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2.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worksheets/sheet1.xml" ContentType="application/vnd.openxmlformats-officedocument.spreadsheetml.worksheet+xml"/>
  <Override PartName="/xl/drawings/drawing9.xml" ContentType="application/vnd.openxmlformats-officedocument.drawing+xml"/>
  <Override PartName="/xl/drawings/drawing4.xml" ContentType="application/vnd.openxmlformats-officedocument.drawing+xml"/>
  <Override PartName="/xl/charts/chart7.xml" ContentType="application/vnd.openxmlformats-officedocument.drawingml.char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charts/chart1.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charts/chart2.xml" ContentType="application/vnd.openxmlformats-officedocument.drawingml.chart+xml"/>
  <Override PartName="/xl/drawings/drawing1.xml" ContentType="application/vnd.openxmlformats-officedocument.drawing+xml"/>
  <Override PartName="/customXml/itemProps3.xml" ContentType="application/vnd.openxmlformats-officedocument.customXmlProperties+xml"/>
  <Override PartName="/docProps/core.xml" ContentType="application/vnd.openxmlformats-package.core-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xl/comments4.xml" ContentType="application/vnd.openxmlformats-officedocument.spreadsheetml.comment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431"/>
  <workbookPr defaultThemeVersion="124226"/>
  <mc:AlternateContent xmlns:mc="http://schemas.openxmlformats.org/markup-compatibility/2006">
    <mc:Choice Requires="x15">
      <x15ac:absPath xmlns:x15ac="http://schemas.microsoft.com/office/spreadsheetml/2010/11/ac" url="C:\Users\cordelia.wright\Desktop\Cancer\"/>
    </mc:Choice>
  </mc:AlternateContent>
  <bookViews>
    <workbookView xWindow="0" yWindow="0" windowWidth="20490" windowHeight="6105" tabRatio="882" firstSheet="9" activeTab="9" xr2:uid="{00000000-000D-0000-FFFF-FFFF00000000}"/>
  </bookViews>
  <sheets>
    <sheet name="Quality Checker" sheetId="20" state="hidden" r:id="rId1"/>
    <sheet name="Summary of Costs" sheetId="19" r:id="rId2"/>
    <sheet name="Summary of Direct-Indirect Cost" sheetId="2" r:id="rId3"/>
    <sheet name="Summary of Staff Resourcing" sheetId="3" r:id="rId4"/>
    <sheet name="Summary of Organisation Costs" sheetId="4" r:id="rId5"/>
    <sheet name="Summary of Organisation Cost (2" sheetId="18" r:id="rId6"/>
    <sheet name="START - AWARD DETAILS" sheetId="17" r:id="rId7"/>
    <sheet name="1. Staff Posts and Salaries" sheetId="5" r:id="rId8"/>
    <sheet name="2. Annual Costs of Staff Posts" sheetId="6" r:id="rId9"/>
    <sheet name="3.Travel,Subsistence&amp;Conference" sheetId="7" r:id="rId10"/>
    <sheet name="4. Equipment" sheetId="8" r:id="rId11"/>
    <sheet name="5. Consumables" sheetId="9" r:id="rId12"/>
    <sheet name="6. PPIEP" sheetId="10" r:id="rId13"/>
    <sheet name="7. Dissemination" sheetId="11" r:id="rId14"/>
    <sheet name="8. Other Direct Costs " sheetId="12" r:id="rId15"/>
    <sheet name="9. INDIRECT COSTS" sheetId="13" r:id="rId16"/>
    <sheet name="NHS Support Costs" sheetId="14" state="hidden" r:id="rId17"/>
    <sheet name="NHS Excess Treatment Costs" sheetId="15" state="hidden" r:id="rId18"/>
    <sheet name="Tariff - Staff Cost" sheetId="16" state="hidden" r:id="rId19"/>
  </sheets>
  <definedNames>
    <definedName name="_xlnm._FilterDatabase" localSheetId="7" hidden="1">'1. Staff Posts and Salaries'!$C$11:$K$11</definedName>
    <definedName name="_xlnm._FilterDatabase" localSheetId="8" hidden="1">'2. Annual Costs of Staff Posts'!$C$12:$H$114</definedName>
    <definedName name="_xlnm._FilterDatabase" localSheetId="9" hidden="1">'3.Travel,Subsistence&amp;Conference'!$C$11:$G$11</definedName>
    <definedName name="_xlnm._FilterDatabase" localSheetId="10" hidden="1">'4. Equipment'!$C$11:$R$11</definedName>
    <definedName name="_xlnm._FilterDatabase" localSheetId="11" hidden="1">'5. Consumables'!$C$11:$F$11</definedName>
    <definedName name="_xlnm._FilterDatabase" localSheetId="12" hidden="1">'6. PPIEP'!$C$11:$F$11</definedName>
    <definedName name="_xlnm._FilterDatabase" localSheetId="13" hidden="1">'7. Dissemination'!$C$11:$F$11</definedName>
    <definedName name="_xlnm._FilterDatabase" localSheetId="14" hidden="1">'8. Other Direct Costs '!$C$11:$F$11</definedName>
    <definedName name="_xlnm._FilterDatabase" localSheetId="15" hidden="1">'9. INDIRECT COSTS'!$C$12:$F$12</definedName>
    <definedName name="_xlnm.Print_Area" localSheetId="5">'Summary of Organisation Cost (2'!$A$1:$W$83</definedName>
  </definedNames>
  <calcPr calcId="171026" calcCompleted="0"/>
</workbook>
</file>

<file path=xl/calcChain.xml><?xml version="1.0" encoding="utf-8"?>
<calcChain xmlns="http://schemas.openxmlformats.org/spreadsheetml/2006/main">
  <c r="C76" i="13" l="1"/>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0" i="11"/>
  <c r="D108" i="11"/>
  <c r="D109" i="11"/>
  <c r="D91" i="11"/>
  <c r="D92" i="11"/>
  <c r="D93" i="11"/>
  <c r="D94" i="11"/>
  <c r="D95" i="11"/>
  <c r="D96" i="11"/>
  <c r="D97" i="11"/>
  <c r="D98" i="11"/>
  <c r="D99" i="11"/>
  <c r="D100" i="11"/>
  <c r="D101" i="11"/>
  <c r="D102" i="11"/>
  <c r="D103" i="11"/>
  <c r="D104" i="11"/>
  <c r="D105" i="11"/>
  <c r="D106" i="11"/>
  <c r="D107" i="11"/>
  <c r="D72" i="11"/>
  <c r="D73" i="11"/>
  <c r="D74" i="11"/>
  <c r="D75" i="11"/>
  <c r="D76" i="11"/>
  <c r="D77" i="11"/>
  <c r="D78" i="11"/>
  <c r="D79" i="11"/>
  <c r="D80" i="11"/>
  <c r="D81" i="11"/>
  <c r="D82" i="11"/>
  <c r="D83" i="11"/>
  <c r="D84" i="11"/>
  <c r="D85" i="11"/>
  <c r="D86" i="11"/>
  <c r="D87" i="11"/>
  <c r="D88" i="11"/>
  <c r="D89" i="11"/>
  <c r="D90" i="11"/>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72" i="9"/>
  <c r="E111" i="8"/>
  <c r="E112" i="8"/>
  <c r="E113" i="8"/>
  <c r="E114" i="8"/>
  <c r="E115" i="8"/>
  <c r="E116" i="8"/>
  <c r="E117" i="8"/>
  <c r="E118" i="8"/>
  <c r="E99" i="8"/>
  <c r="E100" i="8"/>
  <c r="E101" i="8"/>
  <c r="E102" i="8"/>
  <c r="E103" i="8"/>
  <c r="E104" i="8"/>
  <c r="E105" i="8"/>
  <c r="E106" i="8"/>
  <c r="E107" i="8"/>
  <c r="E108" i="8"/>
  <c r="E109" i="8"/>
  <c r="E110" i="8"/>
  <c r="E81" i="8"/>
  <c r="E82" i="8"/>
  <c r="E83" i="8"/>
  <c r="E84" i="8"/>
  <c r="E85" i="8"/>
  <c r="E86" i="8"/>
  <c r="E87" i="8"/>
  <c r="E88" i="8"/>
  <c r="E89" i="8"/>
  <c r="E90" i="8"/>
  <c r="E91" i="8"/>
  <c r="E92" i="8"/>
  <c r="E93" i="8"/>
  <c r="E94" i="8"/>
  <c r="E95" i="8"/>
  <c r="E96" i="8"/>
  <c r="E97" i="8"/>
  <c r="E98" i="8"/>
  <c r="D110" i="7"/>
  <c r="D106" i="7"/>
  <c r="D107" i="7"/>
  <c r="D108" i="7"/>
  <c r="D109"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L317" i="18"/>
  <c r="O328" i="18"/>
  <c r="C317" i="18"/>
  <c r="G329" i="18"/>
  <c r="L301" i="18"/>
  <c r="C301" i="18"/>
  <c r="G313" i="18"/>
  <c r="L285" i="18"/>
  <c r="N297" i="18"/>
  <c r="C285" i="18"/>
  <c r="G297" i="18"/>
  <c r="L269" i="18"/>
  <c r="C253" i="18"/>
  <c r="D263" i="18"/>
  <c r="C269" i="18"/>
  <c r="L253" i="18"/>
  <c r="G265" i="18"/>
  <c r="L237" i="18"/>
  <c r="O247" i="18"/>
  <c r="C237" i="18"/>
  <c r="G249" i="18"/>
  <c r="L221" i="18"/>
  <c r="O231" i="18"/>
  <c r="C221" i="18"/>
  <c r="H231" i="18"/>
  <c r="L205" i="18"/>
  <c r="O217" i="18"/>
  <c r="C205" i="18"/>
  <c r="L189" i="18"/>
  <c r="O199" i="18"/>
  <c r="C189" i="18"/>
  <c r="D198" i="18"/>
  <c r="L173" i="18"/>
  <c r="N185" i="18"/>
  <c r="C173" i="18"/>
  <c r="E157" i="5"/>
  <c r="E158" i="5"/>
  <c r="E159" i="5"/>
  <c r="E149" i="5"/>
  <c r="E150" i="5"/>
  <c r="E151" i="5"/>
  <c r="E152" i="5"/>
  <c r="E153" i="5"/>
  <c r="E154" i="5"/>
  <c r="E155" i="5"/>
  <c r="E156"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N313" i="18"/>
  <c r="Q281" i="18"/>
  <c r="G281" i="18"/>
  <c r="O310" i="18"/>
  <c r="O265" i="18"/>
  <c r="O262" i="18"/>
  <c r="O215" i="18"/>
  <c r="G185" i="18"/>
  <c r="L157" i="18"/>
  <c r="O166" i="18"/>
  <c r="C157" i="18"/>
  <c r="G169" i="18"/>
  <c r="L141" i="18"/>
  <c r="O151" i="18"/>
  <c r="C141" i="18"/>
  <c r="G153" i="18"/>
  <c r="L125" i="18"/>
  <c r="O135" i="18"/>
  <c r="C125" i="18"/>
  <c r="H135" i="18"/>
  <c r="L109" i="18"/>
  <c r="O120" i="18"/>
  <c r="C109" i="18"/>
  <c r="H119" i="18"/>
  <c r="L93" i="18"/>
  <c r="N105" i="18"/>
  <c r="C93" i="18"/>
  <c r="L77" i="18"/>
  <c r="C77" i="18"/>
  <c r="L61" i="18"/>
  <c r="C61" i="18"/>
  <c r="L45" i="18"/>
  <c r="C45" i="18"/>
  <c r="L29" i="18"/>
  <c r="C29" i="18"/>
  <c r="C31" i="4"/>
  <c r="C75" i="4"/>
  <c r="C32" i="4"/>
  <c r="C76" i="4"/>
  <c r="C35" i="4"/>
  <c r="C79" i="4"/>
  <c r="C36" i="4"/>
  <c r="C80" i="4"/>
  <c r="C39" i="4"/>
  <c r="C83" i="4"/>
  <c r="C40" i="4"/>
  <c r="C84" i="4"/>
  <c r="C43" i="4"/>
  <c r="C87" i="4"/>
  <c r="C44" i="4"/>
  <c r="C88" i="4"/>
  <c r="C47" i="4"/>
  <c r="C91" i="4"/>
  <c r="C48" i="4"/>
  <c r="C92" i="4"/>
  <c r="C51" i="4"/>
  <c r="C95" i="4"/>
  <c r="C14" i="4"/>
  <c r="C58" i="4"/>
  <c r="C15" i="4"/>
  <c r="C59" i="4"/>
  <c r="C16" i="4"/>
  <c r="C60" i="4"/>
  <c r="C17" i="4"/>
  <c r="C61" i="4"/>
  <c r="C18" i="4"/>
  <c r="C62" i="4"/>
  <c r="C19" i="4"/>
  <c r="C63" i="4"/>
  <c r="C20" i="4"/>
  <c r="C64" i="4"/>
  <c r="C21" i="4"/>
  <c r="C65" i="4"/>
  <c r="C22" i="4"/>
  <c r="C66" i="4"/>
  <c r="C23" i="4"/>
  <c r="C67" i="4"/>
  <c r="C24" i="4"/>
  <c r="C68" i="4"/>
  <c r="C25" i="4"/>
  <c r="C69" i="4"/>
  <c r="C26" i="4"/>
  <c r="C70" i="4"/>
  <c r="C27" i="4"/>
  <c r="C71" i="4"/>
  <c r="C28" i="4"/>
  <c r="C72" i="4"/>
  <c r="C29" i="4"/>
  <c r="C73" i="4"/>
  <c r="C30" i="4"/>
  <c r="C74" i="4"/>
  <c r="C33" i="4"/>
  <c r="C77" i="4"/>
  <c r="C34" i="4"/>
  <c r="C78" i="4"/>
  <c r="C37" i="4"/>
  <c r="C81" i="4"/>
  <c r="C38" i="4"/>
  <c r="C82" i="4"/>
  <c r="C41" i="4"/>
  <c r="C85" i="4"/>
  <c r="C42" i="4"/>
  <c r="C86" i="4"/>
  <c r="C45" i="4"/>
  <c r="C89" i="4"/>
  <c r="C46" i="4"/>
  <c r="C90" i="4"/>
  <c r="C49" i="4"/>
  <c r="C93" i="4"/>
  <c r="C50" i="4"/>
  <c r="C94" i="4"/>
  <c r="C13" i="4"/>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Q49" i="12"/>
  <c r="Q50" i="12"/>
  <c r="Q51" i="12"/>
  <c r="Q52" i="12"/>
  <c r="Q53" i="12"/>
  <c r="Q54" i="12"/>
  <c r="Q55" i="12"/>
  <c r="Q56" i="12"/>
  <c r="Q57" i="12"/>
  <c r="Q58" i="12"/>
  <c r="Q59" i="12"/>
  <c r="Q60" i="12"/>
  <c r="Q61" i="12"/>
  <c r="Q6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C14" i="6"/>
  <c r="D14" i="6"/>
  <c r="F14" i="6"/>
  <c r="G14" i="6"/>
  <c r="K14" i="6"/>
  <c r="P14" i="6"/>
  <c r="U14" i="6"/>
  <c r="Z14" i="6"/>
  <c r="AE14" i="6"/>
  <c r="C15" i="6"/>
  <c r="D15" i="6"/>
  <c r="F15" i="6"/>
  <c r="G15" i="6"/>
  <c r="K15" i="6"/>
  <c r="P15" i="6"/>
  <c r="U15" i="6"/>
  <c r="Z15" i="6"/>
  <c r="AE15" i="6"/>
  <c r="C16" i="6"/>
  <c r="D16" i="6"/>
  <c r="F16" i="6"/>
  <c r="G16" i="6"/>
  <c r="K16" i="6"/>
  <c r="P16" i="6"/>
  <c r="U16" i="6"/>
  <c r="Z16" i="6"/>
  <c r="AE16" i="6"/>
  <c r="C17" i="6"/>
  <c r="D17" i="6"/>
  <c r="F17" i="6"/>
  <c r="G17" i="6"/>
  <c r="K17" i="6"/>
  <c r="P17" i="6"/>
  <c r="U17" i="6"/>
  <c r="Z17" i="6"/>
  <c r="AE17" i="6"/>
  <c r="C18" i="6"/>
  <c r="D18" i="6"/>
  <c r="F18" i="6"/>
  <c r="G18" i="6"/>
  <c r="K18" i="6"/>
  <c r="P18" i="6"/>
  <c r="U18" i="6"/>
  <c r="Z18" i="6"/>
  <c r="AE18" i="6"/>
  <c r="C19" i="6"/>
  <c r="D19" i="6"/>
  <c r="F19" i="6"/>
  <c r="G19" i="6"/>
  <c r="K19" i="6"/>
  <c r="P19" i="6"/>
  <c r="U19" i="6"/>
  <c r="Z19" i="6"/>
  <c r="AE19" i="6"/>
  <c r="C20" i="6"/>
  <c r="D20" i="6"/>
  <c r="F20" i="6"/>
  <c r="G20" i="6"/>
  <c r="K20" i="6"/>
  <c r="P20" i="6"/>
  <c r="U20" i="6"/>
  <c r="Z20" i="6"/>
  <c r="AE20" i="6"/>
  <c r="C21" i="6"/>
  <c r="D21" i="6"/>
  <c r="F21" i="6"/>
  <c r="G21" i="6"/>
  <c r="K21" i="6"/>
  <c r="P21" i="6"/>
  <c r="U21" i="6"/>
  <c r="Z21" i="6"/>
  <c r="AE21" i="6"/>
  <c r="C22" i="6"/>
  <c r="D22" i="6"/>
  <c r="F22" i="6"/>
  <c r="G22" i="6"/>
  <c r="K22" i="6"/>
  <c r="P22" i="6"/>
  <c r="U22" i="6"/>
  <c r="Z22" i="6"/>
  <c r="AE22" i="6"/>
  <c r="C23" i="6"/>
  <c r="D23" i="6"/>
  <c r="F23" i="6"/>
  <c r="G23" i="6"/>
  <c r="K23" i="6"/>
  <c r="P23" i="6"/>
  <c r="U23" i="6"/>
  <c r="Z23" i="6"/>
  <c r="AE23" i="6"/>
  <c r="C24" i="6"/>
  <c r="D24" i="6"/>
  <c r="F24" i="6"/>
  <c r="G24" i="6"/>
  <c r="K24" i="6"/>
  <c r="P24" i="6"/>
  <c r="U24" i="6"/>
  <c r="Z24" i="6"/>
  <c r="AE24" i="6"/>
  <c r="C25" i="6"/>
  <c r="D25" i="6"/>
  <c r="F25" i="6"/>
  <c r="G25" i="6"/>
  <c r="K25" i="6"/>
  <c r="P25" i="6"/>
  <c r="U25" i="6"/>
  <c r="Z25" i="6"/>
  <c r="AE25" i="6"/>
  <c r="C26" i="6"/>
  <c r="D26" i="6"/>
  <c r="F26" i="6"/>
  <c r="G26" i="6"/>
  <c r="K26" i="6"/>
  <c r="P26" i="6"/>
  <c r="U26" i="6"/>
  <c r="Z26" i="6"/>
  <c r="AE26" i="6"/>
  <c r="C27" i="6"/>
  <c r="D27" i="6"/>
  <c r="F27" i="6"/>
  <c r="G27" i="6"/>
  <c r="K27" i="6"/>
  <c r="P27" i="6"/>
  <c r="U27" i="6"/>
  <c r="Z27" i="6"/>
  <c r="AE27" i="6"/>
  <c r="C28" i="6"/>
  <c r="D28" i="6"/>
  <c r="F28" i="6"/>
  <c r="G28" i="6"/>
  <c r="K28" i="6"/>
  <c r="P28" i="6"/>
  <c r="U28" i="6"/>
  <c r="Z28" i="6"/>
  <c r="AE28" i="6"/>
  <c r="C29" i="6"/>
  <c r="D29" i="6"/>
  <c r="F29" i="6"/>
  <c r="G29" i="6"/>
  <c r="K29" i="6"/>
  <c r="P29" i="6"/>
  <c r="U29" i="6"/>
  <c r="Z29" i="6"/>
  <c r="AE29" i="6"/>
  <c r="C30" i="6"/>
  <c r="D30" i="6"/>
  <c r="F30" i="6"/>
  <c r="G30" i="6"/>
  <c r="K30" i="6"/>
  <c r="P30" i="6"/>
  <c r="U30" i="6"/>
  <c r="Z30" i="6"/>
  <c r="AE30" i="6"/>
  <c r="C31" i="6"/>
  <c r="D31" i="6"/>
  <c r="F31" i="6"/>
  <c r="G31" i="6"/>
  <c r="K31" i="6"/>
  <c r="P31" i="6"/>
  <c r="U31" i="6"/>
  <c r="Z31" i="6"/>
  <c r="AE31" i="6"/>
  <c r="C32" i="6"/>
  <c r="D32" i="6"/>
  <c r="F32" i="6"/>
  <c r="G32" i="6"/>
  <c r="K32" i="6"/>
  <c r="P32" i="6"/>
  <c r="U32" i="6"/>
  <c r="Z32" i="6"/>
  <c r="AE32" i="6"/>
  <c r="C33" i="6"/>
  <c r="D33" i="6"/>
  <c r="F33" i="6"/>
  <c r="G33" i="6"/>
  <c r="K33" i="6"/>
  <c r="P33" i="6"/>
  <c r="U33" i="6"/>
  <c r="Z33" i="6"/>
  <c r="AE33" i="6"/>
  <c r="C34" i="6"/>
  <c r="D34" i="6"/>
  <c r="F34" i="6"/>
  <c r="G34" i="6"/>
  <c r="K34" i="6"/>
  <c r="P34" i="6"/>
  <c r="U34" i="6"/>
  <c r="Z34" i="6"/>
  <c r="AE34" i="6"/>
  <c r="C35" i="6"/>
  <c r="D35" i="6"/>
  <c r="F35" i="6"/>
  <c r="G35" i="6"/>
  <c r="K35" i="6"/>
  <c r="P35" i="6"/>
  <c r="U35" i="6"/>
  <c r="Z35" i="6"/>
  <c r="AE35" i="6"/>
  <c r="C36" i="6"/>
  <c r="D36" i="6"/>
  <c r="F36" i="6"/>
  <c r="G36" i="6"/>
  <c r="K36" i="6"/>
  <c r="P36" i="6"/>
  <c r="U36" i="6"/>
  <c r="Z36" i="6"/>
  <c r="AE36" i="6"/>
  <c r="C37" i="6"/>
  <c r="D37" i="6"/>
  <c r="F37" i="6"/>
  <c r="G37" i="6"/>
  <c r="K37" i="6"/>
  <c r="P37" i="6"/>
  <c r="U37" i="6"/>
  <c r="Z37" i="6"/>
  <c r="AE37" i="6"/>
  <c r="C38" i="6"/>
  <c r="D38" i="6"/>
  <c r="F38" i="6"/>
  <c r="G38" i="6"/>
  <c r="K38" i="6"/>
  <c r="P38" i="6"/>
  <c r="U38" i="6"/>
  <c r="Z38" i="6"/>
  <c r="AE38" i="6"/>
  <c r="C39" i="6"/>
  <c r="D39" i="6"/>
  <c r="F39" i="6"/>
  <c r="G39" i="6"/>
  <c r="K39" i="6"/>
  <c r="P39" i="6"/>
  <c r="U39" i="6"/>
  <c r="Z39" i="6"/>
  <c r="AE39" i="6"/>
  <c r="C40" i="6"/>
  <c r="D40" i="6"/>
  <c r="F40" i="6"/>
  <c r="G40" i="6"/>
  <c r="K40" i="6"/>
  <c r="P40" i="6"/>
  <c r="U40" i="6"/>
  <c r="Z40" i="6"/>
  <c r="AE40" i="6"/>
  <c r="C41" i="6"/>
  <c r="D41" i="6"/>
  <c r="F41" i="6"/>
  <c r="G41" i="6"/>
  <c r="K41" i="6"/>
  <c r="P41" i="6"/>
  <c r="U41" i="6"/>
  <c r="Z41" i="6"/>
  <c r="AE41" i="6"/>
  <c r="C42" i="6"/>
  <c r="D42" i="6"/>
  <c r="F42" i="6"/>
  <c r="G42" i="6"/>
  <c r="K42" i="6"/>
  <c r="P42" i="6"/>
  <c r="U42" i="6"/>
  <c r="Z42" i="6"/>
  <c r="AE42" i="6"/>
  <c r="C43" i="6"/>
  <c r="D43" i="6"/>
  <c r="F43" i="6"/>
  <c r="G43" i="6"/>
  <c r="K43" i="6"/>
  <c r="P43" i="6"/>
  <c r="U43" i="6"/>
  <c r="Z43" i="6"/>
  <c r="AE43" i="6"/>
  <c r="C44" i="6"/>
  <c r="D44" i="6"/>
  <c r="F44" i="6"/>
  <c r="G44" i="6"/>
  <c r="K44" i="6"/>
  <c r="P44" i="6"/>
  <c r="U44" i="6"/>
  <c r="Z44" i="6"/>
  <c r="AE44" i="6"/>
  <c r="C45" i="6"/>
  <c r="D45" i="6"/>
  <c r="F45" i="6"/>
  <c r="G45" i="6"/>
  <c r="K45" i="6"/>
  <c r="P45" i="6"/>
  <c r="U45" i="6"/>
  <c r="Z45" i="6"/>
  <c r="AE45" i="6"/>
  <c r="C46" i="6"/>
  <c r="D46" i="6"/>
  <c r="F46" i="6"/>
  <c r="G46" i="6"/>
  <c r="K46" i="6"/>
  <c r="P46" i="6"/>
  <c r="U46" i="6"/>
  <c r="Z46" i="6"/>
  <c r="AE46" i="6"/>
  <c r="C47" i="6"/>
  <c r="D47" i="6"/>
  <c r="F47" i="6"/>
  <c r="G47" i="6"/>
  <c r="K47" i="6"/>
  <c r="P47" i="6"/>
  <c r="U47" i="6"/>
  <c r="Z47" i="6"/>
  <c r="AE47" i="6"/>
  <c r="C48" i="6"/>
  <c r="D48" i="6"/>
  <c r="F48" i="6"/>
  <c r="G48" i="6"/>
  <c r="K48" i="6"/>
  <c r="P48" i="6"/>
  <c r="U48" i="6"/>
  <c r="Z48" i="6"/>
  <c r="AE48" i="6"/>
  <c r="C49" i="6"/>
  <c r="D49" i="6"/>
  <c r="F49" i="6"/>
  <c r="G49" i="6"/>
  <c r="K49" i="6"/>
  <c r="P49" i="6"/>
  <c r="U49" i="6"/>
  <c r="Z49" i="6"/>
  <c r="AE49" i="6"/>
  <c r="C50" i="6"/>
  <c r="D50" i="6"/>
  <c r="F50" i="6"/>
  <c r="G50" i="6"/>
  <c r="K50" i="6"/>
  <c r="P50" i="6"/>
  <c r="U50" i="6"/>
  <c r="Z50" i="6"/>
  <c r="AE50" i="6"/>
  <c r="C51" i="6"/>
  <c r="D51" i="6"/>
  <c r="F51" i="6"/>
  <c r="G51" i="6"/>
  <c r="K51" i="6"/>
  <c r="P51" i="6"/>
  <c r="U51" i="6"/>
  <c r="Z51" i="6"/>
  <c r="AE51" i="6"/>
  <c r="C52" i="6"/>
  <c r="D52" i="6"/>
  <c r="F52" i="6"/>
  <c r="G52" i="6"/>
  <c r="K52" i="6"/>
  <c r="P52" i="6"/>
  <c r="U52" i="6"/>
  <c r="Z52" i="6"/>
  <c r="AE52" i="6"/>
  <c r="C53" i="6"/>
  <c r="D53" i="6"/>
  <c r="F53" i="6"/>
  <c r="G53" i="6"/>
  <c r="K53" i="6"/>
  <c r="P53" i="6"/>
  <c r="U53" i="6"/>
  <c r="Z53" i="6"/>
  <c r="AE53" i="6"/>
  <c r="C54" i="6"/>
  <c r="D54" i="6"/>
  <c r="F54" i="6"/>
  <c r="G54" i="6"/>
  <c r="K54" i="6"/>
  <c r="P54" i="6"/>
  <c r="U54" i="6"/>
  <c r="Z54" i="6"/>
  <c r="AE54" i="6"/>
  <c r="C55" i="6"/>
  <c r="D55" i="6"/>
  <c r="F55" i="6"/>
  <c r="G55" i="6"/>
  <c r="K55" i="6"/>
  <c r="P55" i="6"/>
  <c r="U55" i="6"/>
  <c r="Z55" i="6"/>
  <c r="AE55" i="6"/>
  <c r="C56" i="6"/>
  <c r="D56" i="6"/>
  <c r="F56" i="6"/>
  <c r="G56" i="6"/>
  <c r="K56" i="6"/>
  <c r="P56" i="6"/>
  <c r="U56" i="6"/>
  <c r="Z56" i="6"/>
  <c r="AE56" i="6"/>
  <c r="C57" i="6"/>
  <c r="D57" i="6"/>
  <c r="F57" i="6"/>
  <c r="G57" i="6"/>
  <c r="K57" i="6"/>
  <c r="P57" i="6"/>
  <c r="U57" i="6"/>
  <c r="Z57" i="6"/>
  <c r="AE57" i="6"/>
  <c r="C58" i="6"/>
  <c r="D58" i="6"/>
  <c r="F58" i="6"/>
  <c r="G58" i="6"/>
  <c r="K58" i="6"/>
  <c r="P58" i="6"/>
  <c r="U58" i="6"/>
  <c r="Z58" i="6"/>
  <c r="AE58" i="6"/>
  <c r="C59" i="6"/>
  <c r="D59" i="6"/>
  <c r="F59" i="6"/>
  <c r="G59" i="6"/>
  <c r="K59" i="6"/>
  <c r="P59" i="6"/>
  <c r="U59" i="6"/>
  <c r="Z59" i="6"/>
  <c r="AE59" i="6"/>
  <c r="C60" i="6"/>
  <c r="D60" i="6"/>
  <c r="F60" i="6"/>
  <c r="G60" i="6"/>
  <c r="K60" i="6"/>
  <c r="P60" i="6"/>
  <c r="U60" i="6"/>
  <c r="Z60" i="6"/>
  <c r="AE60" i="6"/>
  <c r="C61" i="6"/>
  <c r="D61" i="6"/>
  <c r="F61" i="6"/>
  <c r="G61" i="6"/>
  <c r="K61" i="6"/>
  <c r="P61" i="6"/>
  <c r="U61" i="6"/>
  <c r="Z61" i="6"/>
  <c r="AE61" i="6"/>
  <c r="C62" i="6"/>
  <c r="D62" i="6"/>
  <c r="F62" i="6"/>
  <c r="G62" i="6"/>
  <c r="K62" i="6"/>
  <c r="P62" i="6"/>
  <c r="U62" i="6"/>
  <c r="Z62" i="6"/>
  <c r="AE62" i="6"/>
  <c r="C63" i="6"/>
  <c r="D63" i="6"/>
  <c r="F63" i="6"/>
  <c r="G63" i="6"/>
  <c r="K63" i="6"/>
  <c r="P63" i="6"/>
  <c r="U63" i="6"/>
  <c r="Z63" i="6"/>
  <c r="AE63" i="6"/>
  <c r="C64" i="6"/>
  <c r="D64" i="6"/>
  <c r="F64" i="6"/>
  <c r="G64" i="6"/>
  <c r="K64" i="6"/>
  <c r="P64" i="6"/>
  <c r="U64" i="6"/>
  <c r="Z64" i="6"/>
  <c r="AE64" i="6"/>
  <c r="C65" i="6"/>
  <c r="D65" i="6"/>
  <c r="F65" i="6"/>
  <c r="G65" i="6"/>
  <c r="K65" i="6"/>
  <c r="P65" i="6"/>
  <c r="U65" i="6"/>
  <c r="Z65" i="6"/>
  <c r="AE65" i="6"/>
  <c r="C66" i="6"/>
  <c r="D66" i="6"/>
  <c r="F66" i="6"/>
  <c r="G66" i="6"/>
  <c r="K66" i="6"/>
  <c r="P66" i="6"/>
  <c r="U66" i="6"/>
  <c r="Z66" i="6"/>
  <c r="AE66" i="6"/>
  <c r="C67" i="6"/>
  <c r="D67" i="6"/>
  <c r="F67" i="6"/>
  <c r="G67" i="6"/>
  <c r="K67" i="6"/>
  <c r="P67" i="6"/>
  <c r="U67" i="6"/>
  <c r="Z67" i="6"/>
  <c r="AE67" i="6"/>
  <c r="C68" i="6"/>
  <c r="D68" i="6"/>
  <c r="F68" i="6"/>
  <c r="G68" i="6"/>
  <c r="K68" i="6"/>
  <c r="P68" i="6"/>
  <c r="U68" i="6"/>
  <c r="Z68" i="6"/>
  <c r="AE68" i="6"/>
  <c r="C69" i="6"/>
  <c r="D69" i="6"/>
  <c r="F69" i="6"/>
  <c r="G69" i="6"/>
  <c r="K69" i="6"/>
  <c r="P69" i="6"/>
  <c r="U69" i="6"/>
  <c r="Z69" i="6"/>
  <c r="AE69" i="6"/>
  <c r="C70" i="6"/>
  <c r="D70" i="6"/>
  <c r="F70" i="6"/>
  <c r="G70" i="6"/>
  <c r="K70" i="6"/>
  <c r="P70" i="6"/>
  <c r="U70" i="6"/>
  <c r="Z70" i="6"/>
  <c r="AE70" i="6"/>
  <c r="C71" i="6"/>
  <c r="D71" i="6"/>
  <c r="F71" i="6"/>
  <c r="G71" i="6"/>
  <c r="K71" i="6"/>
  <c r="P71" i="6"/>
  <c r="U71" i="6"/>
  <c r="Z71" i="6"/>
  <c r="AE71" i="6"/>
  <c r="C72" i="6"/>
  <c r="D72" i="6"/>
  <c r="F72" i="6"/>
  <c r="G72" i="6"/>
  <c r="K72" i="6"/>
  <c r="P72" i="6"/>
  <c r="U72" i="6"/>
  <c r="Z72" i="6"/>
  <c r="AE72" i="6"/>
  <c r="C73" i="6"/>
  <c r="D73" i="6"/>
  <c r="F73" i="6"/>
  <c r="G73" i="6"/>
  <c r="K73" i="6"/>
  <c r="P73" i="6"/>
  <c r="U73" i="6"/>
  <c r="Z73" i="6"/>
  <c r="AE73" i="6"/>
  <c r="C74" i="6"/>
  <c r="D74" i="6"/>
  <c r="F74" i="6"/>
  <c r="G74" i="6"/>
  <c r="K74" i="6"/>
  <c r="P74" i="6"/>
  <c r="U74" i="6"/>
  <c r="Z74" i="6"/>
  <c r="AE74" i="6"/>
  <c r="C75" i="6"/>
  <c r="D75" i="6"/>
  <c r="F75" i="6"/>
  <c r="G75" i="6"/>
  <c r="K75" i="6"/>
  <c r="P75" i="6"/>
  <c r="U75" i="6"/>
  <c r="Z75" i="6"/>
  <c r="AE75" i="6"/>
  <c r="C76" i="6"/>
  <c r="D76" i="6"/>
  <c r="F76" i="6"/>
  <c r="G76" i="6"/>
  <c r="K76" i="6"/>
  <c r="P76" i="6"/>
  <c r="U76" i="6"/>
  <c r="Z76" i="6"/>
  <c r="AE76" i="6"/>
  <c r="C77" i="6"/>
  <c r="D77" i="6"/>
  <c r="F77" i="6"/>
  <c r="G77" i="6"/>
  <c r="K77" i="6"/>
  <c r="P77" i="6"/>
  <c r="U77" i="6"/>
  <c r="Z77" i="6"/>
  <c r="AE77" i="6"/>
  <c r="C78" i="6"/>
  <c r="D78" i="6"/>
  <c r="F78" i="6"/>
  <c r="G78" i="6"/>
  <c r="K78" i="6"/>
  <c r="P78" i="6"/>
  <c r="U78" i="6"/>
  <c r="Z78" i="6"/>
  <c r="AE78" i="6"/>
  <c r="C79" i="6"/>
  <c r="D79" i="6"/>
  <c r="F79" i="6"/>
  <c r="G79" i="6"/>
  <c r="K79" i="6"/>
  <c r="P79" i="6"/>
  <c r="U79" i="6"/>
  <c r="Z79" i="6"/>
  <c r="AE79" i="6"/>
  <c r="C80" i="6"/>
  <c r="D80" i="6"/>
  <c r="F80" i="6"/>
  <c r="G80" i="6"/>
  <c r="K80" i="6"/>
  <c r="P80" i="6"/>
  <c r="U80" i="6"/>
  <c r="Z80" i="6"/>
  <c r="AE80" i="6"/>
  <c r="C81" i="6"/>
  <c r="D81" i="6"/>
  <c r="F81" i="6"/>
  <c r="G81" i="6"/>
  <c r="K81" i="6"/>
  <c r="P81" i="6"/>
  <c r="U81" i="6"/>
  <c r="Z81" i="6"/>
  <c r="AE81" i="6"/>
  <c r="C82" i="6"/>
  <c r="D82" i="6"/>
  <c r="F82" i="6"/>
  <c r="G82" i="6"/>
  <c r="K82" i="6"/>
  <c r="P82" i="6"/>
  <c r="U82" i="6"/>
  <c r="Z82" i="6"/>
  <c r="AE82" i="6"/>
  <c r="C83" i="6"/>
  <c r="D83" i="6"/>
  <c r="F83" i="6"/>
  <c r="G83" i="6"/>
  <c r="K83" i="6"/>
  <c r="P83" i="6"/>
  <c r="U83" i="6"/>
  <c r="Z83" i="6"/>
  <c r="AE83" i="6"/>
  <c r="C84" i="6"/>
  <c r="D84" i="6"/>
  <c r="F84" i="6"/>
  <c r="G84" i="6"/>
  <c r="K84" i="6"/>
  <c r="P84" i="6"/>
  <c r="U84" i="6"/>
  <c r="Z84" i="6"/>
  <c r="AE84" i="6"/>
  <c r="C85" i="6"/>
  <c r="D85" i="6"/>
  <c r="F85" i="6"/>
  <c r="G85" i="6"/>
  <c r="K85" i="6"/>
  <c r="P85" i="6"/>
  <c r="U85" i="6"/>
  <c r="Z85" i="6"/>
  <c r="AE85" i="6"/>
  <c r="C86" i="6"/>
  <c r="D86" i="6"/>
  <c r="F86" i="6"/>
  <c r="G86" i="6"/>
  <c r="K86" i="6"/>
  <c r="P86" i="6"/>
  <c r="U86" i="6"/>
  <c r="Z86" i="6"/>
  <c r="AE86" i="6"/>
  <c r="C87" i="6"/>
  <c r="D87" i="6"/>
  <c r="F87" i="6"/>
  <c r="G87" i="6"/>
  <c r="K87" i="6"/>
  <c r="P87" i="6"/>
  <c r="U87" i="6"/>
  <c r="Z87" i="6"/>
  <c r="AE87" i="6"/>
  <c r="C88" i="6"/>
  <c r="D88" i="6"/>
  <c r="F88" i="6"/>
  <c r="G88" i="6"/>
  <c r="K88" i="6"/>
  <c r="P88" i="6"/>
  <c r="U88" i="6"/>
  <c r="Z88" i="6"/>
  <c r="AE88" i="6"/>
  <c r="C89" i="6"/>
  <c r="D89" i="6"/>
  <c r="F89" i="6"/>
  <c r="G89" i="6"/>
  <c r="K89" i="6"/>
  <c r="P89" i="6"/>
  <c r="U89" i="6"/>
  <c r="Z89" i="6"/>
  <c r="AE89" i="6"/>
  <c r="C90" i="6"/>
  <c r="D90" i="6"/>
  <c r="F90" i="6"/>
  <c r="G90" i="6"/>
  <c r="K90" i="6"/>
  <c r="P90" i="6"/>
  <c r="U90" i="6"/>
  <c r="Z90" i="6"/>
  <c r="AE90" i="6"/>
  <c r="C91" i="6"/>
  <c r="D91" i="6"/>
  <c r="F91" i="6"/>
  <c r="G91" i="6"/>
  <c r="K91" i="6"/>
  <c r="P91" i="6"/>
  <c r="U91" i="6"/>
  <c r="Z91" i="6"/>
  <c r="AE91" i="6"/>
  <c r="C92" i="6"/>
  <c r="D92" i="6"/>
  <c r="F92" i="6"/>
  <c r="G92" i="6"/>
  <c r="K92" i="6"/>
  <c r="P92" i="6"/>
  <c r="U92" i="6"/>
  <c r="Z92" i="6"/>
  <c r="AE92" i="6"/>
  <c r="C93" i="6"/>
  <c r="D93" i="6"/>
  <c r="F93" i="6"/>
  <c r="G93" i="6"/>
  <c r="K93" i="6"/>
  <c r="P93" i="6"/>
  <c r="U93" i="6"/>
  <c r="Z93" i="6"/>
  <c r="AE93" i="6"/>
  <c r="C94" i="6"/>
  <c r="D94" i="6"/>
  <c r="F94" i="6"/>
  <c r="G94" i="6"/>
  <c r="K94" i="6"/>
  <c r="P94" i="6"/>
  <c r="U94" i="6"/>
  <c r="Z94" i="6"/>
  <c r="AE94" i="6"/>
  <c r="C95" i="6"/>
  <c r="D95" i="6"/>
  <c r="F95" i="6"/>
  <c r="G95" i="6"/>
  <c r="K95" i="6"/>
  <c r="P95" i="6"/>
  <c r="U95" i="6"/>
  <c r="Z95" i="6"/>
  <c r="AE95" i="6"/>
  <c r="C96" i="6"/>
  <c r="D96" i="6"/>
  <c r="F96" i="6"/>
  <c r="G96" i="6"/>
  <c r="K96" i="6"/>
  <c r="P96" i="6"/>
  <c r="U96" i="6"/>
  <c r="Z96" i="6"/>
  <c r="AE96" i="6"/>
  <c r="C97" i="6"/>
  <c r="D97" i="6"/>
  <c r="F97" i="6"/>
  <c r="G97" i="6"/>
  <c r="K97" i="6"/>
  <c r="P97" i="6"/>
  <c r="U97" i="6"/>
  <c r="Z97" i="6"/>
  <c r="AE97" i="6"/>
  <c r="C98" i="6"/>
  <c r="D98" i="6"/>
  <c r="F98" i="6"/>
  <c r="G98" i="6"/>
  <c r="K98" i="6"/>
  <c r="P98" i="6"/>
  <c r="U98" i="6"/>
  <c r="Z98" i="6"/>
  <c r="AE98" i="6"/>
  <c r="C99" i="6"/>
  <c r="D99" i="6"/>
  <c r="F99" i="6"/>
  <c r="G99" i="6"/>
  <c r="K99" i="6"/>
  <c r="P99" i="6"/>
  <c r="U99" i="6"/>
  <c r="Z99" i="6"/>
  <c r="AE99" i="6"/>
  <c r="C100" i="6"/>
  <c r="D100" i="6"/>
  <c r="F100" i="6"/>
  <c r="G100" i="6"/>
  <c r="K100" i="6"/>
  <c r="P100" i="6"/>
  <c r="U100" i="6"/>
  <c r="Z100" i="6"/>
  <c r="AE100" i="6"/>
  <c r="C101" i="6"/>
  <c r="D101" i="6"/>
  <c r="F101" i="6"/>
  <c r="G101" i="6"/>
  <c r="K101" i="6"/>
  <c r="P101" i="6"/>
  <c r="U101" i="6"/>
  <c r="Z101" i="6"/>
  <c r="AE101" i="6"/>
  <c r="C102" i="6"/>
  <c r="D102" i="6"/>
  <c r="F102" i="6"/>
  <c r="G102" i="6"/>
  <c r="K102" i="6"/>
  <c r="P102" i="6"/>
  <c r="U102" i="6"/>
  <c r="Z102" i="6"/>
  <c r="AE102" i="6"/>
  <c r="C103" i="6"/>
  <c r="D103" i="6"/>
  <c r="F103" i="6"/>
  <c r="G103" i="6"/>
  <c r="K103" i="6"/>
  <c r="P103" i="6"/>
  <c r="U103" i="6"/>
  <c r="Z103" i="6"/>
  <c r="AE103" i="6"/>
  <c r="C104" i="6"/>
  <c r="D104" i="6"/>
  <c r="F104" i="6"/>
  <c r="G104" i="6"/>
  <c r="K104" i="6"/>
  <c r="P104" i="6"/>
  <c r="U104" i="6"/>
  <c r="Z104" i="6"/>
  <c r="AE104" i="6"/>
  <c r="C105" i="6"/>
  <c r="D105" i="6"/>
  <c r="F105" i="6"/>
  <c r="G105" i="6"/>
  <c r="K105" i="6"/>
  <c r="P105" i="6"/>
  <c r="U105" i="6"/>
  <c r="Z105" i="6"/>
  <c r="AE105" i="6"/>
  <c r="C106" i="6"/>
  <c r="D106" i="6"/>
  <c r="F106" i="6"/>
  <c r="G106" i="6"/>
  <c r="K106" i="6"/>
  <c r="P106" i="6"/>
  <c r="U106" i="6"/>
  <c r="Z106" i="6"/>
  <c r="AE106" i="6"/>
  <c r="C107" i="6"/>
  <c r="D107" i="6"/>
  <c r="F107" i="6"/>
  <c r="G107" i="6"/>
  <c r="K107" i="6"/>
  <c r="P107" i="6"/>
  <c r="U107" i="6"/>
  <c r="Z107" i="6"/>
  <c r="AE107" i="6"/>
  <c r="C108" i="6"/>
  <c r="D108" i="6"/>
  <c r="F108" i="6"/>
  <c r="G108" i="6"/>
  <c r="K108" i="6"/>
  <c r="P108" i="6"/>
  <c r="U108" i="6"/>
  <c r="Z108" i="6"/>
  <c r="AE108" i="6"/>
  <c r="C109" i="6"/>
  <c r="D109" i="6"/>
  <c r="F109" i="6"/>
  <c r="G109" i="6"/>
  <c r="K109" i="6"/>
  <c r="P109" i="6"/>
  <c r="U109" i="6"/>
  <c r="Z109" i="6"/>
  <c r="AE109" i="6"/>
  <c r="C110" i="6"/>
  <c r="D110" i="6"/>
  <c r="F110" i="6"/>
  <c r="G110" i="6"/>
  <c r="K110" i="6"/>
  <c r="P110" i="6"/>
  <c r="U110" i="6"/>
  <c r="Z110" i="6"/>
  <c r="AE110" i="6"/>
  <c r="C111" i="6"/>
  <c r="D111" i="6"/>
  <c r="F111" i="6"/>
  <c r="G111" i="6"/>
  <c r="H111" i="6"/>
  <c r="J110" i="5"/>
  <c r="AE111" i="6"/>
  <c r="AF111" i="6"/>
  <c r="K111" i="6"/>
  <c r="P111" i="6"/>
  <c r="U111" i="6"/>
  <c r="Z111" i="6"/>
  <c r="C112" i="6"/>
  <c r="D112" i="6"/>
  <c r="F112" i="6"/>
  <c r="G112" i="6"/>
  <c r="H112" i="6"/>
  <c r="K112" i="6"/>
  <c r="P112" i="6"/>
  <c r="U112" i="6"/>
  <c r="Z112" i="6"/>
  <c r="AE112" i="6"/>
  <c r="C113" i="6"/>
  <c r="D113" i="6"/>
  <c r="F113" i="6"/>
  <c r="G113" i="6"/>
  <c r="H113" i="6"/>
  <c r="K113" i="6"/>
  <c r="P113" i="6"/>
  <c r="U113" i="6"/>
  <c r="Z113" i="6"/>
  <c r="AE113" i="6"/>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1" i="5"/>
  <c r="J112" i="5"/>
  <c r="AG73" i="6"/>
  <c r="AG69" i="6"/>
  <c r="AG61" i="6"/>
  <c r="AG45" i="6"/>
  <c r="AG37" i="6"/>
  <c r="AG25" i="6"/>
  <c r="AG17" i="6"/>
  <c r="N329" i="18"/>
  <c r="O324" i="18"/>
  <c r="O249" i="18"/>
  <c r="N215" i="18"/>
  <c r="H199" i="18"/>
  <c r="AG100" i="6"/>
  <c r="AG83" i="6"/>
  <c r="AG65" i="6"/>
  <c r="AG64" i="6"/>
  <c r="AG104" i="6"/>
  <c r="AG103" i="6"/>
  <c r="AG55" i="6"/>
  <c r="AG43" i="6"/>
  <c r="AG112" i="6"/>
  <c r="AG71" i="6"/>
  <c r="AG70" i="6"/>
  <c r="AG54" i="6"/>
  <c r="AG53" i="6"/>
  <c r="AG50" i="6"/>
  <c r="AG46" i="6"/>
  <c r="AG113" i="6"/>
  <c r="Q112" i="6"/>
  <c r="AG110" i="6"/>
  <c r="AG109" i="6"/>
  <c r="AG106" i="6"/>
  <c r="AG105" i="6"/>
  <c r="AG99" i="6"/>
  <c r="AG95" i="6"/>
  <c r="AG88" i="6"/>
  <c r="AG79" i="6"/>
  <c r="AG75" i="6"/>
  <c r="AG72" i="6"/>
  <c r="AG66" i="6"/>
  <c r="AG63" i="6"/>
  <c r="AG60" i="6"/>
  <c r="AG56" i="6"/>
  <c r="L113" i="6"/>
  <c r="AG111" i="6"/>
  <c r="AG52" i="6"/>
  <c r="AG48" i="6"/>
  <c r="AG33" i="6"/>
  <c r="AG23" i="6"/>
  <c r="AG15" i="6"/>
  <c r="AG92" i="6"/>
  <c r="AG67" i="6"/>
  <c r="AG57" i="6"/>
  <c r="AG107" i="6"/>
  <c r="AG89" i="6"/>
  <c r="AG85" i="6"/>
  <c r="AG81" i="6"/>
  <c r="AG58" i="6"/>
  <c r="AG51" i="6"/>
  <c r="AG47" i="6"/>
  <c r="AG22" i="6"/>
  <c r="AG108" i="6"/>
  <c r="AG102" i="6"/>
  <c r="AG74" i="6"/>
  <c r="AG62" i="6"/>
  <c r="AG59" i="6"/>
  <c r="AG49" i="6"/>
  <c r="AG31" i="6"/>
  <c r="AG68" i="6"/>
  <c r="AG27" i="6"/>
  <c r="AG44" i="6"/>
  <c r="AG14" i="6"/>
  <c r="AG77" i="6"/>
  <c r="AG101" i="6"/>
  <c r="AG94" i="6"/>
  <c r="O196" i="18"/>
  <c r="O228" i="18"/>
  <c r="O263" i="18"/>
  <c r="O260" i="18"/>
  <c r="O264" i="18"/>
  <c r="O326" i="18"/>
  <c r="N265" i="18"/>
  <c r="O261" i="18"/>
  <c r="O327" i="18"/>
  <c r="O293" i="18"/>
  <c r="O297" i="18"/>
  <c r="O277" i="18"/>
  <c r="O279" i="18"/>
  <c r="O281" i="18"/>
  <c r="O294" i="18"/>
  <c r="O311" i="18"/>
  <c r="N277" i="18"/>
  <c r="N279" i="18"/>
  <c r="N281" i="18"/>
  <c r="O248" i="18"/>
  <c r="N276" i="18"/>
  <c r="N278" i="18"/>
  <c r="N280" i="18"/>
  <c r="O295" i="18"/>
  <c r="O308" i="18"/>
  <c r="O312" i="18"/>
  <c r="O325" i="18"/>
  <c r="O329" i="18"/>
  <c r="O276" i="18"/>
  <c r="O278" i="18"/>
  <c r="O280" i="18"/>
  <c r="O292" i="18"/>
  <c r="O296" i="18"/>
  <c r="O309" i="18"/>
  <c r="O313" i="18"/>
  <c r="D326" i="18"/>
  <c r="H326" i="18"/>
  <c r="D329" i="18"/>
  <c r="H329" i="18"/>
  <c r="E324" i="18"/>
  <c r="P324" i="18"/>
  <c r="E325" i="18"/>
  <c r="P325" i="18"/>
  <c r="E326" i="18"/>
  <c r="P326" i="18"/>
  <c r="E327" i="18"/>
  <c r="P327" i="18"/>
  <c r="E328" i="18"/>
  <c r="P328" i="18"/>
  <c r="E329" i="18"/>
  <c r="P329" i="18"/>
  <c r="B330" i="18"/>
  <c r="K330" i="18"/>
  <c r="D325" i="18"/>
  <c r="H325" i="18"/>
  <c r="D328" i="18"/>
  <c r="H328" i="18"/>
  <c r="F324" i="18"/>
  <c r="M324" i="18"/>
  <c r="Q324" i="18"/>
  <c r="F325" i="18"/>
  <c r="M325" i="18"/>
  <c r="Q325" i="18"/>
  <c r="F326" i="18"/>
  <c r="M326" i="18"/>
  <c r="Q326" i="18"/>
  <c r="F327" i="18"/>
  <c r="M327" i="18"/>
  <c r="Q327" i="18"/>
  <c r="F328" i="18"/>
  <c r="M328" i="18"/>
  <c r="Q328" i="18"/>
  <c r="F329" i="18"/>
  <c r="M329" i="18"/>
  <c r="Q329" i="18"/>
  <c r="D324" i="18"/>
  <c r="H324" i="18"/>
  <c r="D327" i="18"/>
  <c r="H327" i="18"/>
  <c r="G324" i="18"/>
  <c r="N324" i="18"/>
  <c r="G325" i="18"/>
  <c r="N325" i="18"/>
  <c r="G326" i="18"/>
  <c r="N326" i="18"/>
  <c r="G327" i="18"/>
  <c r="N327" i="18"/>
  <c r="G328" i="18"/>
  <c r="N328" i="18"/>
  <c r="D308" i="18"/>
  <c r="H308" i="18"/>
  <c r="D310" i="18"/>
  <c r="D311" i="18"/>
  <c r="D313" i="18"/>
  <c r="H313" i="18"/>
  <c r="E308" i="18"/>
  <c r="P308" i="18"/>
  <c r="E309" i="18"/>
  <c r="P309" i="18"/>
  <c r="E310" i="18"/>
  <c r="P310" i="18"/>
  <c r="E311" i="18"/>
  <c r="P311" i="18"/>
  <c r="E312" i="18"/>
  <c r="P312" i="18"/>
  <c r="E313" i="18"/>
  <c r="P313" i="18"/>
  <c r="B314" i="18"/>
  <c r="K314" i="18"/>
  <c r="D312" i="18"/>
  <c r="H312" i="18"/>
  <c r="F308" i="18"/>
  <c r="M308" i="18"/>
  <c r="Q308" i="18"/>
  <c r="F309" i="18"/>
  <c r="M309" i="18"/>
  <c r="Q309" i="18"/>
  <c r="F310" i="18"/>
  <c r="M310" i="18"/>
  <c r="Q310" i="18"/>
  <c r="F311" i="18"/>
  <c r="M311" i="18"/>
  <c r="Q311" i="18"/>
  <c r="F312" i="18"/>
  <c r="M312" i="18"/>
  <c r="Q312" i="18"/>
  <c r="F313" i="18"/>
  <c r="M313" i="18"/>
  <c r="Q313" i="18"/>
  <c r="D309" i="18"/>
  <c r="H309" i="18"/>
  <c r="H310" i="18"/>
  <c r="H311" i="18"/>
  <c r="G308" i="18"/>
  <c r="N308" i="18"/>
  <c r="G309" i="18"/>
  <c r="N309" i="18"/>
  <c r="G310" i="18"/>
  <c r="N310" i="18"/>
  <c r="G311" i="18"/>
  <c r="N311" i="18"/>
  <c r="G312" i="18"/>
  <c r="N312" i="18"/>
  <c r="D292" i="18"/>
  <c r="H292" i="18"/>
  <c r="D294" i="18"/>
  <c r="H294" i="18"/>
  <c r="H296" i="18"/>
  <c r="D297" i="18"/>
  <c r="H297" i="18"/>
  <c r="E296" i="18"/>
  <c r="F292" i="18"/>
  <c r="M292" i="18"/>
  <c r="Q292" i="18"/>
  <c r="F293" i="18"/>
  <c r="M293" i="18"/>
  <c r="Q293" i="18"/>
  <c r="F294" i="18"/>
  <c r="M294" i="18"/>
  <c r="Q294" i="18"/>
  <c r="F295" i="18"/>
  <c r="M295" i="18"/>
  <c r="Q295" i="18"/>
  <c r="F296" i="18"/>
  <c r="M296" i="18"/>
  <c r="Q296" i="18"/>
  <c r="F297" i="18"/>
  <c r="M297" i="18"/>
  <c r="Q297" i="18"/>
  <c r="D293" i="18"/>
  <c r="H293" i="18"/>
  <c r="D295" i="18"/>
  <c r="H295" i="18"/>
  <c r="D296" i="18"/>
  <c r="E292" i="18"/>
  <c r="P292" i="18"/>
  <c r="E293" i="18"/>
  <c r="P293" i="18"/>
  <c r="E294" i="18"/>
  <c r="P294" i="18"/>
  <c r="E295" i="18"/>
  <c r="P295" i="18"/>
  <c r="P296" i="18"/>
  <c r="E297" i="18"/>
  <c r="P297" i="18"/>
  <c r="B298" i="18"/>
  <c r="K298" i="18"/>
  <c r="G292" i="18"/>
  <c r="N292" i="18"/>
  <c r="G293" i="18"/>
  <c r="N293" i="18"/>
  <c r="G294" i="18"/>
  <c r="N294" i="18"/>
  <c r="G295" i="18"/>
  <c r="N295" i="18"/>
  <c r="G296" i="18"/>
  <c r="N296" i="18"/>
  <c r="D276" i="18"/>
  <c r="H276" i="18"/>
  <c r="D277" i="18"/>
  <c r="H277" i="18"/>
  <c r="D278" i="18"/>
  <c r="H278" i="18"/>
  <c r="D279" i="18"/>
  <c r="H279" i="18"/>
  <c r="D280" i="18"/>
  <c r="H280" i="18"/>
  <c r="D281" i="18"/>
  <c r="H281" i="18"/>
  <c r="E276" i="18"/>
  <c r="P276" i="18"/>
  <c r="E277" i="18"/>
  <c r="P277" i="18"/>
  <c r="E278" i="18"/>
  <c r="P278" i="18"/>
  <c r="E279" i="18"/>
  <c r="P279" i="18"/>
  <c r="E280" i="18"/>
  <c r="P280" i="18"/>
  <c r="E281" i="18"/>
  <c r="P281" i="18"/>
  <c r="B282" i="18"/>
  <c r="K282" i="18"/>
  <c r="F276" i="18"/>
  <c r="M276" i="18"/>
  <c r="Q276" i="18"/>
  <c r="F277" i="18"/>
  <c r="M277" i="18"/>
  <c r="Q277" i="18"/>
  <c r="F278" i="18"/>
  <c r="M278" i="18"/>
  <c r="Q278" i="18"/>
  <c r="F279" i="18"/>
  <c r="M279" i="18"/>
  <c r="Q279" i="18"/>
  <c r="F280" i="18"/>
  <c r="M280" i="18"/>
  <c r="Q280" i="18"/>
  <c r="F281" i="18"/>
  <c r="M281" i="18"/>
  <c r="G276" i="18"/>
  <c r="G277" i="18"/>
  <c r="G278" i="18"/>
  <c r="G279" i="18"/>
  <c r="G280" i="18"/>
  <c r="Q217" i="18"/>
  <c r="N213" i="18"/>
  <c r="O213" i="18"/>
  <c r="N249" i="18"/>
  <c r="N102" i="18"/>
  <c r="N212" i="18"/>
  <c r="N214" i="18"/>
  <c r="N216" i="18"/>
  <c r="O244" i="18"/>
  <c r="O212" i="18"/>
  <c r="O214" i="18"/>
  <c r="O216" i="18"/>
  <c r="O245" i="18"/>
  <c r="N100" i="18"/>
  <c r="O164" i="18"/>
  <c r="N101" i="18"/>
  <c r="O168" i="18"/>
  <c r="O232" i="18"/>
  <c r="N104" i="18"/>
  <c r="O200" i="18"/>
  <c r="O153" i="18"/>
  <c r="O101" i="18"/>
  <c r="O105" i="18"/>
  <c r="Q105" i="18"/>
  <c r="O100" i="18"/>
  <c r="O103" i="18"/>
  <c r="O136" i="18"/>
  <c r="O167" i="18"/>
  <c r="N153" i="18"/>
  <c r="G217" i="18"/>
  <c r="O148" i="18"/>
  <c r="O181" i="18"/>
  <c r="O185" i="18"/>
  <c r="G105" i="18"/>
  <c r="O182" i="18"/>
  <c r="G100" i="18"/>
  <c r="O183" i="18"/>
  <c r="O180" i="18"/>
  <c r="O184" i="18"/>
  <c r="O246" i="18"/>
  <c r="D230" i="18"/>
  <c r="N217" i="18"/>
  <c r="D260" i="18"/>
  <c r="H260" i="18"/>
  <c r="H262" i="18"/>
  <c r="H263" i="18"/>
  <c r="D265" i="18"/>
  <c r="H265" i="18"/>
  <c r="E260" i="18"/>
  <c r="P260" i="18"/>
  <c r="E261" i="18"/>
  <c r="P261" i="18"/>
  <c r="E262" i="18"/>
  <c r="P262" i="18"/>
  <c r="E263" i="18"/>
  <c r="P263" i="18"/>
  <c r="E264" i="18"/>
  <c r="P264" i="18"/>
  <c r="E265" i="18"/>
  <c r="P265" i="18"/>
  <c r="B266" i="18"/>
  <c r="K266" i="18"/>
  <c r="D261" i="18"/>
  <c r="H261" i="18"/>
  <c r="D262" i="18"/>
  <c r="F260" i="18"/>
  <c r="M260" i="18"/>
  <c r="Q260" i="18"/>
  <c r="F261" i="18"/>
  <c r="M261" i="18"/>
  <c r="Q261" i="18"/>
  <c r="F262" i="18"/>
  <c r="M262" i="18"/>
  <c r="Q262" i="18"/>
  <c r="F263" i="18"/>
  <c r="M263" i="18"/>
  <c r="Q263" i="18"/>
  <c r="F264" i="18"/>
  <c r="M264" i="18"/>
  <c r="Q264" i="18"/>
  <c r="F265" i="18"/>
  <c r="M265" i="18"/>
  <c r="Q265" i="18"/>
  <c r="D264" i="18"/>
  <c r="H264" i="18"/>
  <c r="G260" i="18"/>
  <c r="N260" i="18"/>
  <c r="G261" i="18"/>
  <c r="N261" i="18"/>
  <c r="G262" i="18"/>
  <c r="N262" i="18"/>
  <c r="G263" i="18"/>
  <c r="N263" i="18"/>
  <c r="G264" i="18"/>
  <c r="N264" i="18"/>
  <c r="D244" i="18"/>
  <c r="H244" i="18"/>
  <c r="E244" i="18"/>
  <c r="P244" i="18"/>
  <c r="E245" i="18"/>
  <c r="P245" i="18"/>
  <c r="E246" i="18"/>
  <c r="P246" i="18"/>
  <c r="E247" i="18"/>
  <c r="P247" i="18"/>
  <c r="E248" i="18"/>
  <c r="P248" i="18"/>
  <c r="E249" i="18"/>
  <c r="P249" i="18"/>
  <c r="B250" i="18"/>
  <c r="K250" i="18"/>
  <c r="D247" i="18"/>
  <c r="D249" i="18"/>
  <c r="H249" i="18"/>
  <c r="F244" i="18"/>
  <c r="M244" i="18"/>
  <c r="Q244" i="18"/>
  <c r="F245" i="18"/>
  <c r="M245" i="18"/>
  <c r="Q245" i="18"/>
  <c r="F246" i="18"/>
  <c r="M246" i="18"/>
  <c r="Q246" i="18"/>
  <c r="F247" i="18"/>
  <c r="M247" i="18"/>
  <c r="Q247" i="18"/>
  <c r="F248" i="18"/>
  <c r="M248" i="18"/>
  <c r="Q248" i="18"/>
  <c r="F249" i="18"/>
  <c r="M249" i="18"/>
  <c r="Q249" i="18"/>
  <c r="D245" i="18"/>
  <c r="H245" i="18"/>
  <c r="D246" i="18"/>
  <c r="H246" i="18"/>
  <c r="H247" i="18"/>
  <c r="D248" i="18"/>
  <c r="H248" i="18"/>
  <c r="G244" i="18"/>
  <c r="N244" i="18"/>
  <c r="G245" i="18"/>
  <c r="N245" i="18"/>
  <c r="G246" i="18"/>
  <c r="N246" i="18"/>
  <c r="G247" i="18"/>
  <c r="N247" i="18"/>
  <c r="G248" i="18"/>
  <c r="N248" i="18"/>
  <c r="G233" i="18"/>
  <c r="G232" i="18"/>
  <c r="G231" i="18"/>
  <c r="G230" i="18"/>
  <c r="G229" i="18"/>
  <c r="G228" i="18"/>
  <c r="F233" i="18"/>
  <c r="F232" i="18"/>
  <c r="F231" i="18"/>
  <c r="F230" i="18"/>
  <c r="F229" i="18"/>
  <c r="F228" i="18"/>
  <c r="B234" i="18"/>
  <c r="E233" i="18"/>
  <c r="E232" i="18"/>
  <c r="E231" i="18"/>
  <c r="E230" i="18"/>
  <c r="E229" i="18"/>
  <c r="E228" i="18"/>
  <c r="D229" i="18"/>
  <c r="H230" i="18"/>
  <c r="D233" i="18"/>
  <c r="N233" i="18"/>
  <c r="N232" i="18"/>
  <c r="N231" i="18"/>
  <c r="N230" i="18"/>
  <c r="N229" i="18"/>
  <c r="N228" i="18"/>
  <c r="Q233" i="18"/>
  <c r="M233" i="18"/>
  <c r="Q232" i="18"/>
  <c r="M232" i="18"/>
  <c r="Q231" i="18"/>
  <c r="M231" i="18"/>
  <c r="Q230" i="18"/>
  <c r="M230" i="18"/>
  <c r="Q229" i="18"/>
  <c r="M229" i="18"/>
  <c r="Q228" i="18"/>
  <c r="M228" i="18"/>
  <c r="K234" i="18"/>
  <c r="P233" i="18"/>
  <c r="P232" i="18"/>
  <c r="P231" i="18"/>
  <c r="P230" i="18"/>
  <c r="P229" i="18"/>
  <c r="P228" i="18"/>
  <c r="D228" i="18"/>
  <c r="H229" i="18"/>
  <c r="O230" i="18"/>
  <c r="D232" i="18"/>
  <c r="H233" i="18"/>
  <c r="H228" i="18"/>
  <c r="O229" i="18"/>
  <c r="D231" i="18"/>
  <c r="H232" i="18"/>
  <c r="O233" i="18"/>
  <c r="D212" i="18"/>
  <c r="H212" i="18"/>
  <c r="H214" i="18"/>
  <c r="H216" i="18"/>
  <c r="E212" i="18"/>
  <c r="P212" i="18"/>
  <c r="E213" i="18"/>
  <c r="P213" i="18"/>
  <c r="E214" i="18"/>
  <c r="P214" i="18"/>
  <c r="E215" i="18"/>
  <c r="P215" i="18"/>
  <c r="E216" i="18"/>
  <c r="P216" i="18"/>
  <c r="E217" i="18"/>
  <c r="P217" i="18"/>
  <c r="B218" i="18"/>
  <c r="K218" i="18"/>
  <c r="D213" i="18"/>
  <c r="H213" i="18"/>
  <c r="D214" i="18"/>
  <c r="D215" i="18"/>
  <c r="H215" i="18"/>
  <c r="D216" i="18"/>
  <c r="D217" i="18"/>
  <c r="H217" i="18"/>
  <c r="F212" i="18"/>
  <c r="M212" i="18"/>
  <c r="Q212" i="18"/>
  <c r="F213" i="18"/>
  <c r="M213" i="18"/>
  <c r="Q213" i="18"/>
  <c r="F214" i="18"/>
  <c r="M214" i="18"/>
  <c r="Q214" i="18"/>
  <c r="F215" i="18"/>
  <c r="M215" i="18"/>
  <c r="Q215" i="18"/>
  <c r="F216" i="18"/>
  <c r="M216" i="18"/>
  <c r="Q216" i="18"/>
  <c r="F217" i="18"/>
  <c r="M217" i="18"/>
  <c r="G212" i="18"/>
  <c r="G213" i="18"/>
  <c r="G214" i="18"/>
  <c r="G215" i="18"/>
  <c r="G216" i="18"/>
  <c r="G201" i="18"/>
  <c r="G200" i="18"/>
  <c r="G199" i="18"/>
  <c r="G198" i="18"/>
  <c r="G197" i="18"/>
  <c r="G196" i="18"/>
  <c r="F201" i="18"/>
  <c r="F200" i="18"/>
  <c r="F199" i="18"/>
  <c r="F198" i="18"/>
  <c r="F197" i="18"/>
  <c r="F196" i="18"/>
  <c r="B202" i="18"/>
  <c r="E201" i="18"/>
  <c r="E200" i="18"/>
  <c r="E199" i="18"/>
  <c r="E198" i="18"/>
  <c r="E197" i="18"/>
  <c r="E196" i="18"/>
  <c r="D197" i="18"/>
  <c r="H198" i="18"/>
  <c r="D201" i="18"/>
  <c r="N201" i="18"/>
  <c r="N200" i="18"/>
  <c r="N199" i="18"/>
  <c r="N198" i="18"/>
  <c r="N197" i="18"/>
  <c r="N196" i="18"/>
  <c r="Q201" i="18"/>
  <c r="M201" i="18"/>
  <c r="Q200" i="18"/>
  <c r="M200" i="18"/>
  <c r="Q199" i="18"/>
  <c r="M199" i="18"/>
  <c r="Q198" i="18"/>
  <c r="M198" i="18"/>
  <c r="Q197" i="18"/>
  <c r="M197" i="18"/>
  <c r="Q196" i="18"/>
  <c r="M196" i="18"/>
  <c r="K202" i="18"/>
  <c r="P201" i="18"/>
  <c r="P200" i="18"/>
  <c r="P199" i="18"/>
  <c r="P198" i="18"/>
  <c r="P197" i="18"/>
  <c r="P196" i="18"/>
  <c r="D196" i="18"/>
  <c r="H197" i="18"/>
  <c r="O198" i="18"/>
  <c r="D200" i="18"/>
  <c r="H201" i="18"/>
  <c r="H196" i="18"/>
  <c r="O197" i="18"/>
  <c r="D199" i="18"/>
  <c r="H200" i="18"/>
  <c r="O201" i="18"/>
  <c r="H180" i="18"/>
  <c r="E180" i="18"/>
  <c r="P180" i="18"/>
  <c r="E181" i="18"/>
  <c r="P181" i="18"/>
  <c r="E182" i="18"/>
  <c r="P182" i="18"/>
  <c r="E183" i="18"/>
  <c r="P183" i="18"/>
  <c r="E184" i="18"/>
  <c r="P184" i="18"/>
  <c r="E185" i="18"/>
  <c r="P185" i="18"/>
  <c r="B186" i="18"/>
  <c r="K186" i="18"/>
  <c r="D181" i="18"/>
  <c r="H181" i="18"/>
  <c r="H182" i="18"/>
  <c r="D185" i="18"/>
  <c r="H185" i="18"/>
  <c r="F180" i="18"/>
  <c r="M180" i="18"/>
  <c r="Q180" i="18"/>
  <c r="F181" i="18"/>
  <c r="M181" i="18"/>
  <c r="Q181" i="18"/>
  <c r="F182" i="18"/>
  <c r="M182" i="18"/>
  <c r="Q182" i="18"/>
  <c r="F183" i="18"/>
  <c r="M183" i="18"/>
  <c r="Q183" i="18"/>
  <c r="F184" i="18"/>
  <c r="M184" i="18"/>
  <c r="Q184" i="18"/>
  <c r="F185" i="18"/>
  <c r="M185" i="18"/>
  <c r="Q185" i="18"/>
  <c r="D180" i="18"/>
  <c r="D182" i="18"/>
  <c r="D183" i="18"/>
  <c r="H183" i="18"/>
  <c r="D184" i="18"/>
  <c r="H184" i="18"/>
  <c r="G180" i="18"/>
  <c r="N180" i="18"/>
  <c r="G181" i="18"/>
  <c r="N181" i="18"/>
  <c r="G182" i="18"/>
  <c r="N182" i="18"/>
  <c r="G183" i="18"/>
  <c r="N183" i="18"/>
  <c r="G184" i="18"/>
  <c r="N184" i="18"/>
  <c r="O149" i="18"/>
  <c r="O150" i="18"/>
  <c r="O116" i="18"/>
  <c r="O152" i="18"/>
  <c r="D118" i="18"/>
  <c r="N169" i="18"/>
  <c r="O165" i="18"/>
  <c r="O169" i="18"/>
  <c r="O132" i="18"/>
  <c r="D134" i="18"/>
  <c r="O119" i="18"/>
  <c r="O102" i="18"/>
  <c r="O104" i="18"/>
  <c r="N103" i="18"/>
  <c r="D168" i="18"/>
  <c r="H168" i="18"/>
  <c r="E164" i="18"/>
  <c r="P164" i="18"/>
  <c r="E165" i="18"/>
  <c r="P165" i="18"/>
  <c r="E166" i="18"/>
  <c r="P166" i="18"/>
  <c r="E167" i="18"/>
  <c r="P167" i="18"/>
  <c r="E168" i="18"/>
  <c r="P168" i="18"/>
  <c r="E169" i="18"/>
  <c r="P169" i="18"/>
  <c r="B170" i="18"/>
  <c r="K170" i="18"/>
  <c r="D165" i="18"/>
  <c r="H165" i="18"/>
  <c r="D166" i="18"/>
  <c r="D167" i="18"/>
  <c r="F164" i="18"/>
  <c r="M164" i="18"/>
  <c r="Q164" i="18"/>
  <c r="F165" i="18"/>
  <c r="M165" i="18"/>
  <c r="Q165" i="18"/>
  <c r="F166" i="18"/>
  <c r="M166" i="18"/>
  <c r="Q166" i="18"/>
  <c r="F167" i="18"/>
  <c r="M167" i="18"/>
  <c r="Q167" i="18"/>
  <c r="F168" i="18"/>
  <c r="M168" i="18"/>
  <c r="Q168" i="18"/>
  <c r="F169" i="18"/>
  <c r="M169" i="18"/>
  <c r="Q169" i="18"/>
  <c r="D164" i="18"/>
  <c r="H164" i="18"/>
  <c r="H166" i="18"/>
  <c r="H167" i="18"/>
  <c r="D169" i="18"/>
  <c r="H169" i="18"/>
  <c r="G164" i="18"/>
  <c r="N164" i="18"/>
  <c r="G165" i="18"/>
  <c r="N165" i="18"/>
  <c r="G166" i="18"/>
  <c r="N166" i="18"/>
  <c r="G167" i="18"/>
  <c r="N167" i="18"/>
  <c r="G168" i="18"/>
  <c r="N168" i="18"/>
  <c r="D148" i="18"/>
  <c r="H148" i="18"/>
  <c r="D150" i="18"/>
  <c r="H150" i="18"/>
  <c r="D153" i="18"/>
  <c r="H153" i="18"/>
  <c r="F148" i="18"/>
  <c r="M148" i="18"/>
  <c r="Q148" i="18"/>
  <c r="F149" i="18"/>
  <c r="M149" i="18"/>
  <c r="Q149" i="18"/>
  <c r="F150" i="18"/>
  <c r="M150" i="18"/>
  <c r="Q150" i="18"/>
  <c r="F151" i="18"/>
  <c r="M151" i="18"/>
  <c r="Q151" i="18"/>
  <c r="F152" i="18"/>
  <c r="M152" i="18"/>
  <c r="Q152" i="18"/>
  <c r="F153" i="18"/>
  <c r="M153" i="18"/>
  <c r="Q153" i="18"/>
  <c r="D149" i="18"/>
  <c r="H149" i="18"/>
  <c r="D151" i="18"/>
  <c r="H151" i="18"/>
  <c r="D152" i="18"/>
  <c r="H152" i="18"/>
  <c r="E148" i="18"/>
  <c r="P148" i="18"/>
  <c r="E149" i="18"/>
  <c r="P149" i="18"/>
  <c r="E150" i="18"/>
  <c r="P150" i="18"/>
  <c r="E151" i="18"/>
  <c r="P151" i="18"/>
  <c r="E152" i="18"/>
  <c r="P152" i="18"/>
  <c r="E153" i="18"/>
  <c r="P153" i="18"/>
  <c r="B154" i="18"/>
  <c r="K154" i="18"/>
  <c r="G148" i="18"/>
  <c r="N148" i="18"/>
  <c r="G149" i="18"/>
  <c r="N149" i="18"/>
  <c r="G150" i="18"/>
  <c r="N150" i="18"/>
  <c r="G151" i="18"/>
  <c r="N151" i="18"/>
  <c r="G152" i="18"/>
  <c r="N152" i="18"/>
  <c r="G137" i="18"/>
  <c r="G136" i="18"/>
  <c r="G135" i="18"/>
  <c r="G134" i="18"/>
  <c r="G133" i="18"/>
  <c r="G132" i="18"/>
  <c r="F137" i="18"/>
  <c r="F136" i="18"/>
  <c r="F135" i="18"/>
  <c r="F134" i="18"/>
  <c r="F133" i="18"/>
  <c r="F132" i="18"/>
  <c r="B138" i="18"/>
  <c r="E137" i="18"/>
  <c r="E136" i="18"/>
  <c r="E135" i="18"/>
  <c r="E134" i="18"/>
  <c r="E133" i="18"/>
  <c r="E132" i="18"/>
  <c r="N137" i="18"/>
  <c r="N136" i="18"/>
  <c r="N135" i="18"/>
  <c r="N134" i="18"/>
  <c r="N133" i="18"/>
  <c r="N132" i="18"/>
  <c r="Q137" i="18"/>
  <c r="M137" i="18"/>
  <c r="Q136" i="18"/>
  <c r="M136" i="18"/>
  <c r="Q135" i="18"/>
  <c r="M135" i="18"/>
  <c r="Q134" i="18"/>
  <c r="M134" i="18"/>
  <c r="Q133" i="18"/>
  <c r="M133" i="18"/>
  <c r="Q132" i="18"/>
  <c r="M132" i="18"/>
  <c r="K138" i="18"/>
  <c r="P137" i="18"/>
  <c r="P136" i="18"/>
  <c r="P135" i="18"/>
  <c r="P134" i="18"/>
  <c r="P133" i="18"/>
  <c r="P132" i="18"/>
  <c r="D132" i="18"/>
  <c r="H133" i="18"/>
  <c r="O134" i="18"/>
  <c r="D136" i="18"/>
  <c r="H137" i="18"/>
  <c r="D133" i="18"/>
  <c r="H134" i="18"/>
  <c r="D137" i="18"/>
  <c r="H132" i="18"/>
  <c r="O133" i="18"/>
  <c r="D135" i="18"/>
  <c r="H136" i="18"/>
  <c r="O137" i="18"/>
  <c r="G121" i="18"/>
  <c r="G120" i="18"/>
  <c r="G119" i="18"/>
  <c r="G118" i="18"/>
  <c r="G117" i="18"/>
  <c r="G116" i="18"/>
  <c r="F121" i="18"/>
  <c r="F120" i="18"/>
  <c r="F119" i="18"/>
  <c r="F118" i="18"/>
  <c r="F117" i="18"/>
  <c r="F116" i="18"/>
  <c r="B122" i="18"/>
  <c r="E121" i="18"/>
  <c r="E120" i="18"/>
  <c r="E119" i="18"/>
  <c r="E118" i="18"/>
  <c r="E117" i="18"/>
  <c r="E116" i="18"/>
  <c r="D117" i="18"/>
  <c r="H118" i="18"/>
  <c r="D121" i="18"/>
  <c r="N121" i="18"/>
  <c r="N120" i="18"/>
  <c r="N119" i="18"/>
  <c r="N118" i="18"/>
  <c r="N117" i="18"/>
  <c r="N116" i="18"/>
  <c r="Q121" i="18"/>
  <c r="M121" i="18"/>
  <c r="Q120" i="18"/>
  <c r="M120" i="18"/>
  <c r="Q119" i="18"/>
  <c r="M119" i="18"/>
  <c r="Q118" i="18"/>
  <c r="M118" i="18"/>
  <c r="Q117" i="18"/>
  <c r="M117" i="18"/>
  <c r="Q116" i="18"/>
  <c r="M116" i="18"/>
  <c r="K122" i="18"/>
  <c r="P121" i="18"/>
  <c r="P120" i="18"/>
  <c r="P119" i="18"/>
  <c r="P118" i="18"/>
  <c r="P117" i="18"/>
  <c r="P116" i="18"/>
  <c r="D116" i="18"/>
  <c r="H117" i="18"/>
  <c r="O118" i="18"/>
  <c r="D120" i="18"/>
  <c r="H121" i="18"/>
  <c r="H116" i="18"/>
  <c r="O117" i="18"/>
  <c r="D119" i="18"/>
  <c r="H120" i="18"/>
  <c r="O121" i="18"/>
  <c r="D101" i="18"/>
  <c r="H101" i="18"/>
  <c r="D103" i="18"/>
  <c r="H103" i="18"/>
  <c r="D105" i="18"/>
  <c r="H105" i="18"/>
  <c r="E100" i="18"/>
  <c r="P100" i="18"/>
  <c r="E101" i="18"/>
  <c r="P101" i="18"/>
  <c r="E102" i="18"/>
  <c r="P102" i="18"/>
  <c r="E103" i="18"/>
  <c r="P103" i="18"/>
  <c r="E104" i="18"/>
  <c r="P104" i="18"/>
  <c r="E105" i="18"/>
  <c r="P105" i="18"/>
  <c r="B106" i="18"/>
  <c r="K106" i="18"/>
  <c r="D100" i="18"/>
  <c r="H100" i="18"/>
  <c r="D102" i="18"/>
  <c r="H102" i="18"/>
  <c r="D104" i="18"/>
  <c r="H104" i="18"/>
  <c r="F100" i="18"/>
  <c r="M100" i="18"/>
  <c r="Q100" i="18"/>
  <c r="F101" i="18"/>
  <c r="M101" i="18"/>
  <c r="Q101" i="18"/>
  <c r="F102" i="18"/>
  <c r="M102" i="18"/>
  <c r="Q102" i="18"/>
  <c r="F103" i="18"/>
  <c r="M103" i="18"/>
  <c r="Q103" i="18"/>
  <c r="F104" i="18"/>
  <c r="M104" i="18"/>
  <c r="Q104" i="18"/>
  <c r="F105" i="18"/>
  <c r="M105" i="18"/>
  <c r="G101" i="18"/>
  <c r="G102" i="18"/>
  <c r="G103" i="18"/>
  <c r="G104" i="18"/>
  <c r="C57" i="4"/>
  <c r="V113" i="6"/>
  <c r="AF113" i="6"/>
  <c r="V112" i="6"/>
  <c r="AA112" i="6"/>
  <c r="L112" i="6"/>
  <c r="AF112" i="6"/>
  <c r="Q111" i="6"/>
  <c r="V111" i="6"/>
  <c r="L111" i="6"/>
  <c r="Q113" i="6"/>
  <c r="AA111" i="6"/>
  <c r="AA113" i="6"/>
  <c r="AG21" i="6"/>
  <c r="AG87" i="6"/>
  <c r="AG97" i="6"/>
  <c r="AG90" i="6"/>
  <c r="AG86" i="6"/>
  <c r="AG84" i="6"/>
  <c r="AG78" i="6"/>
  <c r="AG29" i="6"/>
  <c r="AG96" i="6"/>
  <c r="AG93" i="6"/>
  <c r="AG38" i="6"/>
  <c r="AG98" i="6"/>
  <c r="AG91" i="6"/>
  <c r="AG76" i="6"/>
  <c r="AG41" i="6"/>
  <c r="AG82" i="6"/>
  <c r="AG42" i="6"/>
  <c r="AG40" i="6"/>
  <c r="AG35" i="6"/>
  <c r="AG19" i="6"/>
  <c r="AG80" i="6"/>
  <c r="AG28" i="6"/>
  <c r="AG20" i="6"/>
  <c r="AG36" i="6"/>
  <c r="AG34" i="6"/>
  <c r="AG26" i="6"/>
  <c r="AG18" i="6"/>
  <c r="AG39" i="6"/>
  <c r="AG32" i="6"/>
  <c r="AG24" i="6"/>
  <c r="AG16" i="6"/>
  <c r="AG30" i="6"/>
  <c r="R217" i="18"/>
  <c r="R279" i="18"/>
  <c r="I295" i="18"/>
  <c r="R313" i="18"/>
  <c r="I324" i="18"/>
  <c r="R278" i="18"/>
  <c r="I309" i="18"/>
  <c r="I311" i="18"/>
  <c r="R327" i="18"/>
  <c r="R328" i="18"/>
  <c r="R329" i="18"/>
  <c r="R324" i="18"/>
  <c r="I325" i="18"/>
  <c r="I326" i="18"/>
  <c r="I327" i="18"/>
  <c r="R325" i="18"/>
  <c r="R326" i="18"/>
  <c r="I328" i="18"/>
  <c r="I329" i="18"/>
  <c r="R312" i="18"/>
  <c r="R308" i="18"/>
  <c r="I310" i="18"/>
  <c r="R309" i="18"/>
  <c r="R311" i="18"/>
  <c r="R310" i="18"/>
  <c r="I312" i="18"/>
  <c r="I313" i="18"/>
  <c r="I308" i="18"/>
  <c r="I297" i="18"/>
  <c r="R296" i="18"/>
  <c r="R292" i="18"/>
  <c r="I292" i="18"/>
  <c r="R295" i="18"/>
  <c r="I296" i="18"/>
  <c r="I293" i="18"/>
  <c r="R297" i="18"/>
  <c r="R293" i="18"/>
  <c r="R294" i="18"/>
  <c r="I294" i="18"/>
  <c r="R280" i="18"/>
  <c r="R276" i="18"/>
  <c r="I281" i="18"/>
  <c r="I279" i="18"/>
  <c r="I277" i="18"/>
  <c r="R281" i="18"/>
  <c r="R277" i="18"/>
  <c r="I280" i="18"/>
  <c r="I278" i="18"/>
  <c r="I276" i="18"/>
  <c r="I231" i="18"/>
  <c r="I230" i="18"/>
  <c r="I184" i="18"/>
  <c r="R185" i="18"/>
  <c r="R228" i="18"/>
  <c r="R230" i="18"/>
  <c r="R232" i="18"/>
  <c r="I183" i="18"/>
  <c r="R249" i="18"/>
  <c r="R246" i="18"/>
  <c r="R216" i="18"/>
  <c r="R212" i="18"/>
  <c r="I213" i="18"/>
  <c r="R200" i="18"/>
  <c r="R196" i="18"/>
  <c r="R198" i="18"/>
  <c r="I198" i="18"/>
  <c r="R264" i="18"/>
  <c r="R260" i="18"/>
  <c r="I261" i="18"/>
  <c r="I264" i="18"/>
  <c r="R265" i="18"/>
  <c r="R261" i="18"/>
  <c r="I263" i="18"/>
  <c r="R263" i="18"/>
  <c r="R262" i="18"/>
  <c r="I262" i="18"/>
  <c r="I265" i="18"/>
  <c r="I260" i="18"/>
  <c r="I249" i="18"/>
  <c r="I246" i="18"/>
  <c r="R247" i="18"/>
  <c r="I247" i="18"/>
  <c r="I248" i="18"/>
  <c r="R248" i="18"/>
  <c r="R244" i="18"/>
  <c r="I245" i="18"/>
  <c r="R245" i="18"/>
  <c r="I244" i="18"/>
  <c r="I228" i="18"/>
  <c r="I233" i="18"/>
  <c r="I232" i="18"/>
  <c r="R229" i="18"/>
  <c r="R231" i="18"/>
  <c r="R233" i="18"/>
  <c r="I229" i="18"/>
  <c r="I212" i="18"/>
  <c r="R213" i="18"/>
  <c r="I215" i="18"/>
  <c r="R214" i="18"/>
  <c r="I217" i="18"/>
  <c r="I214" i="18"/>
  <c r="R215" i="18"/>
  <c r="I216" i="18"/>
  <c r="I196" i="18"/>
  <c r="I201" i="18"/>
  <c r="I200" i="18"/>
  <c r="R197" i="18"/>
  <c r="R199" i="18"/>
  <c r="R201" i="18"/>
  <c r="I199" i="18"/>
  <c r="I197" i="18"/>
  <c r="I182" i="18"/>
  <c r="R184" i="18"/>
  <c r="R180" i="18"/>
  <c r="R183" i="18"/>
  <c r="I180" i="18"/>
  <c r="R181" i="18"/>
  <c r="I181" i="18"/>
  <c r="R182" i="18"/>
  <c r="I185" i="18"/>
  <c r="I119" i="18"/>
  <c r="R168" i="18"/>
  <c r="R164" i="18"/>
  <c r="I165" i="18"/>
  <c r="R153" i="18"/>
  <c r="I152" i="18"/>
  <c r="R132" i="18"/>
  <c r="R134" i="18"/>
  <c r="R136" i="18"/>
  <c r="I135" i="18"/>
  <c r="I132" i="18"/>
  <c r="I134" i="18"/>
  <c r="R119" i="18"/>
  <c r="I116" i="18"/>
  <c r="I118" i="18"/>
  <c r="R104" i="18"/>
  <c r="R100" i="18"/>
  <c r="R105" i="18"/>
  <c r="I102" i="18"/>
  <c r="R169" i="18"/>
  <c r="R165" i="18"/>
  <c r="I167" i="18"/>
  <c r="I169" i="18"/>
  <c r="I164" i="18"/>
  <c r="R166" i="18"/>
  <c r="I166" i="18"/>
  <c r="R167" i="18"/>
  <c r="I168" i="18"/>
  <c r="R150" i="18"/>
  <c r="I153" i="18"/>
  <c r="I148" i="18"/>
  <c r="I149" i="18"/>
  <c r="R149" i="18"/>
  <c r="I151" i="18"/>
  <c r="R151" i="18"/>
  <c r="R152" i="18"/>
  <c r="R148" i="18"/>
  <c r="I150" i="18"/>
  <c r="I136" i="18"/>
  <c r="R133" i="18"/>
  <c r="R135" i="18"/>
  <c r="R137" i="18"/>
  <c r="I137" i="18"/>
  <c r="I133" i="18"/>
  <c r="R117" i="18"/>
  <c r="R121" i="18"/>
  <c r="I120" i="18"/>
  <c r="I117" i="18"/>
  <c r="I121" i="18"/>
  <c r="R116" i="18"/>
  <c r="R118" i="18"/>
  <c r="R120" i="18"/>
  <c r="R101" i="18"/>
  <c r="I103" i="18"/>
  <c r="R102" i="18"/>
  <c r="I104" i="18"/>
  <c r="I100" i="18"/>
  <c r="R103" i="18"/>
  <c r="I105" i="18"/>
  <c r="I101" i="18"/>
  <c r="AH111" i="6"/>
  <c r="AH112" i="6"/>
  <c r="AH113" i="6"/>
  <c r="D33" i="20"/>
  <c r="C21" i="17"/>
  <c r="D7" i="5"/>
  <c r="D5" i="5"/>
  <c r="D7" i="18"/>
  <c r="D7" i="3"/>
  <c r="D7" i="2"/>
  <c r="D7" i="19"/>
  <c r="D5" i="18"/>
  <c r="D5" i="3"/>
  <c r="D5" i="2"/>
  <c r="D5" i="19"/>
  <c r="D7" i="4"/>
  <c r="D5" i="4"/>
  <c r="E120" i="5"/>
  <c r="AA13" i="13"/>
  <c r="K90" i="18"/>
  <c r="B90" i="18"/>
  <c r="K74" i="18"/>
  <c r="B74" i="18"/>
  <c r="K58" i="18"/>
  <c r="B58" i="18"/>
  <c r="K42" i="18"/>
  <c r="B42" i="18"/>
  <c r="L13" i="18"/>
  <c r="Q23" i="18"/>
  <c r="A61" i="18"/>
  <c r="A29" i="18"/>
  <c r="A45" i="18"/>
  <c r="D7" i="13"/>
  <c r="D7" i="12"/>
  <c r="D7" i="11"/>
  <c r="D7" i="10"/>
  <c r="D7" i="9"/>
  <c r="D7" i="8"/>
  <c r="D7" i="7"/>
  <c r="D5" i="13"/>
  <c r="D5" i="12"/>
  <c r="D5" i="11"/>
  <c r="D5" i="10"/>
  <c r="D5" i="9"/>
  <c r="D5" i="8"/>
  <c r="D5" i="7"/>
  <c r="D7" i="6"/>
  <c r="D5" i="6"/>
  <c r="O63" i="12"/>
  <c r="M63" i="12"/>
  <c r="K63" i="12"/>
  <c r="I63" i="12"/>
  <c r="G63" i="12"/>
  <c r="Q12" i="12"/>
  <c r="O62" i="11"/>
  <c r="M62" i="11"/>
  <c r="K62" i="11"/>
  <c r="I62" i="11"/>
  <c r="G62" i="11"/>
  <c r="Q61" i="11"/>
  <c r="Q17" i="11"/>
  <c r="Q16" i="11"/>
  <c r="Q15" i="11"/>
  <c r="Q14" i="11"/>
  <c r="Q13" i="11"/>
  <c r="Q12" i="11"/>
  <c r="O62" i="10"/>
  <c r="M62" i="10"/>
  <c r="K62" i="10"/>
  <c r="I62" i="10"/>
  <c r="G62" i="10"/>
  <c r="Q61" i="10"/>
  <c r="Q12" i="10"/>
  <c r="O62" i="9"/>
  <c r="M62" i="9"/>
  <c r="K62" i="9"/>
  <c r="I62" i="9"/>
  <c r="G62" i="9"/>
  <c r="Q61" i="9"/>
  <c r="Q12" i="9"/>
  <c r="P62" i="7"/>
  <c r="N62" i="7"/>
  <c r="L62" i="7"/>
  <c r="J62" i="7"/>
  <c r="O62" i="8"/>
  <c r="M62" i="8"/>
  <c r="K62" i="8"/>
  <c r="I62" i="8"/>
  <c r="Q12" i="8"/>
  <c r="R12" i="7"/>
  <c r="D13" i="6"/>
  <c r="F13" i="6"/>
  <c r="G13" i="6"/>
  <c r="E80" i="8"/>
  <c r="D72" i="7"/>
  <c r="C13" i="6"/>
  <c r="AE13" i="6"/>
  <c r="Z13" i="6"/>
  <c r="U13" i="6"/>
  <c r="U114" i="6"/>
  <c r="P13" i="6"/>
  <c r="K13" i="6"/>
  <c r="AG13" i="6"/>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Q86" i="18"/>
  <c r="Q56" i="18"/>
  <c r="H73" i="18"/>
  <c r="M54" i="18"/>
  <c r="E54" i="18"/>
  <c r="N55" i="18"/>
  <c r="D71" i="18"/>
  <c r="P55" i="18"/>
  <c r="E13" i="11"/>
  <c r="L13" i="11"/>
  <c r="D13" i="13"/>
  <c r="V13" i="13"/>
  <c r="C75" i="13"/>
  <c r="E16" i="11"/>
  <c r="L16" i="11"/>
  <c r="E12" i="11"/>
  <c r="H12" i="11"/>
  <c r="E12" i="12"/>
  <c r="L12" i="12"/>
  <c r="D72" i="12"/>
  <c r="D71" i="11"/>
  <c r="E12" i="10"/>
  <c r="H12" i="10"/>
  <c r="D71" i="10"/>
  <c r="E12" i="9"/>
  <c r="H12" i="9"/>
  <c r="D69" i="18"/>
  <c r="D71" i="9"/>
  <c r="F12" i="7"/>
  <c r="E14" i="11"/>
  <c r="N14" i="11"/>
  <c r="E79" i="8"/>
  <c r="D71" i="7"/>
  <c r="C13" i="18"/>
  <c r="B26" i="18"/>
  <c r="D62" i="13"/>
  <c r="E15" i="11"/>
  <c r="P15" i="11"/>
  <c r="E61" i="11"/>
  <c r="N61" i="11"/>
  <c r="E61" i="10"/>
  <c r="E61" i="9"/>
  <c r="J61" i="9"/>
  <c r="E119" i="5"/>
  <c r="E17" i="11"/>
  <c r="P17" i="11"/>
  <c r="E12" i="8"/>
  <c r="N12" i="8"/>
  <c r="P56" i="18"/>
  <c r="Q55" i="18"/>
  <c r="Q57" i="18"/>
  <c r="M57" i="18"/>
  <c r="P54" i="18"/>
  <c r="P88" i="18"/>
  <c r="Q87" i="18"/>
  <c r="N88" i="18"/>
  <c r="O87" i="18"/>
  <c r="P89" i="18"/>
  <c r="Q88" i="18"/>
  <c r="O86" i="18"/>
  <c r="O56" i="18"/>
  <c r="N89" i="18"/>
  <c r="P87" i="18"/>
  <c r="D70" i="18"/>
  <c r="F72" i="18"/>
  <c r="E73" i="18"/>
  <c r="E71" i="18"/>
  <c r="D72" i="18"/>
  <c r="A77" i="18"/>
  <c r="A93" i="18"/>
  <c r="A109" i="18"/>
  <c r="A125" i="18"/>
  <c r="A141" i="18"/>
  <c r="A157" i="18"/>
  <c r="A173" i="18"/>
  <c r="A189" i="18"/>
  <c r="A205" i="18"/>
  <c r="A221" i="18"/>
  <c r="A237" i="18"/>
  <c r="A253" i="18"/>
  <c r="A269" i="18"/>
  <c r="A285" i="18"/>
  <c r="A301" i="18"/>
  <c r="A317" i="18"/>
  <c r="H21" i="17"/>
  <c r="O77" i="15"/>
  <c r="N77" i="15"/>
  <c r="M77" i="15"/>
  <c r="L77" i="15"/>
  <c r="K77" i="15"/>
  <c r="I77" i="15"/>
  <c r="O76" i="15"/>
  <c r="N76" i="15"/>
  <c r="M76" i="15"/>
  <c r="L76" i="15"/>
  <c r="K76" i="15"/>
  <c r="I76" i="15"/>
  <c r="O75" i="15"/>
  <c r="N75" i="15"/>
  <c r="M75" i="15"/>
  <c r="L75" i="15"/>
  <c r="K75" i="15"/>
  <c r="I75" i="15"/>
  <c r="O74" i="15"/>
  <c r="N74" i="15"/>
  <c r="M74" i="15"/>
  <c r="L74" i="15"/>
  <c r="K74" i="15"/>
  <c r="I74" i="15"/>
  <c r="O73" i="15"/>
  <c r="N73" i="15"/>
  <c r="M73" i="15"/>
  <c r="L73" i="15"/>
  <c r="K73" i="15"/>
  <c r="I73" i="15"/>
  <c r="O69" i="15"/>
  <c r="N69" i="15"/>
  <c r="M69" i="15"/>
  <c r="L69" i="15"/>
  <c r="K69" i="15"/>
  <c r="P68" i="15"/>
  <c r="I68" i="15"/>
  <c r="P67" i="15"/>
  <c r="I67" i="15"/>
  <c r="P66" i="15"/>
  <c r="I66" i="15"/>
  <c r="P65" i="15"/>
  <c r="I65" i="15"/>
  <c r="P64" i="15"/>
  <c r="I64" i="15"/>
  <c r="P63" i="15"/>
  <c r="I63" i="15"/>
  <c r="P62" i="15"/>
  <c r="I62" i="15"/>
  <c r="P61" i="15"/>
  <c r="I61" i="15"/>
  <c r="P60" i="15"/>
  <c r="I60" i="15"/>
  <c r="P59" i="15"/>
  <c r="I59" i="15"/>
  <c r="P58" i="15"/>
  <c r="I58" i="15"/>
  <c r="P57" i="15"/>
  <c r="I57" i="15"/>
  <c r="P56" i="15"/>
  <c r="I56" i="15"/>
  <c r="P55" i="15"/>
  <c r="I55" i="15"/>
  <c r="P54" i="15"/>
  <c r="I54" i="15"/>
  <c r="P53" i="15"/>
  <c r="I53" i="15"/>
  <c r="P52" i="15"/>
  <c r="I52" i="15"/>
  <c r="P51" i="15"/>
  <c r="I51" i="15"/>
  <c r="P50" i="15"/>
  <c r="I50" i="15"/>
  <c r="P49" i="15"/>
  <c r="I49" i="15"/>
  <c r="O45" i="15"/>
  <c r="N45" i="15"/>
  <c r="M45" i="15"/>
  <c r="L45" i="15"/>
  <c r="K45" i="15"/>
  <c r="P44" i="15"/>
  <c r="I44" i="15"/>
  <c r="P43" i="15"/>
  <c r="I43" i="15"/>
  <c r="P42" i="15"/>
  <c r="I42" i="15"/>
  <c r="P41" i="15"/>
  <c r="I41" i="15"/>
  <c r="P40" i="15"/>
  <c r="I40" i="15"/>
  <c r="P39" i="15"/>
  <c r="I39" i="15"/>
  <c r="P38" i="15"/>
  <c r="I38" i="15"/>
  <c r="P37" i="15"/>
  <c r="I37" i="15"/>
  <c r="P36" i="15"/>
  <c r="I36" i="15"/>
  <c r="P35" i="15"/>
  <c r="I35" i="15"/>
  <c r="P34" i="15"/>
  <c r="I34" i="15"/>
  <c r="P33" i="15"/>
  <c r="I33" i="15"/>
  <c r="P32" i="15"/>
  <c r="I32" i="15"/>
  <c r="P31" i="15"/>
  <c r="I31" i="15"/>
  <c r="P30" i="15"/>
  <c r="I30" i="15"/>
  <c r="P29" i="15"/>
  <c r="I29" i="15"/>
  <c r="P28" i="15"/>
  <c r="I28" i="15"/>
  <c r="P27" i="15"/>
  <c r="I27" i="15"/>
  <c r="P26" i="15"/>
  <c r="I26" i="15"/>
  <c r="P25" i="15"/>
  <c r="I25" i="15"/>
  <c r="H22" i="15"/>
  <c r="H21" i="15"/>
  <c r="H20" i="15"/>
  <c r="H19" i="15"/>
  <c r="H18" i="15"/>
  <c r="E13" i="15"/>
  <c r="E12" i="15"/>
  <c r="E11" i="15"/>
  <c r="D7" i="15"/>
  <c r="D5" i="15"/>
  <c r="N48" i="14"/>
  <c r="M48" i="14"/>
  <c r="L48" i="14"/>
  <c r="K48" i="14"/>
  <c r="K31" i="14"/>
  <c r="K52" i="14"/>
  <c r="J48" i="14"/>
  <c r="O47" i="14"/>
  <c r="H47" i="14"/>
  <c r="O46" i="14"/>
  <c r="H46" i="14"/>
  <c r="O45" i="14"/>
  <c r="H45" i="14"/>
  <c r="O44" i="14"/>
  <c r="H44" i="14"/>
  <c r="O43" i="14"/>
  <c r="H43" i="14"/>
  <c r="O42" i="14"/>
  <c r="H42" i="14"/>
  <c r="O41" i="14"/>
  <c r="H41" i="14"/>
  <c r="O40" i="14"/>
  <c r="H40" i="14"/>
  <c r="O39" i="14"/>
  <c r="H39" i="14"/>
  <c r="O38" i="14"/>
  <c r="H38" i="14"/>
  <c r="O37" i="14"/>
  <c r="H37" i="14"/>
  <c r="O36" i="14"/>
  <c r="H36" i="14"/>
  <c r="O35" i="14"/>
  <c r="H35" i="14"/>
  <c r="N31" i="14"/>
  <c r="J31" i="14"/>
  <c r="O30" i="14"/>
  <c r="H30" i="14"/>
  <c r="O29" i="14"/>
  <c r="H29" i="14"/>
  <c r="O28" i="14"/>
  <c r="H28" i="14"/>
  <c r="O27" i="14"/>
  <c r="H27" i="14"/>
  <c r="O26" i="14"/>
  <c r="H26" i="14"/>
  <c r="O25" i="14"/>
  <c r="H25" i="14"/>
  <c r="O24" i="14"/>
  <c r="H24" i="14"/>
  <c r="O23" i="14"/>
  <c r="H23" i="14"/>
  <c r="O22" i="14"/>
  <c r="H22" i="14"/>
  <c r="O21" i="14"/>
  <c r="H21" i="14"/>
  <c r="O20" i="14"/>
  <c r="H20" i="14"/>
  <c r="O19" i="14"/>
  <c r="H19" i="14"/>
  <c r="H18" i="14"/>
  <c r="L18" i="14"/>
  <c r="D7" i="14"/>
  <c r="D5" i="14"/>
  <c r="W63" i="13"/>
  <c r="S63" i="13"/>
  <c r="O63" i="13"/>
  <c r="K63" i="13"/>
  <c r="G63" i="13"/>
  <c r="B80" i="8"/>
  <c r="B81" i="8"/>
  <c r="B82" i="8"/>
  <c r="B83" i="8"/>
  <c r="B84" i="8"/>
  <c r="B85" i="8"/>
  <c r="B86" i="8"/>
  <c r="B87" i="8"/>
  <c r="B88" i="8"/>
  <c r="B89" i="8"/>
  <c r="B90" i="8"/>
  <c r="B91" i="8"/>
  <c r="B92" i="8"/>
  <c r="B93" i="8"/>
  <c r="B94" i="8"/>
  <c r="B95" i="8"/>
  <c r="B96" i="8"/>
  <c r="B97" i="8"/>
  <c r="B98" i="8"/>
  <c r="G62" i="8"/>
  <c r="B72" i="7"/>
  <c r="B73" i="7"/>
  <c r="B74" i="7"/>
  <c r="B75" i="7"/>
  <c r="B76" i="7"/>
  <c r="B77" i="7"/>
  <c r="B78" i="7"/>
  <c r="B79" i="7"/>
  <c r="B80" i="7"/>
  <c r="B81" i="7"/>
  <c r="B82" i="7"/>
  <c r="B83" i="7"/>
  <c r="B84" i="7"/>
  <c r="B85" i="7"/>
  <c r="B86" i="7"/>
  <c r="B87" i="7"/>
  <c r="B88" i="7"/>
  <c r="B89" i="7"/>
  <c r="B90" i="7"/>
  <c r="H62" i="7"/>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P12"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J12" i="5"/>
  <c r="B114" i="4"/>
  <c r="B115" i="4"/>
  <c r="B103" i="4"/>
  <c r="B57" i="4"/>
  <c r="B58" i="4"/>
  <c r="B59" i="4"/>
  <c r="B60" i="4"/>
  <c r="B91" i="4"/>
  <c r="B92" i="4"/>
  <c r="B93" i="4"/>
  <c r="B94" i="4"/>
  <c r="B95" i="4"/>
  <c r="B39" i="4"/>
  <c r="B40" i="4"/>
  <c r="B41" i="4"/>
  <c r="B46" i="4"/>
  <c r="B47" i="4"/>
  <c r="B48" i="4"/>
  <c r="B49" i="4"/>
  <c r="B50" i="4"/>
  <c r="B51" i="4"/>
  <c r="J52" i="14"/>
  <c r="N52" i="14"/>
  <c r="O48" i="14"/>
  <c r="P45" i="15"/>
  <c r="P74" i="15"/>
  <c r="G19" i="15"/>
  <c r="P76" i="15"/>
  <c r="G21" i="15"/>
  <c r="P69" i="15"/>
  <c r="O80" i="15"/>
  <c r="P73" i="15"/>
  <c r="G18" i="15"/>
  <c r="P75" i="15"/>
  <c r="G20" i="15"/>
  <c r="P77" i="15"/>
  <c r="G22" i="15"/>
  <c r="E36" i="18"/>
  <c r="H36" i="18"/>
  <c r="M79" i="15"/>
  <c r="L80" i="15"/>
  <c r="N79" i="15"/>
  <c r="M80" i="15"/>
  <c r="K79" i="15"/>
  <c r="K80" i="15"/>
  <c r="K82" i="15"/>
  <c r="O79" i="15"/>
  <c r="O82" i="15"/>
  <c r="N80" i="15"/>
  <c r="L79" i="15"/>
  <c r="L82" i="15"/>
  <c r="B104" i="4"/>
  <c r="AE114" i="6"/>
  <c r="L31" i="14"/>
  <c r="L52" i="14"/>
  <c r="M18" i="14"/>
  <c r="M31" i="14"/>
  <c r="M52" i="14"/>
  <c r="P80" i="15"/>
  <c r="D40" i="18"/>
  <c r="G40" i="18"/>
  <c r="H40" i="18"/>
  <c r="E40" i="18"/>
  <c r="H41" i="18"/>
  <c r="G36" i="18"/>
  <c r="F36" i="18"/>
  <c r="D36" i="18"/>
  <c r="N82" i="15"/>
  <c r="M82" i="15"/>
  <c r="P79" i="15"/>
  <c r="P82" i="15"/>
  <c r="O18" i="14"/>
  <c r="O31" i="14"/>
  <c r="O52" i="14"/>
  <c r="E13" i="14"/>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E12" i="5"/>
  <c r="E53" i="5"/>
  <c r="E57" i="5"/>
  <c r="E61" i="5"/>
  <c r="E65" i="5"/>
  <c r="E69" i="5"/>
  <c r="E73" i="5"/>
  <c r="E77" i="5"/>
  <c r="E81" i="5"/>
  <c r="E85" i="5"/>
  <c r="E89" i="5"/>
  <c r="E93" i="5"/>
  <c r="E97" i="5"/>
  <c r="C12" i="4"/>
  <c r="E67" i="5"/>
  <c r="E79" i="5"/>
  <c r="E87" i="5"/>
  <c r="E95" i="5"/>
  <c r="H22" i="17"/>
  <c r="E15" i="5"/>
  <c r="E56" i="5"/>
  <c r="E60" i="5"/>
  <c r="E68" i="5"/>
  <c r="E72" i="5"/>
  <c r="E76" i="5"/>
  <c r="E80" i="5"/>
  <c r="E96" i="5"/>
  <c r="E13" i="5"/>
  <c r="E54" i="5"/>
  <c r="E58" i="5"/>
  <c r="E62" i="5"/>
  <c r="E66" i="5"/>
  <c r="E70" i="5"/>
  <c r="E74" i="5"/>
  <c r="E78" i="5"/>
  <c r="E82" i="5"/>
  <c r="E86" i="5"/>
  <c r="E90" i="5"/>
  <c r="E94" i="5"/>
  <c r="E98" i="5"/>
  <c r="E14" i="5"/>
  <c r="E55" i="5"/>
  <c r="E59" i="5"/>
  <c r="E63" i="5"/>
  <c r="E71" i="5"/>
  <c r="E75" i="5"/>
  <c r="E83" i="5"/>
  <c r="E99" i="5"/>
  <c r="E92" i="5"/>
  <c r="E91" i="5"/>
  <c r="E88" i="5"/>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E64" i="5"/>
  <c r="E84" i="5"/>
  <c r="L255" i="18"/>
  <c r="J266" i="18"/>
  <c r="L271" i="18"/>
  <c r="J282" i="18"/>
  <c r="L207" i="18"/>
  <c r="J218" i="18"/>
  <c r="C239" i="18"/>
  <c r="A250" i="18"/>
  <c r="C175" i="18"/>
  <c r="A186" i="18"/>
  <c r="C143" i="18"/>
  <c r="A154" i="18"/>
  <c r="L127" i="18"/>
  <c r="J138" i="18"/>
  <c r="C287" i="18"/>
  <c r="A298" i="18"/>
  <c r="C255" i="18"/>
  <c r="A266" i="18"/>
  <c r="C223" i="18"/>
  <c r="A234" i="18"/>
  <c r="C191" i="18"/>
  <c r="A202" i="18"/>
  <c r="L175" i="18"/>
  <c r="J186" i="18"/>
  <c r="C111" i="18"/>
  <c r="A122" i="18"/>
  <c r="L319" i="18"/>
  <c r="J330" i="18"/>
  <c r="L303" i="18"/>
  <c r="J314" i="18"/>
  <c r="L287" i="18"/>
  <c r="J298" i="18"/>
  <c r="L95" i="18"/>
  <c r="J106" i="18"/>
  <c r="L239" i="18"/>
  <c r="J250" i="18"/>
  <c r="L223" i="18"/>
  <c r="J234" i="18"/>
  <c r="C207" i="18"/>
  <c r="A218" i="18"/>
  <c r="L191" i="18"/>
  <c r="J202" i="18"/>
  <c r="C159" i="18"/>
  <c r="A170" i="18"/>
  <c r="C127" i="18"/>
  <c r="A138" i="18"/>
  <c r="L111" i="18"/>
  <c r="J122" i="18"/>
  <c r="C95" i="18"/>
  <c r="A106" i="18"/>
  <c r="C319" i="18"/>
  <c r="A330" i="18"/>
  <c r="C303" i="18"/>
  <c r="A314" i="18"/>
  <c r="C271" i="18"/>
  <c r="A282" i="18"/>
  <c r="L159" i="18"/>
  <c r="J170" i="18"/>
  <c r="L143" i="18"/>
  <c r="J154" i="18"/>
  <c r="P25" i="18"/>
  <c r="P24" i="18"/>
  <c r="N23" i="18"/>
  <c r="G25" i="18"/>
  <c r="D22" i="18"/>
  <c r="H25" i="18"/>
  <c r="C79" i="18"/>
  <c r="D21" i="18"/>
  <c r="E25" i="18"/>
  <c r="E89" i="18"/>
  <c r="E87" i="18"/>
  <c r="D86" i="18"/>
  <c r="D87" i="18"/>
  <c r="Q71" i="18"/>
  <c r="Q73" i="18"/>
  <c r="O70" i="18"/>
  <c r="H14" i="13"/>
  <c r="I14" i="13"/>
  <c r="P14" i="13"/>
  <c r="Q14" i="13"/>
  <c r="L15" i="13"/>
  <c r="M15" i="13"/>
  <c r="H16" i="13"/>
  <c r="I16" i="13"/>
  <c r="L20" i="13"/>
  <c r="M20" i="13"/>
  <c r="X20" i="13"/>
  <c r="Y20" i="13"/>
  <c r="L21" i="13"/>
  <c r="M21" i="13"/>
  <c r="H23" i="13"/>
  <c r="I23" i="13"/>
  <c r="P23" i="13"/>
  <c r="Q23" i="13"/>
  <c r="P24" i="13"/>
  <c r="Q24" i="13"/>
  <c r="P25" i="13"/>
  <c r="Q25" i="13"/>
  <c r="X25" i="13"/>
  <c r="Y25" i="13"/>
  <c r="X26" i="13"/>
  <c r="Y26" i="13"/>
  <c r="T27" i="13"/>
  <c r="U27" i="13"/>
  <c r="P28" i="13"/>
  <c r="Q28" i="13"/>
  <c r="X28" i="13"/>
  <c r="Y28" i="13"/>
  <c r="L29" i="13"/>
  <c r="M29" i="13"/>
  <c r="T29" i="13"/>
  <c r="U29" i="13"/>
  <c r="H30" i="13"/>
  <c r="I30" i="13"/>
  <c r="X31" i="13"/>
  <c r="Y31" i="13"/>
  <c r="H33" i="13"/>
  <c r="I33" i="13"/>
  <c r="T33" i="13"/>
  <c r="U33" i="13"/>
  <c r="H34" i="13"/>
  <c r="I34" i="13"/>
  <c r="H35" i="13"/>
  <c r="I35" i="13"/>
  <c r="P35" i="13"/>
  <c r="Q35" i="13"/>
  <c r="P36" i="13"/>
  <c r="Q36" i="13"/>
  <c r="P37" i="13"/>
  <c r="Q37" i="13"/>
  <c r="X37" i="13"/>
  <c r="Y37" i="13"/>
  <c r="L38" i="13"/>
  <c r="M38" i="13"/>
  <c r="X38" i="13"/>
  <c r="Y38" i="13"/>
  <c r="L39" i="13"/>
  <c r="M39" i="13"/>
  <c r="H41" i="13"/>
  <c r="I41" i="13"/>
  <c r="T41" i="13"/>
  <c r="U41" i="13"/>
  <c r="H42" i="13"/>
  <c r="I42" i="13"/>
  <c r="T42" i="13"/>
  <c r="U42" i="13"/>
  <c r="P44" i="13"/>
  <c r="Q44" i="13"/>
  <c r="L46" i="13"/>
  <c r="M46" i="13"/>
  <c r="X46" i="13"/>
  <c r="Y46" i="13"/>
  <c r="L47" i="13"/>
  <c r="M47" i="13"/>
  <c r="L48" i="13"/>
  <c r="M48" i="13"/>
  <c r="T48" i="13"/>
  <c r="U48" i="13"/>
  <c r="T49" i="13"/>
  <c r="U49" i="13"/>
  <c r="H50" i="13"/>
  <c r="I50" i="13"/>
  <c r="T50" i="13"/>
  <c r="U50" i="13"/>
  <c r="P51" i="13"/>
  <c r="Q51" i="13"/>
  <c r="X51" i="13"/>
  <c r="Y51" i="13"/>
  <c r="L52" i="13"/>
  <c r="M52" i="13"/>
  <c r="T52" i="13"/>
  <c r="U52" i="13"/>
  <c r="H53" i="13"/>
  <c r="I53" i="13"/>
  <c r="P53" i="13"/>
  <c r="Q53" i="13"/>
  <c r="P54" i="13"/>
  <c r="Q54" i="13"/>
  <c r="P55" i="13"/>
  <c r="Q55" i="13"/>
  <c r="X55" i="13"/>
  <c r="Y55" i="13"/>
  <c r="L56" i="13"/>
  <c r="M56" i="13"/>
  <c r="X15" i="13"/>
  <c r="Y15" i="13"/>
  <c r="T16" i="13"/>
  <c r="U16" i="13"/>
  <c r="P17" i="13"/>
  <c r="Q17" i="13"/>
  <c r="X17" i="13"/>
  <c r="Y17" i="13"/>
  <c r="L18" i="13"/>
  <c r="M18" i="13"/>
  <c r="T18" i="13"/>
  <c r="U18" i="13"/>
  <c r="H19" i="13"/>
  <c r="I19" i="13"/>
  <c r="P19" i="13"/>
  <c r="Q19" i="13"/>
  <c r="P20" i="13"/>
  <c r="Q20" i="13"/>
  <c r="P21" i="13"/>
  <c r="Q21" i="13"/>
  <c r="X21" i="13"/>
  <c r="Y21" i="13"/>
  <c r="L22" i="13"/>
  <c r="M22" i="13"/>
  <c r="T22" i="13"/>
  <c r="U22" i="13"/>
  <c r="T23" i="13"/>
  <c r="U23" i="13"/>
  <c r="H24" i="13"/>
  <c r="I24" i="13"/>
  <c r="T24" i="13"/>
  <c r="U24" i="13"/>
  <c r="P26" i="13"/>
  <c r="Q26" i="13"/>
  <c r="L27" i="13"/>
  <c r="M27" i="13"/>
  <c r="H28" i="13"/>
  <c r="I28" i="13"/>
  <c r="L30" i="13"/>
  <c r="M30" i="13"/>
  <c r="T30" i="13"/>
  <c r="U30" i="13"/>
  <c r="H31" i="13"/>
  <c r="I31" i="13"/>
  <c r="P31" i="13"/>
  <c r="Q31" i="13"/>
  <c r="L32" i="13"/>
  <c r="M32" i="13"/>
  <c r="X32" i="13"/>
  <c r="Y32" i="13"/>
  <c r="L33" i="13"/>
  <c r="M33" i="13"/>
  <c r="T34" i="13"/>
  <c r="U34" i="13"/>
  <c r="T35" i="13"/>
  <c r="U35" i="13"/>
  <c r="H36" i="13"/>
  <c r="I36" i="13"/>
  <c r="T36" i="13"/>
  <c r="U36" i="13"/>
  <c r="P38" i="13"/>
  <c r="Q38" i="13"/>
  <c r="X39" i="13"/>
  <c r="Y39" i="13"/>
  <c r="L40" i="13"/>
  <c r="M40" i="13"/>
  <c r="X40" i="13"/>
  <c r="Y40" i="13"/>
  <c r="L41" i="13"/>
  <c r="M41" i="13"/>
  <c r="H43" i="13"/>
  <c r="I43" i="13"/>
  <c r="T43" i="13"/>
  <c r="U43" i="13"/>
  <c r="H44" i="13"/>
  <c r="I44" i="13"/>
  <c r="H45" i="13"/>
  <c r="I45" i="13"/>
  <c r="P45" i="13"/>
  <c r="Q45" i="13"/>
  <c r="P46" i="13"/>
  <c r="Q46" i="13"/>
  <c r="P47" i="13"/>
  <c r="Q47" i="13"/>
  <c r="X47" i="13"/>
  <c r="Y47" i="13"/>
  <c r="X48" i="13"/>
  <c r="Y48" i="13"/>
  <c r="L49" i="13"/>
  <c r="M49" i="13"/>
  <c r="X49" i="13"/>
  <c r="Y49" i="13"/>
  <c r="H51" i="13"/>
  <c r="I51" i="13"/>
  <c r="X52" i="13"/>
  <c r="Y52" i="13"/>
  <c r="T53" i="13"/>
  <c r="U53" i="13"/>
  <c r="H54" i="13"/>
  <c r="I54" i="13"/>
  <c r="T54" i="13"/>
  <c r="U54" i="13"/>
  <c r="X56" i="13"/>
  <c r="Y56" i="13"/>
  <c r="L14" i="13"/>
  <c r="M14" i="13"/>
  <c r="T15" i="13"/>
  <c r="U15" i="13"/>
  <c r="P16" i="13"/>
  <c r="Q16" i="13"/>
  <c r="H17" i="13"/>
  <c r="I17" i="13"/>
  <c r="X18" i="13"/>
  <c r="Y18" i="13"/>
  <c r="L19" i="13"/>
  <c r="M19" i="13"/>
  <c r="H20" i="13"/>
  <c r="I20" i="13"/>
  <c r="X22" i="13"/>
  <c r="Y22" i="13"/>
  <c r="X23" i="13"/>
  <c r="Y23" i="13"/>
  <c r="L24" i="13"/>
  <c r="M24" i="13"/>
  <c r="H25" i="13"/>
  <c r="I25" i="13"/>
  <c r="T26" i="13"/>
  <c r="U26" i="13"/>
  <c r="P27" i="13"/>
  <c r="Q27" i="13"/>
  <c r="X29" i="13"/>
  <c r="Y29" i="13"/>
  <c r="X30" i="13"/>
  <c r="Y30" i="13"/>
  <c r="L31" i="13"/>
  <c r="M31" i="13"/>
  <c r="H32" i="13"/>
  <c r="I32" i="13"/>
  <c r="X35" i="13"/>
  <c r="Y35" i="13"/>
  <c r="L37" i="13"/>
  <c r="M37" i="13"/>
  <c r="H38" i="13"/>
  <c r="I38" i="13"/>
  <c r="T39" i="13"/>
  <c r="U39" i="13"/>
  <c r="T40" i="13"/>
  <c r="U40" i="13"/>
  <c r="P42" i="13"/>
  <c r="Q42" i="13"/>
  <c r="L43" i="13"/>
  <c r="M43" i="13"/>
  <c r="X44" i="13"/>
  <c r="Y44" i="13"/>
  <c r="T45" i="13"/>
  <c r="U45" i="13"/>
  <c r="H47" i="13"/>
  <c r="I47" i="13"/>
  <c r="H48" i="13"/>
  <c r="I48" i="13"/>
  <c r="H49" i="13"/>
  <c r="I49" i="13"/>
  <c r="T51" i="13"/>
  <c r="U51" i="13"/>
  <c r="L55" i="13"/>
  <c r="M55" i="13"/>
  <c r="H56" i="13"/>
  <c r="I56" i="13"/>
  <c r="T56" i="13"/>
  <c r="U56" i="13"/>
  <c r="P57" i="13"/>
  <c r="Q57" i="13"/>
  <c r="P58" i="13"/>
  <c r="Q58" i="13"/>
  <c r="P59" i="13"/>
  <c r="Q59" i="13"/>
  <c r="X59" i="13"/>
  <c r="Y59" i="13"/>
  <c r="L60" i="13"/>
  <c r="M60" i="13"/>
  <c r="X60" i="13"/>
  <c r="Y60" i="13"/>
  <c r="L61" i="13"/>
  <c r="M61" i="13"/>
  <c r="H15" i="13"/>
  <c r="I15" i="13"/>
  <c r="L17" i="13"/>
  <c r="M17" i="13"/>
  <c r="H18" i="13"/>
  <c r="I18" i="13"/>
  <c r="T19" i="13"/>
  <c r="U19" i="13"/>
  <c r="H21" i="13"/>
  <c r="I21" i="13"/>
  <c r="H22" i="13"/>
  <c r="I22" i="13"/>
  <c r="L25" i="13"/>
  <c r="M25" i="13"/>
  <c r="H26" i="13"/>
  <c r="I26" i="13"/>
  <c r="X27" i="13"/>
  <c r="Y27" i="13"/>
  <c r="L28" i="13"/>
  <c r="M28" i="13"/>
  <c r="H29" i="13"/>
  <c r="I29" i="13"/>
  <c r="T31" i="13"/>
  <c r="U31" i="13"/>
  <c r="P32" i="13"/>
  <c r="Q32" i="13"/>
  <c r="P33" i="13"/>
  <c r="Q33" i="13"/>
  <c r="L34" i="13"/>
  <c r="M34" i="13"/>
  <c r="L35" i="13"/>
  <c r="M35" i="13"/>
  <c r="X36" i="13"/>
  <c r="Y36" i="13"/>
  <c r="T37" i="13"/>
  <c r="U37" i="13"/>
  <c r="H39" i="13"/>
  <c r="I39" i="13"/>
  <c r="X41" i="13"/>
  <c r="Y41" i="13"/>
  <c r="X42" i="13"/>
  <c r="Y42" i="13"/>
  <c r="P43" i="13"/>
  <c r="Q43" i="13"/>
  <c r="L44" i="13"/>
  <c r="M44" i="13"/>
  <c r="X45" i="13"/>
  <c r="Y45" i="13"/>
  <c r="T46" i="13"/>
  <c r="U46" i="13"/>
  <c r="T14" i="13"/>
  <c r="U14" i="13"/>
  <c r="P15" i="13"/>
  <c r="Q15" i="13"/>
  <c r="X19" i="13"/>
  <c r="Y19" i="13"/>
  <c r="L26" i="13"/>
  <c r="M26" i="13"/>
  <c r="L36" i="13"/>
  <c r="M36" i="13"/>
  <c r="P40" i="13"/>
  <c r="Q40" i="13"/>
  <c r="L42" i="13"/>
  <c r="M42" i="13"/>
  <c r="X43" i="13"/>
  <c r="Y43" i="13"/>
  <c r="H46" i="13"/>
  <c r="I46" i="13"/>
  <c r="T47" i="13"/>
  <c r="U47" i="13"/>
  <c r="X53" i="13"/>
  <c r="Y53" i="13"/>
  <c r="X54" i="13"/>
  <c r="Y54" i="13"/>
  <c r="T57" i="13"/>
  <c r="U57" i="13"/>
  <c r="H58" i="13"/>
  <c r="I58" i="13"/>
  <c r="T58" i="13"/>
  <c r="U58" i="13"/>
  <c r="L59" i="13"/>
  <c r="M59" i="13"/>
  <c r="T60" i="13"/>
  <c r="U60" i="13"/>
  <c r="H61" i="13"/>
  <c r="I61" i="13"/>
  <c r="X61" i="13"/>
  <c r="Y61" i="13"/>
  <c r="P18" i="13"/>
  <c r="Q18" i="13"/>
  <c r="P22" i="13"/>
  <c r="Q22" i="13"/>
  <c r="P34" i="13"/>
  <c r="Q34" i="13"/>
  <c r="P39" i="13"/>
  <c r="Q39" i="13"/>
  <c r="L50" i="13"/>
  <c r="M50" i="13"/>
  <c r="X57" i="13"/>
  <c r="Y57" i="13"/>
  <c r="H60" i="13"/>
  <c r="I60" i="13"/>
  <c r="T17" i="13"/>
  <c r="U17" i="13"/>
  <c r="T20" i="13"/>
  <c r="U20" i="13"/>
  <c r="T21" i="13"/>
  <c r="U21" i="13"/>
  <c r="P29" i="13"/>
  <c r="Q29" i="13"/>
  <c r="X34" i="13"/>
  <c r="Y34" i="13"/>
  <c r="T38" i="13"/>
  <c r="U38" i="13"/>
  <c r="L45" i="13"/>
  <c r="M45" i="13"/>
  <c r="P48" i="13"/>
  <c r="Q48" i="13"/>
  <c r="P50" i="13"/>
  <c r="Q50" i="13"/>
  <c r="L53" i="13"/>
  <c r="M53" i="13"/>
  <c r="H57" i="13"/>
  <c r="I57" i="13"/>
  <c r="T59" i="13"/>
  <c r="U59" i="13"/>
  <c r="L23" i="13"/>
  <c r="M23" i="13"/>
  <c r="X24" i="13"/>
  <c r="Y24" i="13"/>
  <c r="H27" i="13"/>
  <c r="I27" i="13"/>
  <c r="T28" i="13"/>
  <c r="U28" i="13"/>
  <c r="T32" i="13"/>
  <c r="U32" i="13"/>
  <c r="X33" i="13"/>
  <c r="Y33" i="13"/>
  <c r="H40" i="13"/>
  <c r="I40" i="13"/>
  <c r="X50" i="13"/>
  <c r="Y50" i="13"/>
  <c r="T55" i="13"/>
  <c r="U55" i="13"/>
  <c r="L57" i="13"/>
  <c r="M57" i="13"/>
  <c r="P60" i="13"/>
  <c r="Q60" i="13"/>
  <c r="X14" i="13"/>
  <c r="Y14" i="13"/>
  <c r="T25" i="13"/>
  <c r="U25" i="13"/>
  <c r="L51" i="13"/>
  <c r="M51" i="13"/>
  <c r="H52" i="13"/>
  <c r="I52" i="13"/>
  <c r="X58" i="13"/>
  <c r="Y58" i="13"/>
  <c r="P61" i="13"/>
  <c r="Q61" i="13"/>
  <c r="L16" i="13"/>
  <c r="M16" i="13"/>
  <c r="P30" i="13"/>
  <c r="Q30" i="13"/>
  <c r="H37" i="13"/>
  <c r="I37" i="13"/>
  <c r="P41" i="13"/>
  <c r="Q41" i="13"/>
  <c r="P49" i="13"/>
  <c r="Q49" i="13"/>
  <c r="P52" i="13"/>
  <c r="Q52" i="13"/>
  <c r="H55" i="13"/>
  <c r="I55" i="13"/>
  <c r="L58" i="13"/>
  <c r="M58" i="13"/>
  <c r="X16" i="13"/>
  <c r="Y16" i="13"/>
  <c r="T44" i="13"/>
  <c r="U44" i="13"/>
  <c r="L54" i="13"/>
  <c r="M54" i="13"/>
  <c r="P56" i="13"/>
  <c r="Q56" i="13"/>
  <c r="H59" i="13"/>
  <c r="I59" i="13"/>
  <c r="T61" i="13"/>
  <c r="U61" i="13"/>
  <c r="C56" i="4"/>
  <c r="D18" i="13"/>
  <c r="D21" i="13"/>
  <c r="D24" i="13"/>
  <c r="D26" i="13"/>
  <c r="D27" i="13"/>
  <c r="D30" i="13"/>
  <c r="D35" i="13"/>
  <c r="D37" i="13"/>
  <c r="D48" i="13"/>
  <c r="D49" i="13"/>
  <c r="D51" i="13"/>
  <c r="D57" i="13"/>
  <c r="D60" i="13"/>
  <c r="E49" i="12"/>
  <c r="E51" i="12"/>
  <c r="E53" i="12"/>
  <c r="E55" i="12"/>
  <c r="E57" i="12"/>
  <c r="E59" i="12"/>
  <c r="E61" i="12"/>
  <c r="E13" i="12"/>
  <c r="E15" i="12"/>
  <c r="E17" i="12"/>
  <c r="E19" i="12"/>
  <c r="E21" i="12"/>
  <c r="E23" i="12"/>
  <c r="E39" i="12"/>
  <c r="E41" i="12"/>
  <c r="E43" i="12"/>
  <c r="D16" i="13"/>
  <c r="D20" i="13"/>
  <c r="D33" i="13"/>
  <c r="D38" i="13"/>
  <c r="D41" i="13"/>
  <c r="D43" i="13"/>
  <c r="D46" i="13"/>
  <c r="D53" i="13"/>
  <c r="D55" i="13"/>
  <c r="D58" i="13"/>
  <c r="E25" i="12"/>
  <c r="E27" i="12"/>
  <c r="E29" i="12"/>
  <c r="E30" i="12"/>
  <c r="E32" i="12"/>
  <c r="E34" i="12"/>
  <c r="E36" i="12"/>
  <c r="E38" i="12"/>
  <c r="E30" i="11"/>
  <c r="E32" i="11"/>
  <c r="E34" i="11"/>
  <c r="E36" i="11"/>
  <c r="E38" i="11"/>
  <c r="E40" i="11"/>
  <c r="E42" i="11"/>
  <c r="E54" i="11"/>
  <c r="E57" i="11"/>
  <c r="E59" i="11"/>
  <c r="E13" i="10"/>
  <c r="E15" i="10"/>
  <c r="E17" i="10"/>
  <c r="E19" i="10"/>
  <c r="E22" i="10"/>
  <c r="E23" i="10"/>
  <c r="E26" i="10"/>
  <c r="E28" i="10"/>
  <c r="E34" i="10"/>
  <c r="E36" i="10"/>
  <c r="E46" i="10"/>
  <c r="E48" i="10"/>
  <c r="E51" i="10"/>
  <c r="E56" i="10"/>
  <c r="E58" i="10"/>
  <c r="E13" i="9"/>
  <c r="E15" i="9"/>
  <c r="E19" i="9"/>
  <c r="E22" i="9"/>
  <c r="E26" i="9"/>
  <c r="E28" i="9"/>
  <c r="E30" i="9"/>
  <c r="E32" i="9"/>
  <c r="E39" i="9"/>
  <c r="E42" i="9"/>
  <c r="E44" i="9"/>
  <c r="E45" i="9"/>
  <c r="E56" i="9"/>
  <c r="E59" i="9"/>
  <c r="E13" i="8"/>
  <c r="D15" i="13"/>
  <c r="D17" i="13"/>
  <c r="D23" i="13"/>
  <c r="D29" i="13"/>
  <c r="D31" i="13"/>
  <c r="D34" i="13"/>
  <c r="D36" i="13"/>
  <c r="D42" i="13"/>
  <c r="D44" i="13"/>
  <c r="D50" i="13"/>
  <c r="D56" i="13"/>
  <c r="D61" i="13"/>
  <c r="E50" i="12"/>
  <c r="E52" i="12"/>
  <c r="E54" i="12"/>
  <c r="E56" i="12"/>
  <c r="E58" i="12"/>
  <c r="E60" i="12"/>
  <c r="E62" i="12"/>
  <c r="E14" i="12"/>
  <c r="E16" i="12"/>
  <c r="E18" i="12"/>
  <c r="E20" i="12"/>
  <c r="E22" i="12"/>
  <c r="E24" i="12"/>
  <c r="E40" i="12"/>
  <c r="E42" i="12"/>
  <c r="E44" i="12"/>
  <c r="E46" i="12"/>
  <c r="E48" i="12"/>
  <c r="E19" i="11"/>
  <c r="E21" i="11"/>
  <c r="E23" i="11"/>
  <c r="E25" i="11"/>
  <c r="E27" i="11"/>
  <c r="E45" i="11"/>
  <c r="E47" i="11"/>
  <c r="E49" i="11"/>
  <c r="E51" i="11"/>
  <c r="E53" i="11"/>
  <c r="E56" i="11"/>
  <c r="E31" i="10"/>
  <c r="E33" i="10"/>
  <c r="E39" i="10"/>
  <c r="E41" i="10"/>
  <c r="E43" i="10"/>
  <c r="E53" i="10"/>
  <c r="E55" i="10"/>
  <c r="E21" i="9"/>
  <c r="E34" i="9"/>
  <c r="E36" i="9"/>
  <c r="E47" i="9"/>
  <c r="E49" i="9"/>
  <c r="E51" i="9"/>
  <c r="E53" i="9"/>
  <c r="E55" i="9"/>
  <c r="E27" i="8"/>
  <c r="D19" i="13"/>
  <c r="D40" i="13"/>
  <c r="E28" i="12"/>
  <c r="E33" i="12"/>
  <c r="E20" i="11"/>
  <c r="E28" i="11"/>
  <c r="E33" i="11"/>
  <c r="E41" i="11"/>
  <c r="E50" i="11"/>
  <c r="E55" i="11"/>
  <c r="E60" i="11"/>
  <c r="E20" i="10"/>
  <c r="E27" i="10"/>
  <c r="E42" i="10"/>
  <c r="E47" i="10"/>
  <c r="E52" i="10"/>
  <c r="E57" i="10"/>
  <c r="E14" i="9"/>
  <c r="E23" i="9"/>
  <c r="E29" i="9"/>
  <c r="E37" i="9"/>
  <c r="E41" i="9"/>
  <c r="E46" i="9"/>
  <c r="E54" i="9"/>
  <c r="E38" i="8"/>
  <c r="E39" i="8"/>
  <c r="E41" i="8"/>
  <c r="E44" i="8"/>
  <c r="E46" i="8"/>
  <c r="E48" i="8"/>
  <c r="E49" i="8"/>
  <c r="E58" i="8"/>
  <c r="F13" i="7"/>
  <c r="F15" i="7"/>
  <c r="F18" i="7"/>
  <c r="F20" i="7"/>
  <c r="F34" i="7"/>
  <c r="F36" i="7"/>
  <c r="F38" i="7"/>
  <c r="F40" i="7"/>
  <c r="F47" i="7"/>
  <c r="F51" i="7"/>
  <c r="E26" i="12"/>
  <c r="E31" i="12"/>
  <c r="E18" i="11"/>
  <c r="E26" i="11"/>
  <c r="E31" i="11"/>
  <c r="E39" i="11"/>
  <c r="E48" i="11"/>
  <c r="E58" i="11"/>
  <c r="E18" i="10"/>
  <c r="E25" i="10"/>
  <c r="E38" i="10"/>
  <c r="E40" i="10"/>
  <c r="E45" i="10"/>
  <c r="E50" i="10"/>
  <c r="E60" i="10"/>
  <c r="E17" i="9"/>
  <c r="E27" i="9"/>
  <c r="E35" i="9"/>
  <c r="E40" i="9"/>
  <c r="E52" i="9"/>
  <c r="E57" i="9"/>
  <c r="E14" i="8"/>
  <c r="E16" i="8"/>
  <c r="E18" i="8"/>
  <c r="E20" i="8"/>
  <c r="E22" i="8"/>
  <c r="E24" i="8"/>
  <c r="E26" i="8"/>
  <c r="E28" i="8"/>
  <c r="E30" i="8"/>
  <c r="E32" i="8"/>
  <c r="E34" i="8"/>
  <c r="E36" i="8"/>
  <c r="E37" i="8"/>
  <c r="E51" i="8"/>
  <c r="E53" i="8"/>
  <c r="E55" i="8"/>
  <c r="E57" i="8"/>
  <c r="F23" i="7"/>
  <c r="F25" i="7"/>
  <c r="F27" i="7"/>
  <c r="F29" i="7"/>
  <c r="F31" i="7"/>
  <c r="F33" i="7"/>
  <c r="F42" i="7"/>
  <c r="F44" i="7"/>
  <c r="F46" i="7"/>
  <c r="F49" i="7"/>
  <c r="F50" i="7"/>
  <c r="F53" i="7"/>
  <c r="F55" i="7"/>
  <c r="F57" i="7"/>
  <c r="F59" i="7"/>
  <c r="F61" i="7"/>
  <c r="D14" i="13"/>
  <c r="D32" i="13"/>
  <c r="D39" i="13"/>
  <c r="D47" i="13"/>
  <c r="D52" i="13"/>
  <c r="D54" i="13"/>
  <c r="D59" i="13"/>
  <c r="E37" i="12"/>
  <c r="E47" i="12"/>
  <c r="E24" i="11"/>
  <c r="E29" i="11"/>
  <c r="E37" i="11"/>
  <c r="E44" i="11"/>
  <c r="E46" i="11"/>
  <c r="E16" i="10"/>
  <c r="E21" i="10"/>
  <c r="E30" i="10"/>
  <c r="E32" i="10"/>
  <c r="E37" i="10"/>
  <c r="E20" i="9"/>
  <c r="E25" i="9"/>
  <c r="E33" i="9"/>
  <c r="E38" i="9"/>
  <c r="E50" i="9"/>
  <c r="E60" i="9"/>
  <c r="E40" i="8"/>
  <c r="E43" i="8"/>
  <c r="E45" i="8"/>
  <c r="E47" i="8"/>
  <c r="E60" i="8"/>
  <c r="E61" i="8"/>
  <c r="F14" i="7"/>
  <c r="F16" i="7"/>
  <c r="F17" i="7"/>
  <c r="F19" i="7"/>
  <c r="F21" i="7"/>
  <c r="F22" i="7"/>
  <c r="F35" i="7"/>
  <c r="F37" i="7"/>
  <c r="F39" i="7"/>
  <c r="F41" i="7"/>
  <c r="E16" i="5"/>
  <c r="E18" i="5"/>
  <c r="E20" i="5"/>
  <c r="E22" i="5"/>
  <c r="E24" i="5"/>
  <c r="E29" i="5"/>
  <c r="E14" i="10"/>
  <c r="E44" i="10"/>
  <c r="E54" i="10"/>
  <c r="E16" i="9"/>
  <c r="E43" i="9"/>
  <c r="E21" i="8"/>
  <c r="E35" i="8"/>
  <c r="E54" i="8"/>
  <c r="F28" i="7"/>
  <c r="F52" i="7"/>
  <c r="F60" i="7"/>
  <c r="E23" i="5"/>
  <c r="E25" i="5"/>
  <c r="E27" i="5"/>
  <c r="E31" i="5"/>
  <c r="E34" i="5"/>
  <c r="E36" i="5"/>
  <c r="E38" i="5"/>
  <c r="E40" i="5"/>
  <c r="E45" i="5"/>
  <c r="E47" i="5"/>
  <c r="E49" i="5"/>
  <c r="E51" i="5"/>
  <c r="E100" i="5"/>
  <c r="E102" i="5"/>
  <c r="E104" i="5"/>
  <c r="E106" i="5"/>
  <c r="E108" i="5"/>
  <c r="E110" i="5"/>
  <c r="E28" i="5"/>
  <c r="E43" i="5"/>
  <c r="D22" i="13"/>
  <c r="D25" i="13"/>
  <c r="D28" i="13"/>
  <c r="E35" i="11"/>
  <c r="E52" i="11"/>
  <c r="E29" i="10"/>
  <c r="E35" i="10"/>
  <c r="E58" i="9"/>
  <c r="E19" i="8"/>
  <c r="E33" i="8"/>
  <c r="E42" i="8"/>
  <c r="E52" i="8"/>
  <c r="F26" i="7"/>
  <c r="F58" i="7"/>
  <c r="E21" i="5"/>
  <c r="E42" i="5"/>
  <c r="E112" i="5"/>
  <c r="E30" i="5"/>
  <c r="E35" i="5"/>
  <c r="E39" i="5"/>
  <c r="E44" i="5"/>
  <c r="E48" i="5"/>
  <c r="E52" i="5"/>
  <c r="E103" i="5"/>
  <c r="E107" i="5"/>
  <c r="E109" i="5"/>
  <c r="E22" i="11"/>
  <c r="E24" i="9"/>
  <c r="E15" i="8"/>
  <c r="E29" i="8"/>
  <c r="E59" i="8"/>
  <c r="F43" i="7"/>
  <c r="E17" i="5"/>
  <c r="E32" i="5"/>
  <c r="D45" i="13"/>
  <c r="E45" i="12"/>
  <c r="E43" i="11"/>
  <c r="E49" i="10"/>
  <c r="E59" i="10"/>
  <c r="E48" i="9"/>
  <c r="E17" i="8"/>
  <c r="E25" i="8"/>
  <c r="E31" i="8"/>
  <c r="E50" i="8"/>
  <c r="F24" i="7"/>
  <c r="F32" i="7"/>
  <c r="F45" i="7"/>
  <c r="F48" i="7"/>
  <c r="F56" i="7"/>
  <c r="E19" i="5"/>
  <c r="E26" i="5"/>
  <c r="E33" i="5"/>
  <c r="E37" i="5"/>
  <c r="E46" i="5"/>
  <c r="E50" i="5"/>
  <c r="E101" i="5"/>
  <c r="E105" i="5"/>
  <c r="E111" i="5"/>
  <c r="E35" i="12"/>
  <c r="E24" i="10"/>
  <c r="E18" i="9"/>
  <c r="E31" i="9"/>
  <c r="E23" i="8"/>
  <c r="E56" i="8"/>
  <c r="F30" i="7"/>
  <c r="F54" i="7"/>
  <c r="E41" i="5"/>
  <c r="P70" i="18"/>
  <c r="N72" i="18"/>
  <c r="L63" i="18"/>
  <c r="P72" i="18"/>
  <c r="G89" i="18"/>
  <c r="F22" i="18"/>
  <c r="D25" i="18"/>
  <c r="O73" i="18"/>
  <c r="Q72" i="18"/>
  <c r="O71" i="18"/>
  <c r="P40" i="18"/>
  <c r="F24" i="18"/>
  <c r="E22" i="18"/>
  <c r="M70" i="18"/>
  <c r="G20" i="18"/>
  <c r="H22" i="18"/>
  <c r="F25" i="18"/>
  <c r="Q70" i="18"/>
  <c r="N70" i="18"/>
  <c r="P73" i="18"/>
  <c r="O72" i="18"/>
  <c r="N40" i="18"/>
  <c r="O40" i="18"/>
  <c r="N71" i="18"/>
  <c r="G22" i="18"/>
  <c r="Z13" i="13"/>
  <c r="P71" i="18"/>
  <c r="M71" i="18"/>
  <c r="M72" i="18"/>
  <c r="N73" i="18"/>
  <c r="C15" i="18"/>
  <c r="A26" i="18"/>
  <c r="M73" i="18"/>
  <c r="Q63" i="12"/>
  <c r="Q62" i="11"/>
  <c r="Q62" i="8"/>
  <c r="M69" i="18"/>
  <c r="AG114" i="6"/>
  <c r="Z114" i="6"/>
  <c r="P114" i="6"/>
  <c r="H14" i="11"/>
  <c r="F38" i="18"/>
  <c r="K26" i="18"/>
  <c r="Q62" i="10"/>
  <c r="Q62" i="9"/>
  <c r="N13" i="13"/>
  <c r="N25" i="18"/>
  <c r="J13" i="13"/>
  <c r="H12" i="12"/>
  <c r="D24" i="18"/>
  <c r="E57" i="18"/>
  <c r="H57" i="18"/>
  <c r="D54" i="18"/>
  <c r="H72" i="18"/>
  <c r="M88" i="18"/>
  <c r="P86" i="18"/>
  <c r="Q89" i="18"/>
  <c r="M87" i="18"/>
  <c r="L79" i="18"/>
  <c r="N56" i="18"/>
  <c r="M55" i="18"/>
  <c r="L47" i="18"/>
  <c r="J58" i="18"/>
  <c r="C31" i="18"/>
  <c r="F71" i="18"/>
  <c r="N57" i="18"/>
  <c r="G38" i="18"/>
  <c r="F73" i="18"/>
  <c r="M56" i="18"/>
  <c r="E72" i="18"/>
  <c r="O54" i="18"/>
  <c r="M85" i="18"/>
  <c r="A90" i="18"/>
  <c r="G72" i="18"/>
  <c r="H71" i="18"/>
  <c r="D38" i="18"/>
  <c r="F39" i="18"/>
  <c r="D73" i="18"/>
  <c r="F40" i="18"/>
  <c r="I40" i="18"/>
  <c r="G73" i="18"/>
  <c r="G71" i="18"/>
  <c r="M86" i="18"/>
  <c r="Q54" i="18"/>
  <c r="N87" i="18"/>
  <c r="M89" i="18"/>
  <c r="N86" i="18"/>
  <c r="O89" i="18"/>
  <c r="O55" i="18"/>
  <c r="N54" i="18"/>
  <c r="O57" i="18"/>
  <c r="C63" i="18"/>
  <c r="A74" i="18"/>
  <c r="H38" i="18"/>
  <c r="O88" i="18"/>
  <c r="E38" i="18"/>
  <c r="M53" i="18"/>
  <c r="P57" i="18"/>
  <c r="K114" i="6"/>
  <c r="H13" i="13"/>
  <c r="I13" i="13"/>
  <c r="H62" i="13"/>
  <c r="I62" i="13"/>
  <c r="X62" i="13"/>
  <c r="Y62" i="13"/>
  <c r="T13" i="13"/>
  <c r="L62" i="13"/>
  <c r="M62" i="13"/>
  <c r="X13" i="13"/>
  <c r="Y13" i="13"/>
  <c r="P62" i="13"/>
  <c r="Q62" i="13"/>
  <c r="T62" i="13"/>
  <c r="U62" i="13"/>
  <c r="L13" i="13"/>
  <c r="M13" i="13"/>
  <c r="P13" i="13"/>
  <c r="Q13" i="13"/>
  <c r="O41" i="18"/>
  <c r="M41" i="18"/>
  <c r="N41" i="18"/>
  <c r="M37" i="18"/>
  <c r="Q40" i="18"/>
  <c r="H61" i="9"/>
  <c r="P41" i="18"/>
  <c r="M39" i="18"/>
  <c r="Q41" i="18"/>
  <c r="N39" i="18"/>
  <c r="P39" i="18"/>
  <c r="M40" i="18"/>
  <c r="Q39" i="18"/>
  <c r="O39" i="18"/>
  <c r="L31" i="18"/>
  <c r="J42" i="18"/>
  <c r="L12" i="8"/>
  <c r="O20" i="18"/>
  <c r="P13" i="11"/>
  <c r="H39" i="18"/>
  <c r="M22" i="18"/>
  <c r="M25" i="18"/>
  <c r="Q25" i="18"/>
  <c r="N24" i="18"/>
  <c r="M21" i="18"/>
  <c r="N16" i="11"/>
  <c r="L15" i="18"/>
  <c r="J26" i="18"/>
  <c r="M24" i="18"/>
  <c r="P20" i="18"/>
  <c r="P23" i="18"/>
  <c r="M23" i="18"/>
  <c r="J16" i="11"/>
  <c r="N13" i="11"/>
  <c r="G39" i="18"/>
  <c r="Q24" i="18"/>
  <c r="O24" i="18"/>
  <c r="O23" i="18"/>
  <c r="J15" i="11"/>
  <c r="F84" i="18"/>
  <c r="P61" i="9"/>
  <c r="P38" i="18"/>
  <c r="L61" i="9"/>
  <c r="N61" i="9"/>
  <c r="R13" i="13"/>
  <c r="H16" i="11"/>
  <c r="P16" i="11"/>
  <c r="G68" i="18"/>
  <c r="N61" i="10"/>
  <c r="P61" i="10"/>
  <c r="O12" i="7"/>
  <c r="M12" i="7"/>
  <c r="J12" i="8"/>
  <c r="N20" i="18"/>
  <c r="J13" i="11"/>
  <c r="E39" i="18"/>
  <c r="P12" i="8"/>
  <c r="H20" i="18"/>
  <c r="P12" i="12"/>
  <c r="H24" i="18"/>
  <c r="H13" i="11"/>
  <c r="D39" i="18"/>
  <c r="H12" i="8"/>
  <c r="M20" i="18"/>
  <c r="N12" i="12"/>
  <c r="G24" i="18"/>
  <c r="J12" i="12"/>
  <c r="E24" i="18"/>
  <c r="G41" i="18"/>
  <c r="E41" i="18"/>
  <c r="I12" i="7"/>
  <c r="Q12" i="7"/>
  <c r="D41" i="18"/>
  <c r="E13" i="6"/>
  <c r="H13" i="6"/>
  <c r="Q13" i="6"/>
  <c r="O12" i="5"/>
  <c r="O13" i="5"/>
  <c r="H55" i="18"/>
  <c r="H54" i="18"/>
  <c r="F54" i="18"/>
  <c r="G57" i="18"/>
  <c r="G56" i="18"/>
  <c r="D57" i="18"/>
  <c r="F57" i="18"/>
  <c r="G54" i="18"/>
  <c r="C47" i="18"/>
  <c r="G55" i="18"/>
  <c r="D53" i="18"/>
  <c r="E56" i="18"/>
  <c r="D55" i="18"/>
  <c r="D56" i="18"/>
  <c r="F85" i="18"/>
  <c r="G86" i="18"/>
  <c r="G88" i="18"/>
  <c r="F87" i="18"/>
  <c r="E86" i="18"/>
  <c r="H86" i="18"/>
  <c r="D88" i="18"/>
  <c r="D85" i="18"/>
  <c r="E88" i="18"/>
  <c r="D89" i="18"/>
  <c r="H87" i="18"/>
  <c r="G87" i="18"/>
  <c r="H88" i="18"/>
  <c r="H89" i="18"/>
  <c r="F89" i="18"/>
  <c r="F88" i="18"/>
  <c r="F86" i="18"/>
  <c r="F41" i="18"/>
  <c r="K12" i="7"/>
  <c r="L14" i="11"/>
  <c r="J14" i="11"/>
  <c r="P14" i="11"/>
  <c r="L15" i="11"/>
  <c r="H15" i="11"/>
  <c r="N15" i="11"/>
  <c r="L12" i="10"/>
  <c r="O22" i="18"/>
  <c r="J12" i="10"/>
  <c r="P12" i="10"/>
  <c r="Q22" i="18"/>
  <c r="N12" i="10"/>
  <c r="P22" i="18"/>
  <c r="D37" i="18"/>
  <c r="L17" i="11"/>
  <c r="N17" i="11"/>
  <c r="J17" i="11"/>
  <c r="H17" i="11"/>
  <c r="L61" i="11"/>
  <c r="P61" i="11"/>
  <c r="J61" i="11"/>
  <c r="H61" i="11"/>
  <c r="I36" i="18"/>
  <c r="E53" i="18"/>
  <c r="F53" i="18"/>
  <c r="O38" i="18"/>
  <c r="Q38" i="18"/>
  <c r="M38" i="18"/>
  <c r="H61" i="10"/>
  <c r="J62" i="13"/>
  <c r="Z62" i="13"/>
  <c r="V62" i="13"/>
  <c r="N62" i="13"/>
  <c r="R62" i="13"/>
  <c r="F56" i="18"/>
  <c r="H56" i="18"/>
  <c r="P12" i="9"/>
  <c r="Q37" i="18"/>
  <c r="N12" i="9"/>
  <c r="G69" i="18"/>
  <c r="L12" i="9"/>
  <c r="F69" i="18"/>
  <c r="J12" i="9"/>
  <c r="L12" i="11"/>
  <c r="F55" i="18"/>
  <c r="J12" i="11"/>
  <c r="E55" i="18"/>
  <c r="P12" i="11"/>
  <c r="N12" i="11"/>
  <c r="H84" i="18"/>
  <c r="J61" i="10"/>
  <c r="L61" i="10"/>
  <c r="C60" i="3"/>
  <c r="C28" i="3"/>
  <c r="C55" i="3"/>
  <c r="C146" i="3"/>
  <c r="C34" i="3"/>
  <c r="C125" i="3"/>
  <c r="C152" i="3"/>
  <c r="C24" i="3"/>
  <c r="C51" i="3"/>
  <c r="C142" i="3"/>
  <c r="C30" i="3"/>
  <c r="C25" i="3"/>
  <c r="C36" i="3"/>
  <c r="C143" i="3"/>
  <c r="C47" i="3"/>
  <c r="C154" i="3"/>
  <c r="C58" i="3"/>
  <c r="C26" i="3"/>
  <c r="C53" i="3"/>
  <c r="C144" i="3"/>
  <c r="C44" i="3"/>
  <c r="C151" i="3"/>
  <c r="C135" i="3"/>
  <c r="C39" i="3"/>
  <c r="C23" i="3"/>
  <c r="C130" i="3"/>
  <c r="C50" i="3"/>
  <c r="C157" i="3"/>
  <c r="C141" i="3"/>
  <c r="C45" i="3"/>
  <c r="C29" i="3"/>
  <c r="C136" i="3"/>
  <c r="C56" i="3"/>
  <c r="C40" i="3"/>
  <c r="C147" i="3"/>
  <c r="C131" i="3"/>
  <c r="C35" i="3"/>
  <c r="C158" i="3"/>
  <c r="C126" i="3"/>
  <c r="C46" i="3"/>
  <c r="C153" i="3"/>
  <c r="C137" i="3"/>
  <c r="C57" i="3"/>
  <c r="C41" i="3"/>
  <c r="C148" i="3"/>
  <c r="C132" i="3"/>
  <c r="C52" i="3"/>
  <c r="C159" i="3"/>
  <c r="C127" i="3"/>
  <c r="C31" i="3"/>
  <c r="C138" i="3"/>
  <c r="C42" i="3"/>
  <c r="C149" i="3"/>
  <c r="C133" i="3"/>
  <c r="C37" i="3"/>
  <c r="C21" i="3"/>
  <c r="C128" i="3"/>
  <c r="C48" i="3"/>
  <c r="C32" i="3"/>
  <c r="C155" i="3"/>
  <c r="C139" i="3"/>
  <c r="C59" i="3"/>
  <c r="C43" i="3"/>
  <c r="C27" i="3"/>
  <c r="C150" i="3"/>
  <c r="C134" i="3"/>
  <c r="C54" i="3"/>
  <c r="C38" i="3"/>
  <c r="C22" i="3"/>
  <c r="C145" i="3"/>
  <c r="C129" i="3"/>
  <c r="C49" i="3"/>
  <c r="C33" i="3"/>
  <c r="C156" i="3"/>
  <c r="C140" i="3"/>
  <c r="C124" i="3"/>
  <c r="H70" i="18"/>
  <c r="F70" i="18"/>
  <c r="G70" i="18"/>
  <c r="N22" i="18"/>
  <c r="R22" i="18"/>
  <c r="E70" i="18"/>
  <c r="E20" i="18"/>
  <c r="D20" i="18"/>
  <c r="F20" i="18"/>
  <c r="I25" i="18"/>
  <c r="R87" i="18"/>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R70" i="18"/>
  <c r="E97" i="6"/>
  <c r="H97" i="6"/>
  <c r="L24" i="10"/>
  <c r="N24" i="10"/>
  <c r="P24" i="10"/>
  <c r="J24" i="10"/>
  <c r="H24" i="10"/>
  <c r="E85" i="6"/>
  <c r="H85" i="6"/>
  <c r="E68" i="6"/>
  <c r="H68" i="6"/>
  <c r="E27" i="6"/>
  <c r="H27" i="6"/>
  <c r="J31" i="8"/>
  <c r="L31" i="8"/>
  <c r="H31" i="8"/>
  <c r="N31" i="8"/>
  <c r="P31" i="8"/>
  <c r="J45" i="13"/>
  <c r="N45" i="13"/>
  <c r="Z45" i="13"/>
  <c r="V45" i="13"/>
  <c r="R45" i="13"/>
  <c r="P24" i="9"/>
  <c r="L24" i="9"/>
  <c r="H24" i="9"/>
  <c r="N24" i="9"/>
  <c r="J24" i="9"/>
  <c r="H70" i="6"/>
  <c r="E70" i="6"/>
  <c r="H53" i="6"/>
  <c r="E53" i="6"/>
  <c r="E43" i="6"/>
  <c r="H43" i="6"/>
  <c r="L19" i="8"/>
  <c r="H19" i="8"/>
  <c r="P19" i="8"/>
  <c r="N19" i="8"/>
  <c r="J19" i="8"/>
  <c r="N22" i="13"/>
  <c r="R22" i="13"/>
  <c r="J22" i="13"/>
  <c r="V22" i="13"/>
  <c r="Z22" i="13"/>
  <c r="E101" i="6"/>
  <c r="H101" i="6"/>
  <c r="E84" i="6"/>
  <c r="H84" i="6"/>
  <c r="E67" i="6"/>
  <c r="H67" i="6"/>
  <c r="E50" i="6"/>
  <c r="H50" i="6"/>
  <c r="K60" i="7"/>
  <c r="I60" i="7"/>
  <c r="M60" i="7"/>
  <c r="Q60" i="7"/>
  <c r="O60" i="7"/>
  <c r="H54" i="10"/>
  <c r="P54" i="10"/>
  <c r="N54" i="10"/>
  <c r="J54" i="10"/>
  <c r="L54" i="10"/>
  <c r="E17" i="6"/>
  <c r="H17" i="6"/>
  <c r="M19" i="7"/>
  <c r="Q19" i="7"/>
  <c r="K19" i="7"/>
  <c r="N67" i="18"/>
  <c r="O19" i="7"/>
  <c r="I19" i="7"/>
  <c r="L43" i="8"/>
  <c r="H43" i="8"/>
  <c r="N43" i="8"/>
  <c r="P43" i="8"/>
  <c r="J43" i="8"/>
  <c r="N37" i="10"/>
  <c r="L37" i="10"/>
  <c r="J37" i="10"/>
  <c r="H37" i="10"/>
  <c r="P37" i="10"/>
  <c r="N29" i="11"/>
  <c r="L29" i="11"/>
  <c r="H29" i="11"/>
  <c r="P29" i="11"/>
  <c r="J29" i="11"/>
  <c r="V39" i="13"/>
  <c r="J39" i="13"/>
  <c r="R39" i="13"/>
  <c r="Z39" i="13"/>
  <c r="N39" i="13"/>
  <c r="K50" i="7"/>
  <c r="M50" i="7"/>
  <c r="O50" i="7"/>
  <c r="G323" i="18"/>
  <c r="Q50" i="7"/>
  <c r="I50" i="7"/>
  <c r="K27" i="7"/>
  <c r="N131" i="18"/>
  <c r="M27" i="7"/>
  <c r="O131" i="18"/>
  <c r="I27" i="7"/>
  <c r="M131" i="18"/>
  <c r="Q27" i="7"/>
  <c r="Q131" i="18"/>
  <c r="O27" i="7"/>
  <c r="P131" i="18"/>
  <c r="J36" i="8"/>
  <c r="L36" i="8"/>
  <c r="N36" i="8"/>
  <c r="H36" i="8"/>
  <c r="P36" i="8"/>
  <c r="H20" i="8"/>
  <c r="M36" i="18"/>
  <c r="J20" i="8"/>
  <c r="N36" i="18"/>
  <c r="P20" i="8"/>
  <c r="Q36" i="18"/>
  <c r="L20" i="8"/>
  <c r="N20" i="8"/>
  <c r="J27" i="9"/>
  <c r="N27" i="9"/>
  <c r="P27" i="9"/>
  <c r="L27" i="9"/>
  <c r="H27" i="9"/>
  <c r="P18" i="10"/>
  <c r="H18" i="10"/>
  <c r="N18" i="10"/>
  <c r="J18" i="10"/>
  <c r="L18" i="10"/>
  <c r="H26" i="12"/>
  <c r="N26" i="12"/>
  <c r="J26" i="12"/>
  <c r="P26" i="12"/>
  <c r="L26" i="12"/>
  <c r="R72" i="18"/>
  <c r="H42" i="6"/>
  <c r="E42" i="6"/>
  <c r="H23" i="8"/>
  <c r="N23" i="8"/>
  <c r="P23" i="8"/>
  <c r="J23" i="8"/>
  <c r="L23" i="8"/>
  <c r="P35" i="12"/>
  <c r="J35" i="12"/>
  <c r="N35" i="12"/>
  <c r="L35" i="12"/>
  <c r="H35" i="12"/>
  <c r="H98" i="6"/>
  <c r="E98" i="6"/>
  <c r="E80" i="6"/>
  <c r="H80" i="6"/>
  <c r="E63" i="6"/>
  <c r="H63" i="6"/>
  <c r="H47" i="6"/>
  <c r="E47" i="6"/>
  <c r="E20" i="6"/>
  <c r="H20" i="6"/>
  <c r="O32" i="7"/>
  <c r="K32" i="7"/>
  <c r="Q32" i="7"/>
  <c r="I32" i="7"/>
  <c r="M32" i="7"/>
  <c r="F179" i="18"/>
  <c r="H25" i="8"/>
  <c r="J25" i="8"/>
  <c r="N25" i="8"/>
  <c r="L25" i="8"/>
  <c r="P25" i="8"/>
  <c r="J49" i="10"/>
  <c r="L49" i="10"/>
  <c r="N49" i="10"/>
  <c r="H49" i="10"/>
  <c r="P49" i="10"/>
  <c r="E65" i="6"/>
  <c r="H65" i="6"/>
  <c r="N59" i="8"/>
  <c r="J59" i="8"/>
  <c r="H59" i="8"/>
  <c r="P59" i="8"/>
  <c r="L59" i="8"/>
  <c r="P22" i="11"/>
  <c r="L22" i="11"/>
  <c r="J22" i="11"/>
  <c r="N22" i="11"/>
  <c r="H22" i="11"/>
  <c r="E100" i="6"/>
  <c r="H100" i="6"/>
  <c r="H83" i="6"/>
  <c r="E83" i="6"/>
  <c r="E66" i="6"/>
  <c r="H66" i="6"/>
  <c r="E49" i="6"/>
  <c r="H49" i="6"/>
  <c r="E31" i="6"/>
  <c r="H31" i="6"/>
  <c r="E22" i="6"/>
  <c r="H22" i="6"/>
  <c r="N52" i="8"/>
  <c r="H52" i="8"/>
  <c r="L52" i="8"/>
  <c r="P52" i="8"/>
  <c r="J52" i="8"/>
  <c r="H58" i="9"/>
  <c r="L58" i="9"/>
  <c r="J58" i="9"/>
  <c r="P58" i="9"/>
  <c r="N58" i="9"/>
  <c r="H35" i="11"/>
  <c r="J35" i="11"/>
  <c r="L35" i="11"/>
  <c r="N35" i="11"/>
  <c r="P35" i="11"/>
  <c r="E44" i="6"/>
  <c r="H44" i="6"/>
  <c r="H107" i="6"/>
  <c r="E107" i="6"/>
  <c r="H99" i="6"/>
  <c r="E99" i="6"/>
  <c r="H90" i="6"/>
  <c r="E90" i="6"/>
  <c r="E82" i="6"/>
  <c r="H82" i="6"/>
  <c r="E73" i="6"/>
  <c r="H73" i="6"/>
  <c r="E64" i="6"/>
  <c r="H64" i="6"/>
  <c r="E56" i="6"/>
  <c r="H56" i="6"/>
  <c r="E48" i="6"/>
  <c r="H48" i="6"/>
  <c r="E37" i="6"/>
  <c r="H37" i="6"/>
  <c r="H26" i="6"/>
  <c r="E26" i="6"/>
  <c r="I52" i="7"/>
  <c r="O52" i="7"/>
  <c r="M52" i="7"/>
  <c r="Q52" i="7"/>
  <c r="K52" i="7"/>
  <c r="H21" i="8"/>
  <c r="J21" i="8"/>
  <c r="P21" i="8"/>
  <c r="L21" i="8"/>
  <c r="N21" i="8"/>
  <c r="L44" i="10"/>
  <c r="H44" i="10"/>
  <c r="P44" i="10"/>
  <c r="J44" i="10"/>
  <c r="N44" i="10"/>
  <c r="E23" i="6"/>
  <c r="H23" i="6"/>
  <c r="H15" i="6"/>
  <c r="E15" i="6"/>
  <c r="K35" i="7"/>
  <c r="N195" i="18"/>
  <c r="Q35" i="7"/>
  <c r="Q195" i="18"/>
  <c r="O35" i="7"/>
  <c r="P195" i="18"/>
  <c r="I35" i="7"/>
  <c r="M195" i="18"/>
  <c r="M35" i="7"/>
  <c r="O195" i="18"/>
  <c r="I17" i="7"/>
  <c r="M51" i="18"/>
  <c r="M17" i="7"/>
  <c r="Q17" i="7"/>
  <c r="K17" i="7"/>
  <c r="O17" i="7"/>
  <c r="P51" i="18"/>
  <c r="N60" i="8"/>
  <c r="J60" i="8"/>
  <c r="H60" i="8"/>
  <c r="P60" i="8"/>
  <c r="L60" i="8"/>
  <c r="L40" i="8"/>
  <c r="J40" i="8"/>
  <c r="N40" i="8"/>
  <c r="H40" i="8"/>
  <c r="P40" i="8"/>
  <c r="J33" i="9"/>
  <c r="N33" i="9"/>
  <c r="P33" i="9"/>
  <c r="L33" i="9"/>
  <c r="H33" i="9"/>
  <c r="L32" i="10"/>
  <c r="P32" i="10"/>
  <c r="N32" i="10"/>
  <c r="H32" i="10"/>
  <c r="J32" i="10"/>
  <c r="L46" i="11"/>
  <c r="N46" i="11"/>
  <c r="J46" i="11"/>
  <c r="P46" i="11"/>
  <c r="H46" i="11"/>
  <c r="H24" i="11"/>
  <c r="N24" i="11"/>
  <c r="L24" i="11"/>
  <c r="J24" i="11"/>
  <c r="P24" i="11"/>
  <c r="Z54" i="13"/>
  <c r="V54" i="13"/>
  <c r="R54" i="13"/>
  <c r="N54" i="13"/>
  <c r="J54" i="13"/>
  <c r="Z32" i="13"/>
  <c r="J32" i="13"/>
  <c r="N32" i="13"/>
  <c r="V32" i="13"/>
  <c r="R32" i="13"/>
  <c r="O57" i="7"/>
  <c r="I57" i="7"/>
  <c r="Q57" i="7"/>
  <c r="K57" i="7"/>
  <c r="M57" i="7"/>
  <c r="O49" i="7"/>
  <c r="P307" i="18"/>
  <c r="K49" i="7"/>
  <c r="N307" i="18"/>
  <c r="M49" i="7"/>
  <c r="O307" i="18"/>
  <c r="Q49" i="7"/>
  <c r="Q307" i="18"/>
  <c r="I49" i="7"/>
  <c r="M307" i="18"/>
  <c r="O33" i="7"/>
  <c r="P179" i="18"/>
  <c r="Q33" i="7"/>
  <c r="Q179" i="18"/>
  <c r="M33" i="7"/>
  <c r="O179" i="18"/>
  <c r="K33" i="7"/>
  <c r="N179" i="18"/>
  <c r="I33" i="7"/>
  <c r="M179" i="18"/>
  <c r="O25" i="7"/>
  <c r="P115" i="18"/>
  <c r="I25" i="7"/>
  <c r="M115" i="18"/>
  <c r="K25" i="7"/>
  <c r="N115" i="18"/>
  <c r="M25" i="7"/>
  <c r="O115" i="18"/>
  <c r="Q25" i="7"/>
  <c r="Q115" i="18"/>
  <c r="H53" i="8"/>
  <c r="L53" i="8"/>
  <c r="P53" i="8"/>
  <c r="N53" i="8"/>
  <c r="J53" i="8"/>
  <c r="P34" i="8"/>
  <c r="H34" i="8"/>
  <c r="J34" i="8"/>
  <c r="N34" i="8"/>
  <c r="L34" i="8"/>
  <c r="H26" i="8"/>
  <c r="N26" i="8"/>
  <c r="P26" i="8"/>
  <c r="J26" i="8"/>
  <c r="L26" i="8"/>
  <c r="P18" i="8"/>
  <c r="H18" i="8"/>
  <c r="N18" i="8"/>
  <c r="J18" i="8"/>
  <c r="L18" i="8"/>
  <c r="L52" i="9"/>
  <c r="P52" i="9"/>
  <c r="H52" i="9"/>
  <c r="N52" i="9"/>
  <c r="J52" i="9"/>
  <c r="J17" i="9"/>
  <c r="N17" i="9"/>
  <c r="L17" i="9"/>
  <c r="H17" i="9"/>
  <c r="P17" i="9"/>
  <c r="L40" i="10"/>
  <c r="J40" i="10"/>
  <c r="H40" i="10"/>
  <c r="P40" i="10"/>
  <c r="N40" i="10"/>
  <c r="J58" i="11"/>
  <c r="L58" i="11"/>
  <c r="N58" i="11"/>
  <c r="H58" i="11"/>
  <c r="P58" i="11"/>
  <c r="L26" i="11"/>
  <c r="P26" i="11"/>
  <c r="N26" i="11"/>
  <c r="J26" i="11"/>
  <c r="H26" i="11"/>
  <c r="K51" i="7"/>
  <c r="N323" i="18"/>
  <c r="Q51" i="7"/>
  <c r="Q323" i="18"/>
  <c r="I51" i="7"/>
  <c r="M323" i="18"/>
  <c r="O51" i="7"/>
  <c r="P323" i="18"/>
  <c r="M51" i="7"/>
  <c r="O323" i="18"/>
  <c r="K36" i="7"/>
  <c r="I36" i="7"/>
  <c r="D211" i="18"/>
  <c r="M36" i="7"/>
  <c r="O36" i="7"/>
  <c r="Q36" i="7"/>
  <c r="Q15" i="7"/>
  <c r="H67" i="18"/>
  <c r="K15" i="7"/>
  <c r="O15" i="7"/>
  <c r="I15" i="7"/>
  <c r="M15" i="7"/>
  <c r="F67" i="18"/>
  <c r="N48" i="8"/>
  <c r="J48" i="8"/>
  <c r="P48" i="8"/>
  <c r="H48" i="8"/>
  <c r="L48" i="8"/>
  <c r="P39" i="8"/>
  <c r="J39" i="8"/>
  <c r="L39" i="8"/>
  <c r="H39" i="8"/>
  <c r="N39" i="8"/>
  <c r="J41" i="9"/>
  <c r="N41" i="9"/>
  <c r="L41" i="9"/>
  <c r="H41" i="9"/>
  <c r="P41" i="9"/>
  <c r="P14" i="9"/>
  <c r="L14" i="9"/>
  <c r="H14" i="9"/>
  <c r="J14" i="9"/>
  <c r="N14" i="9"/>
  <c r="P42" i="10"/>
  <c r="H42" i="10"/>
  <c r="L42" i="10"/>
  <c r="N42" i="10"/>
  <c r="J42" i="10"/>
  <c r="P55" i="11"/>
  <c r="N55" i="11"/>
  <c r="J55" i="11"/>
  <c r="H55" i="11"/>
  <c r="L55" i="11"/>
  <c r="H28" i="11"/>
  <c r="N28" i="11"/>
  <c r="L28" i="11"/>
  <c r="J28" i="11"/>
  <c r="P28" i="11"/>
  <c r="J40" i="13"/>
  <c r="N40" i="13"/>
  <c r="Z40" i="13"/>
  <c r="R40" i="13"/>
  <c r="V40" i="13"/>
  <c r="H53" i="9"/>
  <c r="P53" i="9"/>
  <c r="J53" i="9"/>
  <c r="L53" i="9"/>
  <c r="N53" i="9"/>
  <c r="H36" i="9"/>
  <c r="L36" i="9"/>
  <c r="P36" i="9"/>
  <c r="N36" i="9"/>
  <c r="J36" i="9"/>
  <c r="L53" i="10"/>
  <c r="J53" i="10"/>
  <c r="N53" i="10"/>
  <c r="H53" i="10"/>
  <c r="P53" i="10"/>
  <c r="J33" i="10"/>
  <c r="N33" i="10"/>
  <c r="L33" i="10"/>
  <c r="H33" i="10"/>
  <c r="P33" i="10"/>
  <c r="H51" i="11"/>
  <c r="N51" i="11"/>
  <c r="P51" i="11"/>
  <c r="J51" i="11"/>
  <c r="L51" i="11"/>
  <c r="J27" i="11"/>
  <c r="N27" i="11"/>
  <c r="L27" i="11"/>
  <c r="H27" i="11"/>
  <c r="P27" i="11"/>
  <c r="N19" i="11"/>
  <c r="J19" i="11"/>
  <c r="P19" i="11"/>
  <c r="L19" i="11"/>
  <c r="H19" i="11"/>
  <c r="P42" i="12"/>
  <c r="N42" i="12"/>
  <c r="H42" i="12"/>
  <c r="L42" i="12"/>
  <c r="J42" i="12"/>
  <c r="L20" i="12"/>
  <c r="J20" i="12"/>
  <c r="H20" i="12"/>
  <c r="P20" i="12"/>
  <c r="N20" i="12"/>
  <c r="J62" i="12"/>
  <c r="P62" i="12"/>
  <c r="L62" i="12"/>
  <c r="H62" i="12"/>
  <c r="N62" i="12"/>
  <c r="N54" i="12"/>
  <c r="H54" i="12"/>
  <c r="J54" i="12"/>
  <c r="P54" i="12"/>
  <c r="L54" i="12"/>
  <c r="V56" i="13"/>
  <c r="J56" i="13"/>
  <c r="R56" i="13"/>
  <c r="N56" i="13"/>
  <c r="Z56" i="13"/>
  <c r="R36" i="13"/>
  <c r="V36" i="13"/>
  <c r="N36" i="13"/>
  <c r="Z36" i="13"/>
  <c r="J36" i="13"/>
  <c r="Z23" i="13"/>
  <c r="V23" i="13"/>
  <c r="N23" i="13"/>
  <c r="R23" i="13"/>
  <c r="J23" i="13"/>
  <c r="N59" i="9"/>
  <c r="J59" i="9"/>
  <c r="P59" i="9"/>
  <c r="L59" i="9"/>
  <c r="H59" i="9"/>
  <c r="L42" i="9"/>
  <c r="H42" i="9"/>
  <c r="J42" i="9"/>
  <c r="N42" i="9"/>
  <c r="P42" i="9"/>
  <c r="L28" i="9"/>
  <c r="H28" i="9"/>
  <c r="P28" i="9"/>
  <c r="N28" i="9"/>
  <c r="J28" i="9"/>
  <c r="N15" i="9"/>
  <c r="J15" i="9"/>
  <c r="H15" i="9"/>
  <c r="P15" i="9"/>
  <c r="L15" i="9"/>
  <c r="N51" i="10"/>
  <c r="J51" i="10"/>
  <c r="H51" i="10"/>
  <c r="P51" i="10"/>
  <c r="L51" i="10"/>
  <c r="J34" i="10"/>
  <c r="L34" i="10"/>
  <c r="N34" i="10"/>
  <c r="P34" i="10"/>
  <c r="H34" i="10"/>
  <c r="H22" i="10"/>
  <c r="P22" i="10"/>
  <c r="J22" i="10"/>
  <c r="N22" i="10"/>
  <c r="L22" i="10"/>
  <c r="L13" i="10"/>
  <c r="P13" i="10"/>
  <c r="N13" i="10"/>
  <c r="J13" i="10"/>
  <c r="H13" i="10"/>
  <c r="J42" i="11"/>
  <c r="L42" i="11"/>
  <c r="N42" i="11"/>
  <c r="H42" i="11"/>
  <c r="P42" i="11"/>
  <c r="J34" i="11"/>
  <c r="L34" i="11"/>
  <c r="N34" i="11"/>
  <c r="H34" i="11"/>
  <c r="P34" i="11"/>
  <c r="J36" i="12"/>
  <c r="L36" i="12"/>
  <c r="P36" i="12"/>
  <c r="N36" i="12"/>
  <c r="H36" i="12"/>
  <c r="P29" i="12"/>
  <c r="H29" i="12"/>
  <c r="J29" i="12"/>
  <c r="L29" i="12"/>
  <c r="N29" i="12"/>
  <c r="R55" i="13"/>
  <c r="N55" i="13"/>
  <c r="V55" i="13"/>
  <c r="J55" i="13"/>
  <c r="Z55" i="13"/>
  <c r="J41" i="13"/>
  <c r="N41" i="13"/>
  <c r="V41" i="13"/>
  <c r="R41" i="13"/>
  <c r="Z41" i="13"/>
  <c r="V16" i="13"/>
  <c r="J16" i="13"/>
  <c r="Z16" i="13"/>
  <c r="R16" i="13"/>
  <c r="N16" i="13"/>
  <c r="L23" i="12"/>
  <c r="H23" i="12"/>
  <c r="N23" i="12"/>
  <c r="P23" i="12"/>
  <c r="J23" i="12"/>
  <c r="N15" i="12"/>
  <c r="J15" i="12"/>
  <c r="L15" i="12"/>
  <c r="H15" i="12"/>
  <c r="P15" i="12"/>
  <c r="P57" i="12"/>
  <c r="L57" i="12"/>
  <c r="J57" i="12"/>
  <c r="N57" i="12"/>
  <c r="H57" i="12"/>
  <c r="L49" i="12"/>
  <c r="J49" i="12"/>
  <c r="N49" i="12"/>
  <c r="H49" i="12"/>
  <c r="P49" i="12"/>
  <c r="N49" i="13"/>
  <c r="V49" i="13"/>
  <c r="R49" i="13"/>
  <c r="J49" i="13"/>
  <c r="Z49" i="13"/>
  <c r="N30" i="13"/>
  <c r="V30" i="13"/>
  <c r="J30" i="13"/>
  <c r="R30" i="13"/>
  <c r="Z30" i="13"/>
  <c r="R21" i="13"/>
  <c r="V21" i="13"/>
  <c r="Z21" i="13"/>
  <c r="J21" i="13"/>
  <c r="N21" i="13"/>
  <c r="N56" i="8"/>
  <c r="P56" i="8"/>
  <c r="J56" i="8"/>
  <c r="L56" i="8"/>
  <c r="H56" i="8"/>
  <c r="E102" i="6"/>
  <c r="H102" i="6"/>
  <c r="E51" i="6"/>
  <c r="H51" i="6"/>
  <c r="O45" i="7"/>
  <c r="P275" i="18"/>
  <c r="M45" i="7"/>
  <c r="O275" i="18"/>
  <c r="I45" i="7"/>
  <c r="M275" i="18"/>
  <c r="Q45" i="7"/>
  <c r="Q275" i="18"/>
  <c r="K45" i="7"/>
  <c r="N275" i="18"/>
  <c r="N59" i="10"/>
  <c r="L59" i="10"/>
  <c r="H59" i="10"/>
  <c r="P59" i="10"/>
  <c r="J59" i="10"/>
  <c r="Q43" i="7"/>
  <c r="Q259" i="18"/>
  <c r="I43" i="7"/>
  <c r="M259" i="18"/>
  <c r="K43" i="7"/>
  <c r="N259" i="18"/>
  <c r="M43" i="7"/>
  <c r="O259" i="18"/>
  <c r="O43" i="7"/>
  <c r="P259" i="18"/>
  <c r="E104" i="6"/>
  <c r="H104" i="6"/>
  <c r="E87" i="6"/>
  <c r="H87" i="6"/>
  <c r="E36" i="6"/>
  <c r="H36" i="6"/>
  <c r="Q26" i="7"/>
  <c r="M26" i="7"/>
  <c r="F131" i="18"/>
  <c r="I26" i="7"/>
  <c r="K26" i="7"/>
  <c r="O26" i="7"/>
  <c r="L52" i="11"/>
  <c r="H52" i="11"/>
  <c r="P52" i="11"/>
  <c r="J52" i="11"/>
  <c r="N52" i="11"/>
  <c r="E109" i="6"/>
  <c r="H109" i="6"/>
  <c r="E92" i="6"/>
  <c r="H92" i="6"/>
  <c r="E75" i="6"/>
  <c r="H75" i="6"/>
  <c r="E58" i="6"/>
  <c r="H58" i="6"/>
  <c r="E39" i="6"/>
  <c r="H39" i="6"/>
  <c r="E28" i="6"/>
  <c r="H28" i="6"/>
  <c r="J35" i="8"/>
  <c r="L35" i="8"/>
  <c r="H35" i="8"/>
  <c r="N35" i="8"/>
  <c r="P35" i="8"/>
  <c r="E25" i="6"/>
  <c r="H25" i="6"/>
  <c r="I37" i="7"/>
  <c r="M211" i="18"/>
  <c r="O37" i="7"/>
  <c r="P211" i="18"/>
  <c r="K37" i="7"/>
  <c r="N211" i="18"/>
  <c r="Q37" i="7"/>
  <c r="Q211" i="18"/>
  <c r="M37" i="7"/>
  <c r="O211" i="18"/>
  <c r="J61" i="8"/>
  <c r="N61" i="8"/>
  <c r="H61" i="8"/>
  <c r="L61" i="8"/>
  <c r="P61" i="8"/>
  <c r="J38" i="9"/>
  <c r="N38" i="9"/>
  <c r="P38" i="9"/>
  <c r="L38" i="9"/>
  <c r="H38" i="9"/>
  <c r="L16" i="10"/>
  <c r="H16" i="10"/>
  <c r="P16" i="10"/>
  <c r="N16" i="10"/>
  <c r="J16" i="10"/>
  <c r="V59" i="13"/>
  <c r="R59" i="13"/>
  <c r="N59" i="13"/>
  <c r="Z59" i="13"/>
  <c r="J59" i="13"/>
  <c r="K59" i="7"/>
  <c r="I59" i="7"/>
  <c r="O59" i="7"/>
  <c r="Q59" i="7"/>
  <c r="M59" i="7"/>
  <c r="I42" i="7"/>
  <c r="D259" i="18"/>
  <c r="Q42" i="7"/>
  <c r="M42" i="7"/>
  <c r="F259" i="18"/>
  <c r="O42" i="7"/>
  <c r="G259" i="18"/>
  <c r="K42" i="7"/>
  <c r="E259" i="18"/>
  <c r="L55" i="8"/>
  <c r="J55" i="8"/>
  <c r="H55" i="8"/>
  <c r="P55" i="8"/>
  <c r="N55" i="8"/>
  <c r="J28" i="8"/>
  <c r="L28" i="8"/>
  <c r="P28" i="8"/>
  <c r="N28" i="8"/>
  <c r="H28" i="8"/>
  <c r="N57" i="9"/>
  <c r="J57" i="9"/>
  <c r="L57" i="9"/>
  <c r="H57" i="9"/>
  <c r="P57" i="9"/>
  <c r="J45" i="10"/>
  <c r="L45" i="10"/>
  <c r="N45" i="10"/>
  <c r="H45" i="10"/>
  <c r="P45" i="10"/>
  <c r="H31" i="11"/>
  <c r="P31" i="11"/>
  <c r="J31" i="11"/>
  <c r="L31" i="11"/>
  <c r="N31" i="11"/>
  <c r="K54" i="7"/>
  <c r="M54" i="7"/>
  <c r="I54" i="7"/>
  <c r="Q54" i="7"/>
  <c r="O54" i="7"/>
  <c r="N31" i="9"/>
  <c r="J31" i="9"/>
  <c r="H31" i="9"/>
  <c r="P31" i="9"/>
  <c r="L31" i="9"/>
  <c r="E112" i="6"/>
  <c r="E93" i="6"/>
  <c r="H93" i="6"/>
  <c r="H76" i="6"/>
  <c r="E76" i="6"/>
  <c r="H59" i="6"/>
  <c r="E59" i="6"/>
  <c r="E38" i="6"/>
  <c r="H38" i="6"/>
  <c r="K56" i="7"/>
  <c r="M56" i="7"/>
  <c r="I56" i="7"/>
  <c r="O56" i="7"/>
  <c r="Q56" i="7"/>
  <c r="M24" i="7"/>
  <c r="F115" i="18"/>
  <c r="K24" i="7"/>
  <c r="E115" i="18"/>
  <c r="I24" i="7"/>
  <c r="D115" i="18"/>
  <c r="O24" i="7"/>
  <c r="G115" i="18"/>
  <c r="Q24" i="7"/>
  <c r="H115" i="18"/>
  <c r="P17" i="8"/>
  <c r="H17" i="8"/>
  <c r="N17" i="8"/>
  <c r="J17" i="8"/>
  <c r="L17" i="8"/>
  <c r="P43" i="11"/>
  <c r="H43" i="11"/>
  <c r="J43" i="11"/>
  <c r="L43" i="11"/>
  <c r="N43" i="11"/>
  <c r="E33" i="6"/>
  <c r="H33" i="6"/>
  <c r="J29" i="8"/>
  <c r="N29" i="8"/>
  <c r="L29" i="8"/>
  <c r="P29" i="8"/>
  <c r="H29" i="8"/>
  <c r="H110" i="6"/>
  <c r="E110" i="6"/>
  <c r="H95" i="6"/>
  <c r="E95" i="6"/>
  <c r="H78" i="6"/>
  <c r="E78" i="6"/>
  <c r="E61" i="6"/>
  <c r="H61" i="6"/>
  <c r="H45" i="6"/>
  <c r="E45" i="6"/>
  <c r="E113" i="6"/>
  <c r="H14" i="6"/>
  <c r="E14" i="6"/>
  <c r="H42" i="8"/>
  <c r="P42" i="8"/>
  <c r="J42" i="8"/>
  <c r="L42" i="8"/>
  <c r="N42" i="8"/>
  <c r="N35" i="10"/>
  <c r="L35" i="10"/>
  <c r="P35" i="10"/>
  <c r="J35" i="10"/>
  <c r="H35" i="10"/>
  <c r="R28" i="13"/>
  <c r="V28" i="13"/>
  <c r="N28" i="13"/>
  <c r="J28" i="13"/>
  <c r="Z28" i="13"/>
  <c r="H29" i="6"/>
  <c r="E29" i="6"/>
  <c r="E105" i="6"/>
  <c r="H105" i="6"/>
  <c r="E96" i="6"/>
  <c r="H96" i="6"/>
  <c r="E88" i="6"/>
  <c r="H88" i="6"/>
  <c r="E79" i="6"/>
  <c r="H79" i="6"/>
  <c r="H71" i="6"/>
  <c r="E71" i="6"/>
  <c r="H62" i="6"/>
  <c r="E62" i="6"/>
  <c r="E54" i="6"/>
  <c r="H54" i="6"/>
  <c r="H46" i="6"/>
  <c r="E46" i="6"/>
  <c r="E35" i="6"/>
  <c r="H35" i="6"/>
  <c r="E24" i="6"/>
  <c r="H24" i="6"/>
  <c r="K28" i="7"/>
  <c r="I28" i="7"/>
  <c r="M28" i="7"/>
  <c r="F147" i="18"/>
  <c r="Q28" i="7"/>
  <c r="O28" i="7"/>
  <c r="J43" i="9"/>
  <c r="N43" i="9"/>
  <c r="P43" i="9"/>
  <c r="L43" i="9"/>
  <c r="H43" i="9"/>
  <c r="P14" i="10"/>
  <c r="J14" i="10"/>
  <c r="L14" i="10"/>
  <c r="H14" i="10"/>
  <c r="N14" i="10"/>
  <c r="E21" i="6"/>
  <c r="H21" i="6"/>
  <c r="O41" i="7"/>
  <c r="P243" i="18"/>
  <c r="Q41" i="7"/>
  <c r="Q243" i="18"/>
  <c r="I41" i="7"/>
  <c r="M243" i="18"/>
  <c r="M41" i="7"/>
  <c r="O243" i="18"/>
  <c r="K41" i="7"/>
  <c r="N243" i="18"/>
  <c r="I22" i="7"/>
  <c r="D99" i="18"/>
  <c r="M22" i="7"/>
  <c r="O22" i="7"/>
  <c r="K22" i="7"/>
  <c r="Q22" i="7"/>
  <c r="M16" i="7"/>
  <c r="K16" i="7"/>
  <c r="Q16" i="7"/>
  <c r="O16" i="7"/>
  <c r="I16" i="7"/>
  <c r="L47" i="8"/>
  <c r="H47" i="8"/>
  <c r="N47" i="8"/>
  <c r="P47" i="8"/>
  <c r="J47" i="8"/>
  <c r="L60" i="9"/>
  <c r="H60" i="9"/>
  <c r="P60" i="9"/>
  <c r="N60" i="9"/>
  <c r="J60" i="9"/>
  <c r="J25" i="9"/>
  <c r="N25" i="9"/>
  <c r="P25" i="9"/>
  <c r="L25" i="9"/>
  <c r="H25" i="9"/>
  <c r="H30" i="10"/>
  <c r="J30" i="10"/>
  <c r="L30" i="10"/>
  <c r="N30" i="10"/>
  <c r="P30" i="10"/>
  <c r="N44" i="11"/>
  <c r="L44" i="11"/>
  <c r="H44" i="11"/>
  <c r="P44" i="11"/>
  <c r="J44" i="11"/>
  <c r="H47" i="12"/>
  <c r="N47" i="12"/>
  <c r="P47" i="12"/>
  <c r="J47" i="12"/>
  <c r="L47" i="12"/>
  <c r="R52" i="13"/>
  <c r="N52" i="13"/>
  <c r="J52" i="13"/>
  <c r="V52" i="13"/>
  <c r="Z52" i="13"/>
  <c r="N14" i="13"/>
  <c r="V14" i="13"/>
  <c r="R14" i="13"/>
  <c r="J14" i="13"/>
  <c r="Z14" i="13"/>
  <c r="M55" i="7"/>
  <c r="K55" i="7"/>
  <c r="O55" i="7"/>
  <c r="Q55" i="7"/>
  <c r="I55" i="7"/>
  <c r="M46" i="7"/>
  <c r="F291" i="18"/>
  <c r="Q46" i="7"/>
  <c r="H291" i="18"/>
  <c r="K46" i="7"/>
  <c r="E291" i="18"/>
  <c r="O46" i="7"/>
  <c r="G291" i="18"/>
  <c r="I46" i="7"/>
  <c r="Q31" i="7"/>
  <c r="Q163" i="18"/>
  <c r="K31" i="7"/>
  <c r="N163" i="18"/>
  <c r="I31" i="7"/>
  <c r="M163" i="18"/>
  <c r="M31" i="7"/>
  <c r="O163" i="18"/>
  <c r="O31" i="7"/>
  <c r="P163" i="18"/>
  <c r="K23" i="7"/>
  <c r="N99" i="18"/>
  <c r="O23" i="7"/>
  <c r="P99" i="18"/>
  <c r="Q23" i="7"/>
  <c r="Q99" i="18"/>
  <c r="I23" i="7"/>
  <c r="M99" i="18"/>
  <c r="M23" i="7"/>
  <c r="O99" i="18"/>
  <c r="H51" i="8"/>
  <c r="J51" i="8"/>
  <c r="P51" i="8"/>
  <c r="L51" i="8"/>
  <c r="N51" i="8"/>
  <c r="J32" i="8"/>
  <c r="L32" i="8"/>
  <c r="H32" i="8"/>
  <c r="P32" i="8"/>
  <c r="N32" i="8"/>
  <c r="L24" i="8"/>
  <c r="J24" i="8"/>
  <c r="P24" i="8"/>
  <c r="N24" i="8"/>
  <c r="H24" i="8"/>
  <c r="J16" i="8"/>
  <c r="L16" i="8"/>
  <c r="P16" i="8"/>
  <c r="N16" i="8"/>
  <c r="H16" i="8"/>
  <c r="P40" i="9"/>
  <c r="L40" i="9"/>
  <c r="H40" i="9"/>
  <c r="N40" i="9"/>
  <c r="J40" i="9"/>
  <c r="L60" i="10"/>
  <c r="H60" i="10"/>
  <c r="P60" i="10"/>
  <c r="J60" i="10"/>
  <c r="N60" i="10"/>
  <c r="H38" i="10"/>
  <c r="P38" i="10"/>
  <c r="L38" i="10"/>
  <c r="N38" i="10"/>
  <c r="J38" i="10"/>
  <c r="N48" i="11"/>
  <c r="L48" i="11"/>
  <c r="H48" i="11"/>
  <c r="P48" i="11"/>
  <c r="J48" i="11"/>
  <c r="H18" i="11"/>
  <c r="P18" i="11"/>
  <c r="L18" i="11"/>
  <c r="J18" i="11"/>
  <c r="N18" i="11"/>
  <c r="I47" i="7"/>
  <c r="M291" i="18"/>
  <c r="Q47" i="7"/>
  <c r="Q291" i="18"/>
  <c r="K47" i="7"/>
  <c r="N291" i="18"/>
  <c r="O47" i="7"/>
  <c r="P291" i="18"/>
  <c r="M47" i="7"/>
  <c r="O291" i="18"/>
  <c r="K34" i="7"/>
  <c r="E195" i="18"/>
  <c r="O34" i="7"/>
  <c r="G195" i="18"/>
  <c r="Q34" i="7"/>
  <c r="H195" i="18"/>
  <c r="M34" i="7"/>
  <c r="I34" i="7"/>
  <c r="D195" i="18"/>
  <c r="K13" i="7"/>
  <c r="N19" i="18"/>
  <c r="I13" i="7"/>
  <c r="M19" i="18"/>
  <c r="Q13" i="7"/>
  <c r="O13" i="7"/>
  <c r="P19" i="18"/>
  <c r="M13" i="7"/>
  <c r="O19" i="18"/>
  <c r="H46" i="8"/>
  <c r="P46" i="8"/>
  <c r="L46" i="8"/>
  <c r="N46" i="8"/>
  <c r="J46" i="8"/>
  <c r="P38" i="8"/>
  <c r="H38" i="8"/>
  <c r="L38" i="8"/>
  <c r="N38" i="8"/>
  <c r="J38" i="8"/>
  <c r="N37" i="9"/>
  <c r="P37" i="9"/>
  <c r="J37" i="9"/>
  <c r="L37" i="9"/>
  <c r="H37" i="9"/>
  <c r="J57" i="10"/>
  <c r="N57" i="10"/>
  <c r="L57" i="10"/>
  <c r="H57" i="10"/>
  <c r="P57" i="10"/>
  <c r="N27" i="10"/>
  <c r="J27" i="10"/>
  <c r="H27" i="10"/>
  <c r="P27" i="10"/>
  <c r="L27" i="10"/>
  <c r="J50" i="11"/>
  <c r="N50" i="11"/>
  <c r="L50" i="11"/>
  <c r="H50" i="11"/>
  <c r="P50" i="11"/>
  <c r="H20" i="11"/>
  <c r="J20" i="11"/>
  <c r="P20" i="11"/>
  <c r="N20" i="11"/>
  <c r="L20" i="11"/>
  <c r="Z19" i="13"/>
  <c r="N19" i="13"/>
  <c r="J19" i="13"/>
  <c r="V19" i="13"/>
  <c r="R19" i="13"/>
  <c r="N51" i="9"/>
  <c r="J51" i="9"/>
  <c r="P51" i="9"/>
  <c r="L51" i="9"/>
  <c r="H51" i="9"/>
  <c r="L34" i="9"/>
  <c r="H34" i="9"/>
  <c r="J34" i="9"/>
  <c r="N34" i="9"/>
  <c r="P34" i="9"/>
  <c r="N43" i="10"/>
  <c r="H43" i="10"/>
  <c r="P43" i="10"/>
  <c r="J43" i="10"/>
  <c r="L43" i="10"/>
  <c r="P31" i="10"/>
  <c r="J31" i="10"/>
  <c r="L31" i="10"/>
  <c r="N31" i="10"/>
  <c r="H31" i="10"/>
  <c r="L49" i="11"/>
  <c r="P49" i="11"/>
  <c r="J49" i="11"/>
  <c r="N49" i="11"/>
  <c r="H49" i="11"/>
  <c r="J25" i="11"/>
  <c r="N25" i="11"/>
  <c r="L25" i="11"/>
  <c r="H25" i="11"/>
  <c r="P25" i="11"/>
  <c r="L48" i="12"/>
  <c r="J48" i="12"/>
  <c r="H48" i="12"/>
  <c r="P48" i="12"/>
  <c r="N48" i="12"/>
  <c r="J40" i="12"/>
  <c r="L40" i="12"/>
  <c r="N40" i="12"/>
  <c r="H40" i="12"/>
  <c r="P40" i="12"/>
  <c r="N18" i="12"/>
  <c r="J18" i="12"/>
  <c r="H18" i="12"/>
  <c r="L18" i="12"/>
  <c r="P18" i="12"/>
  <c r="H60" i="12"/>
  <c r="N60" i="12"/>
  <c r="L60" i="12"/>
  <c r="P60" i="12"/>
  <c r="J60" i="12"/>
  <c r="H52" i="12"/>
  <c r="N52" i="12"/>
  <c r="J52" i="12"/>
  <c r="L52" i="12"/>
  <c r="P52" i="12"/>
  <c r="Z50" i="13"/>
  <c r="V50" i="13"/>
  <c r="R50" i="13"/>
  <c r="J50" i="13"/>
  <c r="N50" i="13"/>
  <c r="N34" i="13"/>
  <c r="V34" i="13"/>
  <c r="R34" i="13"/>
  <c r="Z34" i="13"/>
  <c r="J34" i="13"/>
  <c r="V17" i="13"/>
  <c r="R17" i="13"/>
  <c r="N17" i="13"/>
  <c r="Z17" i="13"/>
  <c r="J17" i="13"/>
  <c r="H56" i="9"/>
  <c r="P56" i="9"/>
  <c r="L56" i="9"/>
  <c r="N56" i="9"/>
  <c r="J56" i="9"/>
  <c r="J39" i="9"/>
  <c r="N39" i="9"/>
  <c r="L39" i="9"/>
  <c r="H39" i="9"/>
  <c r="P39" i="9"/>
  <c r="L26" i="9"/>
  <c r="H26" i="9"/>
  <c r="N26" i="9"/>
  <c r="J26" i="9"/>
  <c r="P26" i="9"/>
  <c r="L13" i="9"/>
  <c r="N13" i="9"/>
  <c r="J13" i="9"/>
  <c r="H13" i="9"/>
  <c r="P13" i="9"/>
  <c r="L48" i="10"/>
  <c r="J48" i="10"/>
  <c r="N48" i="10"/>
  <c r="H48" i="10"/>
  <c r="P48" i="10"/>
  <c r="L28" i="10"/>
  <c r="H28" i="10"/>
  <c r="P28" i="10"/>
  <c r="J28" i="10"/>
  <c r="N28" i="10"/>
  <c r="N19" i="10"/>
  <c r="P19" i="10"/>
  <c r="J19" i="10"/>
  <c r="L19" i="10"/>
  <c r="H19" i="10"/>
  <c r="P59" i="11"/>
  <c r="H23" i="18"/>
  <c r="H59" i="11"/>
  <c r="D23" i="18"/>
  <c r="N59" i="11"/>
  <c r="G23" i="18"/>
  <c r="J59" i="11"/>
  <c r="E23" i="18"/>
  <c r="L59" i="11"/>
  <c r="F23" i="18"/>
  <c r="N40" i="11"/>
  <c r="L40" i="11"/>
  <c r="H40" i="11"/>
  <c r="P40" i="11"/>
  <c r="J40" i="11"/>
  <c r="N32" i="11"/>
  <c r="H32" i="11"/>
  <c r="P32" i="11"/>
  <c r="J32" i="11"/>
  <c r="L32" i="11"/>
  <c r="H34" i="12"/>
  <c r="P34" i="12"/>
  <c r="N34" i="12"/>
  <c r="J34" i="12"/>
  <c r="L34" i="12"/>
  <c r="H27" i="12"/>
  <c r="N27" i="12"/>
  <c r="P27" i="12"/>
  <c r="J27" i="12"/>
  <c r="L27" i="12"/>
  <c r="Z53" i="13"/>
  <c r="N53" i="13"/>
  <c r="J53" i="13"/>
  <c r="V53" i="13"/>
  <c r="R53" i="13"/>
  <c r="V38" i="13"/>
  <c r="R38" i="13"/>
  <c r="J38" i="13"/>
  <c r="N38" i="13"/>
  <c r="Z38" i="13"/>
  <c r="J43" i="12"/>
  <c r="H43" i="12"/>
  <c r="N43" i="12"/>
  <c r="P43" i="12"/>
  <c r="L43" i="12"/>
  <c r="H21" i="12"/>
  <c r="J21" i="12"/>
  <c r="L21" i="12"/>
  <c r="N21" i="12"/>
  <c r="P21" i="12"/>
  <c r="J13" i="12"/>
  <c r="L13" i="12"/>
  <c r="P13" i="12"/>
  <c r="N13" i="12"/>
  <c r="H13" i="12"/>
  <c r="P55" i="12"/>
  <c r="J55" i="12"/>
  <c r="H55" i="12"/>
  <c r="L55" i="12"/>
  <c r="N55" i="12"/>
  <c r="N60" i="13"/>
  <c r="R60" i="13"/>
  <c r="J60" i="13"/>
  <c r="Z60" i="13"/>
  <c r="V60" i="13"/>
  <c r="N48" i="13"/>
  <c r="V48" i="13"/>
  <c r="J48" i="13"/>
  <c r="Z48" i="13"/>
  <c r="R48" i="13"/>
  <c r="Z27" i="13"/>
  <c r="N27" i="13"/>
  <c r="V27" i="13"/>
  <c r="R27" i="13"/>
  <c r="J27" i="13"/>
  <c r="N18" i="13"/>
  <c r="V18" i="13"/>
  <c r="R18" i="13"/>
  <c r="J18" i="13"/>
  <c r="Z18" i="13"/>
  <c r="M30" i="7"/>
  <c r="F163" i="18"/>
  <c r="Q30" i="7"/>
  <c r="H163" i="18"/>
  <c r="I30" i="7"/>
  <c r="D163" i="18"/>
  <c r="O30" i="7"/>
  <c r="K30" i="7"/>
  <c r="E163" i="18"/>
  <c r="H18" i="9"/>
  <c r="L18" i="9"/>
  <c r="J18" i="9"/>
  <c r="P18" i="9"/>
  <c r="N18" i="9"/>
  <c r="E106" i="6"/>
  <c r="H106" i="6"/>
  <c r="E89" i="6"/>
  <c r="H89" i="6"/>
  <c r="E72" i="6"/>
  <c r="H72" i="6"/>
  <c r="H55" i="6"/>
  <c r="E55" i="6"/>
  <c r="H34" i="6"/>
  <c r="E34" i="6"/>
  <c r="K48" i="7"/>
  <c r="E307" i="18"/>
  <c r="O48" i="7"/>
  <c r="G307" i="18"/>
  <c r="I48" i="7"/>
  <c r="D307" i="18"/>
  <c r="M48" i="7"/>
  <c r="Q48" i="7"/>
  <c r="H307" i="18"/>
  <c r="H50" i="8"/>
  <c r="J50" i="8"/>
  <c r="N50" i="8"/>
  <c r="P50" i="8"/>
  <c r="L50" i="8"/>
  <c r="H48" i="9"/>
  <c r="L48" i="9"/>
  <c r="P48" i="9"/>
  <c r="N48" i="9"/>
  <c r="J48" i="9"/>
  <c r="P45" i="12"/>
  <c r="H45" i="12"/>
  <c r="L45" i="12"/>
  <c r="J45" i="12"/>
  <c r="N45" i="12"/>
  <c r="H18" i="6"/>
  <c r="E18" i="6"/>
  <c r="P15" i="8"/>
  <c r="J15" i="8"/>
  <c r="N15" i="8"/>
  <c r="H15" i="8"/>
  <c r="L15" i="8"/>
  <c r="E108" i="6"/>
  <c r="H108" i="6"/>
  <c r="H91" i="6"/>
  <c r="E91" i="6"/>
  <c r="H74" i="6"/>
  <c r="E74" i="6"/>
  <c r="E57" i="6"/>
  <c r="H57" i="6"/>
  <c r="E40" i="6"/>
  <c r="H40" i="6"/>
  <c r="E81" i="6"/>
  <c r="H81" i="6"/>
  <c r="I58" i="7"/>
  <c r="M58" i="7"/>
  <c r="Q58" i="7"/>
  <c r="O58" i="7"/>
  <c r="K58" i="7"/>
  <c r="J33" i="8"/>
  <c r="P33" i="8"/>
  <c r="H33" i="8"/>
  <c r="L33" i="8"/>
  <c r="N33" i="8"/>
  <c r="L29" i="10"/>
  <c r="N29" i="10"/>
  <c r="J29" i="10"/>
  <c r="H29" i="10"/>
  <c r="P29" i="10"/>
  <c r="V25" i="13"/>
  <c r="R25" i="13"/>
  <c r="N25" i="13"/>
  <c r="Z25" i="13"/>
  <c r="J25" i="13"/>
  <c r="E111" i="6"/>
  <c r="H103" i="6"/>
  <c r="E103" i="6"/>
  <c r="E94" i="6"/>
  <c r="H94" i="6"/>
  <c r="H86" i="6"/>
  <c r="E86" i="6"/>
  <c r="E77" i="6"/>
  <c r="H77" i="6"/>
  <c r="E69" i="6"/>
  <c r="H69" i="6"/>
  <c r="E60" i="6"/>
  <c r="H60" i="6"/>
  <c r="E52" i="6"/>
  <c r="H52" i="6"/>
  <c r="E41" i="6"/>
  <c r="H41" i="6"/>
  <c r="E32" i="6"/>
  <c r="H32" i="6"/>
  <c r="H16" i="6"/>
  <c r="E16" i="6"/>
  <c r="L54" i="8"/>
  <c r="P54" i="8"/>
  <c r="J54" i="8"/>
  <c r="H54" i="8"/>
  <c r="N54" i="8"/>
  <c r="L16" i="9"/>
  <c r="H16" i="9"/>
  <c r="P16" i="9"/>
  <c r="N16" i="9"/>
  <c r="J16" i="9"/>
  <c r="H30" i="6"/>
  <c r="E30" i="6"/>
  <c r="H19" i="6"/>
  <c r="E19" i="6"/>
  <c r="Q39" i="7"/>
  <c r="Q227" i="18"/>
  <c r="I39" i="7"/>
  <c r="M227" i="18"/>
  <c r="M39" i="7"/>
  <c r="O227" i="18"/>
  <c r="K39" i="7"/>
  <c r="N227" i="18"/>
  <c r="O39" i="7"/>
  <c r="P227" i="18"/>
  <c r="I21" i="7"/>
  <c r="Q21" i="7"/>
  <c r="K21" i="7"/>
  <c r="O21" i="7"/>
  <c r="P83" i="18"/>
  <c r="M21" i="7"/>
  <c r="O83" i="18"/>
  <c r="I14" i="7"/>
  <c r="M14" i="7"/>
  <c r="Q14" i="7"/>
  <c r="O14" i="7"/>
  <c r="K14" i="7"/>
  <c r="J45" i="8"/>
  <c r="H45" i="8"/>
  <c r="P45" i="8"/>
  <c r="L45" i="8"/>
  <c r="N45" i="8"/>
  <c r="H50" i="9"/>
  <c r="L50" i="9"/>
  <c r="J50" i="9"/>
  <c r="N50" i="9"/>
  <c r="P50" i="9"/>
  <c r="H20" i="9"/>
  <c r="L20" i="9"/>
  <c r="P20" i="9"/>
  <c r="N20" i="9"/>
  <c r="J20" i="9"/>
  <c r="J21" i="10"/>
  <c r="H21" i="10"/>
  <c r="P21" i="10"/>
  <c r="L21" i="10"/>
  <c r="N21" i="10"/>
  <c r="L37" i="11"/>
  <c r="J37" i="11"/>
  <c r="N37" i="11"/>
  <c r="H37" i="11"/>
  <c r="P37" i="11"/>
  <c r="J37" i="12"/>
  <c r="H37" i="12"/>
  <c r="P37" i="12"/>
  <c r="N37" i="12"/>
  <c r="L37" i="12"/>
  <c r="J47" i="13"/>
  <c r="Z47" i="13"/>
  <c r="R47" i="13"/>
  <c r="N47" i="13"/>
  <c r="V47" i="13"/>
  <c r="I61" i="7"/>
  <c r="O61" i="7"/>
  <c r="K61" i="7"/>
  <c r="Q61" i="7"/>
  <c r="M61" i="7"/>
  <c r="Q53" i="7"/>
  <c r="O53" i="7"/>
  <c r="I53" i="7"/>
  <c r="K53" i="7"/>
  <c r="M53" i="7"/>
  <c r="Q44" i="7"/>
  <c r="H275" i="18"/>
  <c r="O44" i="7"/>
  <c r="G275" i="18"/>
  <c r="K44" i="7"/>
  <c r="I44" i="7"/>
  <c r="D275" i="18"/>
  <c r="M44" i="7"/>
  <c r="F275" i="18"/>
  <c r="O29" i="7"/>
  <c r="P147" i="18"/>
  <c r="Q29" i="7"/>
  <c r="Q147" i="18"/>
  <c r="K29" i="7"/>
  <c r="N147" i="18"/>
  <c r="M29" i="7"/>
  <c r="O147" i="18"/>
  <c r="I29" i="7"/>
  <c r="M147" i="18"/>
  <c r="P57" i="8"/>
  <c r="L57" i="8"/>
  <c r="J57" i="8"/>
  <c r="N57" i="8"/>
  <c r="H57" i="8"/>
  <c r="H37" i="8"/>
  <c r="P37" i="8"/>
  <c r="N37" i="8"/>
  <c r="L37" i="8"/>
  <c r="J37" i="8"/>
  <c r="H30" i="8"/>
  <c r="P30" i="8"/>
  <c r="L30" i="8"/>
  <c r="J30" i="8"/>
  <c r="N30" i="8"/>
  <c r="P22" i="8"/>
  <c r="H22" i="8"/>
  <c r="J22" i="8"/>
  <c r="N22" i="8"/>
  <c r="L22" i="8"/>
  <c r="H14" i="8"/>
  <c r="P14" i="8"/>
  <c r="J14" i="8"/>
  <c r="N14" i="8"/>
  <c r="L14" i="8"/>
  <c r="N35" i="9"/>
  <c r="J35" i="9"/>
  <c r="P35" i="9"/>
  <c r="L35" i="9"/>
  <c r="H35" i="9"/>
  <c r="J50" i="10"/>
  <c r="L50" i="10"/>
  <c r="P50" i="10"/>
  <c r="H50" i="10"/>
  <c r="N50" i="10"/>
  <c r="L25" i="10"/>
  <c r="N25" i="10"/>
  <c r="J25" i="10"/>
  <c r="H25" i="10"/>
  <c r="P25" i="10"/>
  <c r="P39" i="11"/>
  <c r="J39" i="11"/>
  <c r="H39" i="11"/>
  <c r="L39" i="11"/>
  <c r="N39" i="11"/>
  <c r="J31" i="12"/>
  <c r="L31" i="12"/>
  <c r="H31" i="12"/>
  <c r="N31" i="12"/>
  <c r="P31" i="12"/>
  <c r="I40" i="7"/>
  <c r="D243" i="18"/>
  <c r="O40" i="7"/>
  <c r="Q40" i="7"/>
  <c r="K40" i="7"/>
  <c r="E243" i="18"/>
  <c r="M40" i="7"/>
  <c r="F243" i="18"/>
  <c r="M20" i="7"/>
  <c r="O20" i="7"/>
  <c r="K20" i="7"/>
  <c r="I20" i="7"/>
  <c r="D83" i="18"/>
  <c r="Q20" i="7"/>
  <c r="H83" i="18"/>
  <c r="J58" i="8"/>
  <c r="H58" i="8"/>
  <c r="L58" i="8"/>
  <c r="N58" i="8"/>
  <c r="P58" i="8"/>
  <c r="L44" i="8"/>
  <c r="J44" i="8"/>
  <c r="P44" i="8"/>
  <c r="N44" i="8"/>
  <c r="H44" i="8"/>
  <c r="L54" i="9"/>
  <c r="P54" i="9"/>
  <c r="J54" i="9"/>
  <c r="N54" i="9"/>
  <c r="H54" i="9"/>
  <c r="P29" i="9"/>
  <c r="L29" i="9"/>
  <c r="H29" i="9"/>
  <c r="N29" i="9"/>
  <c r="J29" i="9"/>
  <c r="J52" i="10"/>
  <c r="N52" i="10"/>
  <c r="H52" i="10"/>
  <c r="P52" i="10"/>
  <c r="L52" i="10"/>
  <c r="L20" i="10"/>
  <c r="P20" i="10"/>
  <c r="J20" i="10"/>
  <c r="N20" i="10"/>
  <c r="H20" i="10"/>
  <c r="P41" i="11"/>
  <c r="L41" i="11"/>
  <c r="J41" i="11"/>
  <c r="N41" i="11"/>
  <c r="H41" i="11"/>
  <c r="J33" i="12"/>
  <c r="P33" i="12"/>
  <c r="L33" i="12"/>
  <c r="H33" i="12"/>
  <c r="N33" i="12"/>
  <c r="J27" i="8"/>
  <c r="L27" i="8"/>
  <c r="H27" i="8"/>
  <c r="N27" i="8"/>
  <c r="P27" i="8"/>
  <c r="J49" i="9"/>
  <c r="N49" i="9"/>
  <c r="P49" i="9"/>
  <c r="L49" i="9"/>
  <c r="H49" i="9"/>
  <c r="L21" i="9"/>
  <c r="J21" i="9"/>
  <c r="N21" i="9"/>
  <c r="H21" i="9"/>
  <c r="P21" i="9"/>
  <c r="J41" i="10"/>
  <c r="N41" i="10"/>
  <c r="L41" i="10"/>
  <c r="H41" i="10"/>
  <c r="P41" i="10"/>
  <c r="N56" i="11"/>
  <c r="J56" i="11"/>
  <c r="L56" i="11"/>
  <c r="H56" i="11"/>
  <c r="P56" i="11"/>
  <c r="H47" i="11"/>
  <c r="P47" i="11"/>
  <c r="N47" i="11"/>
  <c r="J47" i="11"/>
  <c r="L47" i="11"/>
  <c r="L23" i="11"/>
  <c r="J23" i="11"/>
  <c r="N23" i="11"/>
  <c r="H23" i="11"/>
  <c r="P23" i="11"/>
  <c r="N46" i="12"/>
  <c r="J46" i="12"/>
  <c r="L46" i="12"/>
  <c r="P46" i="12"/>
  <c r="H46" i="12"/>
  <c r="J24" i="12"/>
  <c r="L24" i="12"/>
  <c r="H24" i="12"/>
  <c r="P24" i="12"/>
  <c r="N24" i="12"/>
  <c r="L16" i="12"/>
  <c r="N16" i="12"/>
  <c r="H16" i="12"/>
  <c r="P16" i="12"/>
  <c r="J16" i="12"/>
  <c r="L58" i="12"/>
  <c r="H58" i="12"/>
  <c r="N58" i="12"/>
  <c r="J58" i="12"/>
  <c r="P58" i="12"/>
  <c r="N50" i="12"/>
  <c r="H50" i="12"/>
  <c r="J50" i="12"/>
  <c r="P50" i="12"/>
  <c r="L50" i="12"/>
  <c r="J44" i="13"/>
  <c r="N44" i="13"/>
  <c r="V44" i="13"/>
  <c r="R44" i="13"/>
  <c r="Z44" i="13"/>
  <c r="N31" i="13"/>
  <c r="J31" i="13"/>
  <c r="Z31" i="13"/>
  <c r="V31" i="13"/>
  <c r="R31" i="13"/>
  <c r="Z15" i="13"/>
  <c r="J15" i="13"/>
  <c r="R15" i="13"/>
  <c r="N15" i="13"/>
  <c r="V15" i="13"/>
  <c r="N45" i="9"/>
  <c r="H45" i="9"/>
  <c r="J45" i="9"/>
  <c r="P45" i="9"/>
  <c r="L45" i="9"/>
  <c r="H32" i="9"/>
  <c r="P32" i="9"/>
  <c r="L32" i="9"/>
  <c r="N32" i="9"/>
  <c r="J32" i="9"/>
  <c r="N22" i="9"/>
  <c r="L22" i="9"/>
  <c r="P22" i="9"/>
  <c r="J22" i="9"/>
  <c r="H22" i="9"/>
  <c r="P58" i="10"/>
  <c r="H58" i="10"/>
  <c r="L58" i="10"/>
  <c r="N58" i="10"/>
  <c r="J58" i="10"/>
  <c r="H46" i="10"/>
  <c r="P46" i="10"/>
  <c r="J46" i="10"/>
  <c r="L46" i="10"/>
  <c r="N46" i="10"/>
  <c r="H26" i="10"/>
  <c r="P26" i="10"/>
  <c r="L26" i="10"/>
  <c r="N26" i="10"/>
  <c r="J26" i="10"/>
  <c r="J17" i="10"/>
  <c r="N17" i="10"/>
  <c r="H17" i="10"/>
  <c r="P17" i="10"/>
  <c r="L17" i="10"/>
  <c r="J57" i="11"/>
  <c r="N57" i="11"/>
  <c r="L57" i="11"/>
  <c r="H57" i="11"/>
  <c r="P57" i="11"/>
  <c r="N38" i="11"/>
  <c r="L38" i="11"/>
  <c r="J38" i="11"/>
  <c r="P38" i="11"/>
  <c r="H38" i="11"/>
  <c r="L30" i="11"/>
  <c r="J30" i="11"/>
  <c r="N30" i="11"/>
  <c r="H30" i="11"/>
  <c r="P30" i="11"/>
  <c r="J32" i="12"/>
  <c r="P32" i="12"/>
  <c r="N32" i="12"/>
  <c r="L32" i="12"/>
  <c r="H32" i="12"/>
  <c r="J25" i="12"/>
  <c r="H25" i="12"/>
  <c r="P25" i="12"/>
  <c r="L25" i="12"/>
  <c r="N25" i="12"/>
  <c r="Z46" i="13"/>
  <c r="V46" i="13"/>
  <c r="R46" i="13"/>
  <c r="N46" i="13"/>
  <c r="J46" i="13"/>
  <c r="R33" i="13"/>
  <c r="Z33" i="13"/>
  <c r="J33" i="13"/>
  <c r="N33" i="13"/>
  <c r="V33" i="13"/>
  <c r="P41" i="12"/>
  <c r="H41" i="12"/>
  <c r="L41" i="12"/>
  <c r="J41" i="12"/>
  <c r="N41" i="12"/>
  <c r="N19" i="12"/>
  <c r="H19" i="12"/>
  <c r="P19" i="12"/>
  <c r="J19" i="12"/>
  <c r="L19" i="12"/>
  <c r="N61" i="12"/>
  <c r="J61" i="12"/>
  <c r="H61" i="12"/>
  <c r="L61" i="12"/>
  <c r="P61" i="12"/>
  <c r="P53" i="12"/>
  <c r="L53" i="12"/>
  <c r="J53" i="12"/>
  <c r="N53" i="12"/>
  <c r="H53" i="12"/>
  <c r="V57" i="13"/>
  <c r="N57" i="13"/>
  <c r="Z57" i="13"/>
  <c r="R57" i="13"/>
  <c r="J57" i="13"/>
  <c r="Z37" i="13"/>
  <c r="J37" i="13"/>
  <c r="N37" i="13"/>
  <c r="V37" i="13"/>
  <c r="R37" i="13"/>
  <c r="V26" i="13"/>
  <c r="R26" i="13"/>
  <c r="J26" i="13"/>
  <c r="N26" i="13"/>
  <c r="Z26" i="13"/>
  <c r="I38" i="7"/>
  <c r="K38" i="7"/>
  <c r="E227" i="18"/>
  <c r="Q38" i="7"/>
  <c r="H227" i="18"/>
  <c r="M38" i="7"/>
  <c r="F227" i="18"/>
  <c r="O38" i="7"/>
  <c r="G227" i="18"/>
  <c r="Q18" i="7"/>
  <c r="I18" i="7"/>
  <c r="D67" i="18"/>
  <c r="O18" i="7"/>
  <c r="M18" i="7"/>
  <c r="K18" i="7"/>
  <c r="H49" i="8"/>
  <c r="J49" i="8"/>
  <c r="P49" i="8"/>
  <c r="L49" i="8"/>
  <c r="N49" i="8"/>
  <c r="N41" i="8"/>
  <c r="J41" i="8"/>
  <c r="P41" i="8"/>
  <c r="L41" i="8"/>
  <c r="H41" i="8"/>
  <c r="J46" i="9"/>
  <c r="L46" i="9"/>
  <c r="P46" i="9"/>
  <c r="N46" i="9"/>
  <c r="H46" i="9"/>
  <c r="N23" i="9"/>
  <c r="J23" i="9"/>
  <c r="L23" i="9"/>
  <c r="H23" i="9"/>
  <c r="P23" i="9"/>
  <c r="H47" i="10"/>
  <c r="P47" i="10"/>
  <c r="J47" i="10"/>
  <c r="L47" i="10"/>
  <c r="N47" i="10"/>
  <c r="N60" i="11"/>
  <c r="J60" i="11"/>
  <c r="L60" i="11"/>
  <c r="H60" i="11"/>
  <c r="P60" i="11"/>
  <c r="L33" i="11"/>
  <c r="J33" i="11"/>
  <c r="N33" i="11"/>
  <c r="H33" i="11"/>
  <c r="P33" i="11"/>
  <c r="J28" i="12"/>
  <c r="N28" i="12"/>
  <c r="L28" i="12"/>
  <c r="H28" i="12"/>
  <c r="P28" i="12"/>
  <c r="J55" i="9"/>
  <c r="N55" i="9"/>
  <c r="L55" i="9"/>
  <c r="H55" i="9"/>
  <c r="P55" i="9"/>
  <c r="N47" i="9"/>
  <c r="J47" i="9"/>
  <c r="H47" i="9"/>
  <c r="P47" i="9"/>
  <c r="L47" i="9"/>
  <c r="N55" i="10"/>
  <c r="J55" i="10"/>
  <c r="L55" i="10"/>
  <c r="H55" i="10"/>
  <c r="P55" i="10"/>
  <c r="N39" i="10"/>
  <c r="J39" i="10"/>
  <c r="L39" i="10"/>
  <c r="H39" i="10"/>
  <c r="P39" i="10"/>
  <c r="L53" i="11"/>
  <c r="P53" i="11"/>
  <c r="J53" i="11"/>
  <c r="N53" i="11"/>
  <c r="H53" i="11"/>
  <c r="L45" i="11"/>
  <c r="J45" i="11"/>
  <c r="N45" i="11"/>
  <c r="H45" i="11"/>
  <c r="P45" i="11"/>
  <c r="J21" i="11"/>
  <c r="N21" i="11"/>
  <c r="L21" i="11"/>
  <c r="H21" i="11"/>
  <c r="P21" i="11"/>
  <c r="J44" i="12"/>
  <c r="N44" i="12"/>
  <c r="H44" i="12"/>
  <c r="P44" i="12"/>
  <c r="L44" i="12"/>
  <c r="P22" i="12"/>
  <c r="H22" i="12"/>
  <c r="J22" i="12"/>
  <c r="L22" i="12"/>
  <c r="N22" i="12"/>
  <c r="J14" i="12"/>
  <c r="P14" i="12"/>
  <c r="L14" i="12"/>
  <c r="H14" i="12"/>
  <c r="N14" i="12"/>
  <c r="H56" i="12"/>
  <c r="N56" i="12"/>
  <c r="J56" i="12"/>
  <c r="L56" i="12"/>
  <c r="P56" i="12"/>
  <c r="J61" i="13"/>
  <c r="R61" i="13"/>
  <c r="V61" i="13"/>
  <c r="Z61" i="13"/>
  <c r="N61" i="13"/>
  <c r="R42" i="13"/>
  <c r="V42" i="13"/>
  <c r="N42" i="13"/>
  <c r="Z42" i="13"/>
  <c r="J42" i="13"/>
  <c r="V29" i="13"/>
  <c r="R29" i="13"/>
  <c r="Z29" i="13"/>
  <c r="N29" i="13"/>
  <c r="J29" i="13"/>
  <c r="J13" i="8"/>
  <c r="P13" i="8"/>
  <c r="H13" i="8"/>
  <c r="L13" i="8"/>
  <c r="N13" i="8"/>
  <c r="L44" i="9"/>
  <c r="H44" i="9"/>
  <c r="P44" i="9"/>
  <c r="N44" i="9"/>
  <c r="J44" i="9"/>
  <c r="J30" i="9"/>
  <c r="N30" i="9"/>
  <c r="P30" i="9"/>
  <c r="L30" i="9"/>
  <c r="H30" i="9"/>
  <c r="J19" i="9"/>
  <c r="N19" i="9"/>
  <c r="P19" i="9"/>
  <c r="L19" i="9"/>
  <c r="H19" i="9"/>
  <c r="L56" i="10"/>
  <c r="P56" i="10"/>
  <c r="N56" i="10"/>
  <c r="H56" i="10"/>
  <c r="J56" i="10"/>
  <c r="N36" i="10"/>
  <c r="L36" i="10"/>
  <c r="H36" i="10"/>
  <c r="P36" i="10"/>
  <c r="J36" i="10"/>
  <c r="N23" i="10"/>
  <c r="J23" i="10"/>
  <c r="L23" i="10"/>
  <c r="H23" i="10"/>
  <c r="P23" i="10"/>
  <c r="N15" i="10"/>
  <c r="H15" i="10"/>
  <c r="J15" i="10"/>
  <c r="P15" i="10"/>
  <c r="L15" i="10"/>
  <c r="J54" i="11"/>
  <c r="L54" i="11"/>
  <c r="N54" i="11"/>
  <c r="P54" i="11"/>
  <c r="H54" i="11"/>
  <c r="H36" i="11"/>
  <c r="P36" i="11"/>
  <c r="J36" i="11"/>
  <c r="N36" i="11"/>
  <c r="L36" i="11"/>
  <c r="P38" i="12"/>
  <c r="H38" i="12"/>
  <c r="J38" i="12"/>
  <c r="N38" i="12"/>
  <c r="L38" i="12"/>
  <c r="P30" i="12"/>
  <c r="J30" i="12"/>
  <c r="L30" i="12"/>
  <c r="N30" i="12"/>
  <c r="H30" i="12"/>
  <c r="N58" i="13"/>
  <c r="R58" i="13"/>
  <c r="Z58" i="13"/>
  <c r="V58" i="13"/>
  <c r="J58" i="13"/>
  <c r="V43" i="13"/>
  <c r="Z43" i="13"/>
  <c r="R43" i="13"/>
  <c r="J43" i="13"/>
  <c r="N43" i="13"/>
  <c r="Z20" i="13"/>
  <c r="V20" i="13"/>
  <c r="J20" i="13"/>
  <c r="R20" i="13"/>
  <c r="N20" i="13"/>
  <c r="P39" i="12"/>
  <c r="J39" i="12"/>
  <c r="N39" i="12"/>
  <c r="H39" i="12"/>
  <c r="L39" i="12"/>
  <c r="J17" i="12"/>
  <c r="L17" i="12"/>
  <c r="N17" i="12"/>
  <c r="H17" i="12"/>
  <c r="P17" i="12"/>
  <c r="H59" i="12"/>
  <c r="J59" i="12"/>
  <c r="P59" i="12"/>
  <c r="L59" i="12"/>
  <c r="N59" i="12"/>
  <c r="J51" i="12"/>
  <c r="P51" i="12"/>
  <c r="H51" i="12"/>
  <c r="L51" i="12"/>
  <c r="N51" i="12"/>
  <c r="V51" i="13"/>
  <c r="J51" i="13"/>
  <c r="R51" i="13"/>
  <c r="Z51" i="13"/>
  <c r="N51" i="13"/>
  <c r="V35" i="13"/>
  <c r="J35" i="13"/>
  <c r="R35" i="13"/>
  <c r="N35" i="13"/>
  <c r="Z35" i="13"/>
  <c r="Z24" i="13"/>
  <c r="V24" i="13"/>
  <c r="N24" i="13"/>
  <c r="J24" i="13"/>
  <c r="R24" i="13"/>
  <c r="R71" i="18"/>
  <c r="R73" i="18"/>
  <c r="I22" i="18"/>
  <c r="E69" i="18"/>
  <c r="Q19" i="18"/>
  <c r="Q20" i="18"/>
  <c r="R20" i="18"/>
  <c r="R55" i="18"/>
  <c r="R57" i="18"/>
  <c r="R40" i="18"/>
  <c r="I72" i="18"/>
  <c r="R88" i="18"/>
  <c r="R56" i="18"/>
  <c r="I24" i="18"/>
  <c r="I39" i="18"/>
  <c r="P21" i="18"/>
  <c r="E37" i="18"/>
  <c r="N53" i="18"/>
  <c r="N85" i="18"/>
  <c r="N69" i="18"/>
  <c r="E21" i="18"/>
  <c r="N37" i="18"/>
  <c r="E85" i="18"/>
  <c r="G53" i="18"/>
  <c r="O69" i="18"/>
  <c r="O53" i="18"/>
  <c r="O85" i="18"/>
  <c r="F21" i="18"/>
  <c r="H53" i="18"/>
  <c r="G85" i="18"/>
  <c r="H37" i="18"/>
  <c r="Q69" i="18"/>
  <c r="Q85" i="18"/>
  <c r="H21" i="18"/>
  <c r="H85" i="18"/>
  <c r="G37" i="18"/>
  <c r="G21" i="18"/>
  <c r="P53" i="18"/>
  <c r="P69" i="18"/>
  <c r="P37" i="18"/>
  <c r="O37" i="18"/>
  <c r="N21" i="18"/>
  <c r="Q21" i="18"/>
  <c r="Q53" i="18"/>
  <c r="O21" i="18"/>
  <c r="P85" i="18"/>
  <c r="H69" i="18"/>
  <c r="R39" i="18"/>
  <c r="I41" i="18"/>
  <c r="N38" i="18"/>
  <c r="R38" i="18"/>
  <c r="F37" i="18"/>
  <c r="AB13" i="13"/>
  <c r="O25" i="18"/>
  <c r="R25" i="18"/>
  <c r="R54" i="18"/>
  <c r="I38" i="18"/>
  <c r="R86" i="18"/>
  <c r="M68" i="18"/>
  <c r="D68" i="18"/>
  <c r="M52" i="18"/>
  <c r="E84" i="18"/>
  <c r="N68" i="18"/>
  <c r="N52" i="18"/>
  <c r="D84" i="18"/>
  <c r="P84" i="18"/>
  <c r="P52" i="18"/>
  <c r="P68" i="18"/>
  <c r="N84" i="18"/>
  <c r="E68" i="18"/>
  <c r="M84" i="18"/>
  <c r="O68" i="18"/>
  <c r="O84" i="18"/>
  <c r="F68" i="18"/>
  <c r="O52" i="18"/>
  <c r="Q52" i="18"/>
  <c r="Q84" i="18"/>
  <c r="Q68" i="18"/>
  <c r="H68" i="18"/>
  <c r="G84" i="18"/>
  <c r="N35" i="18"/>
  <c r="N51" i="18"/>
  <c r="E83" i="18"/>
  <c r="E67" i="18"/>
  <c r="N83" i="18"/>
  <c r="M35" i="18"/>
  <c r="M83" i="18"/>
  <c r="M67" i="18"/>
  <c r="Q67" i="18"/>
  <c r="Q51" i="18"/>
  <c r="Q83" i="18"/>
  <c r="P35" i="18"/>
  <c r="G67" i="18"/>
  <c r="P67" i="18"/>
  <c r="G83" i="18"/>
  <c r="O35" i="18"/>
  <c r="O51" i="18"/>
  <c r="O67" i="18"/>
  <c r="F83" i="18"/>
  <c r="Q35" i="18"/>
  <c r="R89" i="18"/>
  <c r="I73" i="18"/>
  <c r="I71" i="18"/>
  <c r="L13" i="6"/>
  <c r="A42" i="18"/>
  <c r="J90" i="18"/>
  <c r="A58" i="18"/>
  <c r="R41" i="18"/>
  <c r="AA13" i="6"/>
  <c r="V13" i="6"/>
  <c r="AF13" i="6"/>
  <c r="M63" i="13"/>
  <c r="Y63" i="13"/>
  <c r="AA62" i="13"/>
  <c r="I63" i="13"/>
  <c r="X63" i="13"/>
  <c r="P63" i="13"/>
  <c r="H63" i="13"/>
  <c r="Q63" i="13"/>
  <c r="L63" i="13"/>
  <c r="T63" i="13"/>
  <c r="U13" i="13"/>
  <c r="U63" i="13"/>
  <c r="R12" i="12"/>
  <c r="R12" i="8"/>
  <c r="R61" i="9"/>
  <c r="R23" i="18"/>
  <c r="R16" i="11"/>
  <c r="R24" i="18"/>
  <c r="R13" i="11"/>
  <c r="I87" i="18"/>
  <c r="R14" i="11"/>
  <c r="I54" i="18"/>
  <c r="I86" i="18"/>
  <c r="I55" i="18"/>
  <c r="R12" i="10"/>
  <c r="S12" i="7"/>
  <c r="I88" i="18"/>
  <c r="I57" i="18"/>
  <c r="I89" i="18"/>
  <c r="I56" i="18"/>
  <c r="R17" i="11"/>
  <c r="R15" i="11"/>
  <c r="R61" i="11"/>
  <c r="R12" i="11"/>
  <c r="R12" i="9"/>
  <c r="AB62" i="13"/>
  <c r="R61" i="10"/>
  <c r="D124" i="3"/>
  <c r="G124" i="3"/>
  <c r="C168" i="3"/>
  <c r="E124" i="3"/>
  <c r="F124" i="3"/>
  <c r="H124" i="3"/>
  <c r="C81" i="3"/>
  <c r="C75" i="3"/>
  <c r="F159" i="3"/>
  <c r="G159" i="3"/>
  <c r="C203" i="3"/>
  <c r="E159" i="3"/>
  <c r="H159" i="3"/>
  <c r="D159" i="3"/>
  <c r="D131" i="3"/>
  <c r="E131" i="3"/>
  <c r="H131" i="3"/>
  <c r="C175" i="3"/>
  <c r="G131" i="3"/>
  <c r="F131" i="3"/>
  <c r="D136" i="3"/>
  <c r="C180" i="3"/>
  <c r="H136" i="3"/>
  <c r="E136" i="3"/>
  <c r="G136" i="3"/>
  <c r="F136" i="3"/>
  <c r="D144" i="3"/>
  <c r="F144" i="3"/>
  <c r="H144" i="3"/>
  <c r="E144" i="3"/>
  <c r="G144" i="3"/>
  <c r="C188" i="3"/>
  <c r="E154" i="3"/>
  <c r="C198" i="3"/>
  <c r="F154" i="3"/>
  <c r="H154" i="3"/>
  <c r="D154" i="3"/>
  <c r="G154" i="3"/>
  <c r="C79" i="3"/>
  <c r="E146" i="3"/>
  <c r="D146" i="3"/>
  <c r="F146" i="3"/>
  <c r="C190" i="3"/>
  <c r="G146" i="3"/>
  <c r="H146" i="3"/>
  <c r="D140" i="3"/>
  <c r="G140" i="3"/>
  <c r="C184" i="3"/>
  <c r="E140" i="3"/>
  <c r="H140" i="3"/>
  <c r="F140" i="3"/>
  <c r="D129" i="3"/>
  <c r="G129" i="3"/>
  <c r="H129" i="3"/>
  <c r="E129" i="3"/>
  <c r="C173" i="3"/>
  <c r="F129" i="3"/>
  <c r="C108" i="3"/>
  <c r="C97" i="3"/>
  <c r="C86" i="3"/>
  <c r="C91" i="3"/>
  <c r="E138" i="3"/>
  <c r="C182" i="3"/>
  <c r="H138" i="3"/>
  <c r="D138" i="3"/>
  <c r="G138" i="3"/>
  <c r="F138" i="3"/>
  <c r="C106" i="3"/>
  <c r="C111" i="3"/>
  <c r="E126" i="3"/>
  <c r="G126" i="3"/>
  <c r="D126" i="3"/>
  <c r="F126" i="3"/>
  <c r="C170" i="3"/>
  <c r="H126" i="3"/>
  <c r="D147" i="3"/>
  <c r="C191" i="3"/>
  <c r="F147" i="3"/>
  <c r="G147" i="3"/>
  <c r="H147" i="3"/>
  <c r="E147" i="3"/>
  <c r="C83" i="3"/>
  <c r="C104" i="3"/>
  <c r="F135" i="3"/>
  <c r="C179" i="3"/>
  <c r="E135" i="3"/>
  <c r="H135" i="3"/>
  <c r="G135" i="3"/>
  <c r="D135" i="3"/>
  <c r="C107" i="3"/>
  <c r="C101" i="3"/>
  <c r="C84" i="3"/>
  <c r="D152" i="3"/>
  <c r="G152" i="3"/>
  <c r="H152" i="3"/>
  <c r="C196" i="3"/>
  <c r="F152" i="3"/>
  <c r="E152" i="3"/>
  <c r="C109" i="3"/>
  <c r="C92" i="3"/>
  <c r="C95" i="3"/>
  <c r="C93" i="3"/>
  <c r="C78" i="3"/>
  <c r="D156" i="3"/>
  <c r="G156" i="3"/>
  <c r="C200" i="3"/>
  <c r="E156" i="3"/>
  <c r="F156" i="3"/>
  <c r="H156" i="3"/>
  <c r="D145" i="3"/>
  <c r="F145" i="3"/>
  <c r="H145" i="3"/>
  <c r="C189" i="3"/>
  <c r="G145" i="3"/>
  <c r="E145" i="3"/>
  <c r="E134" i="3"/>
  <c r="C178" i="3"/>
  <c r="D134" i="3"/>
  <c r="G134" i="3"/>
  <c r="H134" i="3"/>
  <c r="F134" i="3"/>
  <c r="C113" i="3"/>
  <c r="C102" i="3"/>
  <c r="D133" i="3"/>
  <c r="C177" i="3"/>
  <c r="F133" i="3"/>
  <c r="G133" i="3"/>
  <c r="E133" i="3"/>
  <c r="H133" i="3"/>
  <c r="C85" i="3"/>
  <c r="D132" i="3"/>
  <c r="C176" i="3"/>
  <c r="G132" i="3"/>
  <c r="F132" i="3"/>
  <c r="E132" i="3"/>
  <c r="H132" i="3"/>
  <c r="D137" i="3"/>
  <c r="C181" i="3"/>
  <c r="G137" i="3"/>
  <c r="E137" i="3"/>
  <c r="H137" i="3"/>
  <c r="F137" i="3"/>
  <c r="E158" i="3"/>
  <c r="D158" i="3"/>
  <c r="G158" i="3"/>
  <c r="F158" i="3"/>
  <c r="C202" i="3"/>
  <c r="H158" i="3"/>
  <c r="C94" i="3"/>
  <c r="C99" i="3"/>
  <c r="E130" i="3"/>
  <c r="F130" i="3"/>
  <c r="H130" i="3"/>
  <c r="C174" i="3"/>
  <c r="D130" i="3"/>
  <c r="G130" i="3"/>
  <c r="D151" i="3"/>
  <c r="C195" i="3"/>
  <c r="G151" i="3"/>
  <c r="F151" i="3"/>
  <c r="E151" i="3"/>
  <c r="H151" i="3"/>
  <c r="C80" i="3"/>
  <c r="F143" i="3"/>
  <c r="D143" i="3"/>
  <c r="H143" i="3"/>
  <c r="E143" i="3"/>
  <c r="C187" i="3"/>
  <c r="G143" i="3"/>
  <c r="E142" i="3"/>
  <c r="D142" i="3"/>
  <c r="C186" i="3"/>
  <c r="F142" i="3"/>
  <c r="H142" i="3"/>
  <c r="G142" i="3"/>
  <c r="D125" i="3"/>
  <c r="F125" i="3"/>
  <c r="E125" i="3"/>
  <c r="H125" i="3"/>
  <c r="G125" i="3"/>
  <c r="C169" i="3"/>
  <c r="C82" i="3"/>
  <c r="C103" i="3"/>
  <c r="D155" i="3"/>
  <c r="E155" i="3"/>
  <c r="G155" i="3"/>
  <c r="F155" i="3"/>
  <c r="C199" i="3"/>
  <c r="H155" i="3"/>
  <c r="C96" i="3"/>
  <c r="C100" i="3"/>
  <c r="C201" i="3"/>
  <c r="H157" i="3"/>
  <c r="F157" i="3"/>
  <c r="D157" i="3"/>
  <c r="E157" i="3"/>
  <c r="G157" i="3"/>
  <c r="C87" i="3"/>
  <c r="C76" i="3"/>
  <c r="E150" i="3"/>
  <c r="C194" i="3"/>
  <c r="D150" i="3"/>
  <c r="H150" i="3"/>
  <c r="F150" i="3"/>
  <c r="G150" i="3"/>
  <c r="D139" i="3"/>
  <c r="F139" i="3"/>
  <c r="E139" i="3"/>
  <c r="G139" i="3"/>
  <c r="C183" i="3"/>
  <c r="H139" i="3"/>
  <c r="D128" i="3"/>
  <c r="G128" i="3"/>
  <c r="E128" i="3"/>
  <c r="H128" i="3"/>
  <c r="C172" i="3"/>
  <c r="F128" i="3"/>
  <c r="G149" i="3"/>
  <c r="H149" i="3"/>
  <c r="C193" i="3"/>
  <c r="D149" i="3"/>
  <c r="E149" i="3"/>
  <c r="F149" i="3"/>
  <c r="D127" i="3"/>
  <c r="F127" i="3"/>
  <c r="E127" i="3"/>
  <c r="C171" i="3"/>
  <c r="H127" i="3"/>
  <c r="G127" i="3"/>
  <c r="D148" i="3"/>
  <c r="C192" i="3"/>
  <c r="F148" i="3"/>
  <c r="G148" i="3"/>
  <c r="H148" i="3"/>
  <c r="E148" i="3"/>
  <c r="C197" i="3"/>
  <c r="H153" i="3"/>
  <c r="G153" i="3"/>
  <c r="D153" i="3"/>
  <c r="F153" i="3"/>
  <c r="E153" i="3"/>
  <c r="C89" i="3"/>
  <c r="C110" i="3"/>
  <c r="D141" i="3"/>
  <c r="F141" i="3"/>
  <c r="E141" i="3"/>
  <c r="G141" i="3"/>
  <c r="C185" i="3"/>
  <c r="H141" i="3"/>
  <c r="C77" i="3"/>
  <c r="C98" i="3"/>
  <c r="C112" i="3"/>
  <c r="C90" i="3"/>
  <c r="C105" i="3"/>
  <c r="C88" i="3"/>
  <c r="C114" i="3"/>
  <c r="F35" i="18"/>
  <c r="I23" i="18"/>
  <c r="E35" i="18"/>
  <c r="D35" i="18"/>
  <c r="G35" i="18"/>
  <c r="D227" i="18"/>
  <c r="I227" i="18"/>
  <c r="H243" i="18"/>
  <c r="E275" i="18"/>
  <c r="I275" i="18"/>
  <c r="F195" i="18"/>
  <c r="I195" i="18"/>
  <c r="D291" i="18"/>
  <c r="I291" i="18"/>
  <c r="E99" i="18"/>
  <c r="D147" i="18"/>
  <c r="H259" i="18"/>
  <c r="I259" i="18"/>
  <c r="G131" i="18"/>
  <c r="H131" i="18"/>
  <c r="H211" i="18"/>
  <c r="E211" i="18"/>
  <c r="D179" i="18"/>
  <c r="F323" i="18"/>
  <c r="G179" i="18"/>
  <c r="G243" i="18"/>
  <c r="G99" i="18"/>
  <c r="G147" i="18"/>
  <c r="E147" i="18"/>
  <c r="E131" i="18"/>
  <c r="G211" i="18"/>
  <c r="H179" i="18"/>
  <c r="D323" i="18"/>
  <c r="E323" i="18"/>
  <c r="H99" i="18"/>
  <c r="F307" i="18"/>
  <c r="I307" i="18"/>
  <c r="G163" i="18"/>
  <c r="I163" i="18"/>
  <c r="F99" i="18"/>
  <c r="H147" i="18"/>
  <c r="D131" i="18"/>
  <c r="F211" i="18"/>
  <c r="E179" i="18"/>
  <c r="H323" i="18"/>
  <c r="E19" i="18"/>
  <c r="G19" i="18"/>
  <c r="F19" i="18"/>
  <c r="H35" i="18"/>
  <c r="H19" i="18"/>
  <c r="D19" i="18"/>
  <c r="H51" i="18"/>
  <c r="E51" i="18"/>
  <c r="G51" i="18"/>
  <c r="D51" i="18"/>
  <c r="F51" i="18"/>
  <c r="I70" i="18"/>
  <c r="P36" i="18"/>
  <c r="G52" i="18"/>
  <c r="D52" i="18"/>
  <c r="O36" i="18"/>
  <c r="F52" i="18"/>
  <c r="E52" i="18"/>
  <c r="H52" i="18"/>
  <c r="R243" i="18"/>
  <c r="R259" i="18"/>
  <c r="R115" i="18"/>
  <c r="I20" i="18"/>
  <c r="R147" i="18"/>
  <c r="R99" i="18"/>
  <c r="R211" i="18"/>
  <c r="R275" i="18"/>
  <c r="R323" i="18"/>
  <c r="R291" i="18"/>
  <c r="I115" i="18"/>
  <c r="R179" i="18"/>
  <c r="R131" i="18"/>
  <c r="R227" i="18"/>
  <c r="R163" i="18"/>
  <c r="R307" i="18"/>
  <c r="R195" i="18"/>
  <c r="R19" i="18"/>
  <c r="L14" i="6"/>
  <c r="Q14" i="6"/>
  <c r="AA14" i="6"/>
  <c r="AF14" i="6"/>
  <c r="V14" i="6"/>
  <c r="Q41" i="6"/>
  <c r="AA41" i="6"/>
  <c r="AF41" i="6"/>
  <c r="L41" i="6"/>
  <c r="V41" i="6"/>
  <c r="Q77" i="6"/>
  <c r="L77" i="6"/>
  <c r="V77" i="6"/>
  <c r="AF77" i="6"/>
  <c r="AA77" i="6"/>
  <c r="L40" i="6"/>
  <c r="AA40" i="6"/>
  <c r="V40" i="6"/>
  <c r="Q40" i="6"/>
  <c r="AF40" i="6"/>
  <c r="L55" i="6"/>
  <c r="V55" i="6"/>
  <c r="Q55" i="6"/>
  <c r="AF55" i="6"/>
  <c r="AA55" i="6"/>
  <c r="AF21" i="6"/>
  <c r="L21" i="6"/>
  <c r="V21" i="6"/>
  <c r="AA21" i="6"/>
  <c r="Q21" i="6"/>
  <c r="V61" i="6"/>
  <c r="L61" i="6"/>
  <c r="AA61" i="6"/>
  <c r="Q61" i="6"/>
  <c r="AF61" i="6"/>
  <c r="AA76" i="6"/>
  <c r="AF76" i="6"/>
  <c r="V76" i="6"/>
  <c r="Q76" i="6"/>
  <c r="L76" i="6"/>
  <c r="AA39" i="6"/>
  <c r="Q39" i="6"/>
  <c r="L39" i="6"/>
  <c r="V39" i="6"/>
  <c r="AF39" i="6"/>
  <c r="AF109" i="6"/>
  <c r="Q109" i="6"/>
  <c r="V109" i="6"/>
  <c r="AA109" i="6"/>
  <c r="L109" i="6"/>
  <c r="L36" i="6"/>
  <c r="V36" i="6"/>
  <c r="AA36" i="6"/>
  <c r="Q36" i="6"/>
  <c r="AF36" i="6"/>
  <c r="AA26" i="6"/>
  <c r="V26" i="6"/>
  <c r="Q26" i="6"/>
  <c r="AF26" i="6"/>
  <c r="L26" i="6"/>
  <c r="L22" i="6"/>
  <c r="Q22" i="6"/>
  <c r="V22" i="6"/>
  <c r="AA22" i="6"/>
  <c r="AF22" i="6"/>
  <c r="AA49" i="6"/>
  <c r="V49" i="6"/>
  <c r="AF49" i="6"/>
  <c r="Q49" i="6"/>
  <c r="L49" i="6"/>
  <c r="AA98" i="6"/>
  <c r="Q98" i="6"/>
  <c r="V98" i="6"/>
  <c r="AF98" i="6"/>
  <c r="L98" i="6"/>
  <c r="AF42" i="6"/>
  <c r="V42" i="6"/>
  <c r="L42" i="6"/>
  <c r="AA42" i="6"/>
  <c r="Q42" i="6"/>
  <c r="L50" i="6"/>
  <c r="V50" i="6"/>
  <c r="Q50" i="6"/>
  <c r="AA50" i="6"/>
  <c r="AF50" i="6"/>
  <c r="AA84" i="6"/>
  <c r="AF84" i="6"/>
  <c r="Q84" i="6"/>
  <c r="V84" i="6"/>
  <c r="L84" i="6"/>
  <c r="AF74" i="6"/>
  <c r="L74" i="6"/>
  <c r="V74" i="6"/>
  <c r="Q74" i="6"/>
  <c r="AA74" i="6"/>
  <c r="AA106" i="6"/>
  <c r="Q106" i="6"/>
  <c r="V106" i="6"/>
  <c r="AF106" i="6"/>
  <c r="L106" i="6"/>
  <c r="V79" i="6"/>
  <c r="Q79" i="6"/>
  <c r="L79" i="6"/>
  <c r="AF79" i="6"/>
  <c r="AA79" i="6"/>
  <c r="AA33" i="6"/>
  <c r="V33" i="6"/>
  <c r="Q33" i="6"/>
  <c r="L33" i="6"/>
  <c r="AF33" i="6"/>
  <c r="AF93" i="6"/>
  <c r="V93" i="6"/>
  <c r="Q93" i="6"/>
  <c r="L93" i="6"/>
  <c r="AA93" i="6"/>
  <c r="AA51" i="6"/>
  <c r="Q51" i="6"/>
  <c r="V51" i="6"/>
  <c r="L51" i="6"/>
  <c r="AF51" i="6"/>
  <c r="Q37" i="6"/>
  <c r="AA37" i="6"/>
  <c r="AF37" i="6"/>
  <c r="V37" i="6"/>
  <c r="L37" i="6"/>
  <c r="L56" i="6"/>
  <c r="AF56" i="6"/>
  <c r="V56" i="6"/>
  <c r="Q56" i="6"/>
  <c r="AA56" i="6"/>
  <c r="AA83" i="6"/>
  <c r="Q83" i="6"/>
  <c r="AF83" i="6"/>
  <c r="V83" i="6"/>
  <c r="L83" i="6"/>
  <c r="V80" i="6"/>
  <c r="Q80" i="6"/>
  <c r="AF80" i="6"/>
  <c r="L80" i="6"/>
  <c r="AA80" i="6"/>
  <c r="L53" i="6"/>
  <c r="Q53" i="6"/>
  <c r="V53" i="6"/>
  <c r="AF53" i="6"/>
  <c r="AA53" i="6"/>
  <c r="V68" i="6"/>
  <c r="L68" i="6"/>
  <c r="Q68" i="6"/>
  <c r="AF68" i="6"/>
  <c r="AA68" i="6"/>
  <c r="AF32" i="6"/>
  <c r="V32" i="6"/>
  <c r="AA32" i="6"/>
  <c r="Q32" i="6"/>
  <c r="L32" i="6"/>
  <c r="V52" i="6"/>
  <c r="L52" i="6"/>
  <c r="AF52" i="6"/>
  <c r="Q52" i="6"/>
  <c r="AA52" i="6"/>
  <c r="AF69" i="6"/>
  <c r="L69" i="6"/>
  <c r="V69" i="6"/>
  <c r="Q69" i="6"/>
  <c r="AA69" i="6"/>
  <c r="Q81" i="6"/>
  <c r="AA81" i="6"/>
  <c r="AF81" i="6"/>
  <c r="L81" i="6"/>
  <c r="V81" i="6"/>
  <c r="AA57" i="6"/>
  <c r="Q57" i="6"/>
  <c r="L57" i="6"/>
  <c r="AF57" i="6"/>
  <c r="V57" i="6"/>
  <c r="AF34" i="6"/>
  <c r="Q34" i="6"/>
  <c r="AA34" i="6"/>
  <c r="V34" i="6"/>
  <c r="L34" i="6"/>
  <c r="AF46" i="6"/>
  <c r="V46" i="6"/>
  <c r="L46" i="6"/>
  <c r="AA46" i="6"/>
  <c r="Q46" i="6"/>
  <c r="AA62" i="6"/>
  <c r="L62" i="6"/>
  <c r="AF62" i="6"/>
  <c r="V62" i="6"/>
  <c r="Q62" i="6"/>
  <c r="V29" i="6"/>
  <c r="L29" i="6"/>
  <c r="AF29" i="6"/>
  <c r="Q29" i="6"/>
  <c r="AA29" i="6"/>
  <c r="AA59" i="6"/>
  <c r="Q59" i="6"/>
  <c r="V59" i="6"/>
  <c r="AF59" i="6"/>
  <c r="L59" i="6"/>
  <c r="L28" i="6"/>
  <c r="V28" i="6"/>
  <c r="Q28" i="6"/>
  <c r="AA28" i="6"/>
  <c r="AF28" i="6"/>
  <c r="AF58" i="6"/>
  <c r="V58" i="6"/>
  <c r="AA58" i="6"/>
  <c r="Q58" i="6"/>
  <c r="L58" i="6"/>
  <c r="Q92" i="6"/>
  <c r="AA92" i="6"/>
  <c r="V92" i="6"/>
  <c r="L92" i="6"/>
  <c r="AF92" i="6"/>
  <c r="V87" i="6"/>
  <c r="AF87" i="6"/>
  <c r="Q87" i="6"/>
  <c r="AA87" i="6"/>
  <c r="L87" i="6"/>
  <c r="Q23" i="6"/>
  <c r="V23" i="6"/>
  <c r="AA23" i="6"/>
  <c r="L23" i="6"/>
  <c r="AF23" i="6"/>
  <c r="AA90" i="6"/>
  <c r="V90" i="6"/>
  <c r="Q90" i="6"/>
  <c r="AF90" i="6"/>
  <c r="L90" i="6"/>
  <c r="Q107" i="6"/>
  <c r="AF107" i="6"/>
  <c r="AA107" i="6"/>
  <c r="V107" i="6"/>
  <c r="L107" i="6"/>
  <c r="Q31" i="6"/>
  <c r="V31" i="6"/>
  <c r="AA31" i="6"/>
  <c r="AF31" i="6"/>
  <c r="L31" i="6"/>
  <c r="V66" i="6"/>
  <c r="L66" i="6"/>
  <c r="AF66" i="6"/>
  <c r="AA66" i="6"/>
  <c r="Q66" i="6"/>
  <c r="AA100" i="6"/>
  <c r="AF100" i="6"/>
  <c r="L100" i="6"/>
  <c r="V100" i="6"/>
  <c r="Q100" i="6"/>
  <c r="V65" i="6"/>
  <c r="AA65" i="6"/>
  <c r="AF65" i="6"/>
  <c r="Q65" i="6"/>
  <c r="L65" i="6"/>
  <c r="Q47" i="6"/>
  <c r="AA47" i="6"/>
  <c r="V47" i="6"/>
  <c r="L47" i="6"/>
  <c r="AF47" i="6"/>
  <c r="V67" i="6"/>
  <c r="AA67" i="6"/>
  <c r="AF67" i="6"/>
  <c r="L67" i="6"/>
  <c r="Q67" i="6"/>
  <c r="L101" i="6"/>
  <c r="Q101" i="6"/>
  <c r="AA101" i="6"/>
  <c r="AF101" i="6"/>
  <c r="V101" i="6"/>
  <c r="AA43" i="6"/>
  <c r="Q43" i="6"/>
  <c r="V43" i="6"/>
  <c r="L43" i="6"/>
  <c r="AF43" i="6"/>
  <c r="V97" i="6"/>
  <c r="Q97" i="6"/>
  <c r="AA97" i="6"/>
  <c r="L97" i="6"/>
  <c r="AF97" i="6"/>
  <c r="AF86" i="6"/>
  <c r="V86" i="6"/>
  <c r="AA86" i="6"/>
  <c r="Q86" i="6"/>
  <c r="L86" i="6"/>
  <c r="V103" i="6"/>
  <c r="AF103" i="6"/>
  <c r="L103" i="6"/>
  <c r="AA103" i="6"/>
  <c r="Q103" i="6"/>
  <c r="V91" i="6"/>
  <c r="L91" i="6"/>
  <c r="AF91" i="6"/>
  <c r="AA91" i="6"/>
  <c r="Q91" i="6"/>
  <c r="L89" i="6"/>
  <c r="Q89" i="6"/>
  <c r="V89" i="6"/>
  <c r="AA89" i="6"/>
  <c r="AF89" i="6"/>
  <c r="AA35" i="6"/>
  <c r="L35" i="6"/>
  <c r="AF35" i="6"/>
  <c r="Q35" i="6"/>
  <c r="V35" i="6"/>
  <c r="AF54" i="6"/>
  <c r="V54" i="6"/>
  <c r="AA54" i="6"/>
  <c r="Q54" i="6"/>
  <c r="L54" i="6"/>
  <c r="AA88" i="6"/>
  <c r="V88" i="6"/>
  <c r="AF88" i="6"/>
  <c r="L88" i="6"/>
  <c r="Q88" i="6"/>
  <c r="V105" i="6"/>
  <c r="AA105" i="6"/>
  <c r="L105" i="6"/>
  <c r="AF105" i="6"/>
  <c r="Q105" i="6"/>
  <c r="V45" i="6"/>
  <c r="AA45" i="6"/>
  <c r="AF45" i="6"/>
  <c r="Q45" i="6"/>
  <c r="L45" i="6"/>
  <c r="Q78" i="6"/>
  <c r="AA78" i="6"/>
  <c r="AF78" i="6"/>
  <c r="L78" i="6"/>
  <c r="V78" i="6"/>
  <c r="AA110" i="6"/>
  <c r="Q110" i="6"/>
  <c r="L110" i="6"/>
  <c r="V110" i="6"/>
  <c r="AF110" i="6"/>
  <c r="AF38" i="6"/>
  <c r="AA38" i="6"/>
  <c r="V38" i="6"/>
  <c r="Q38" i="6"/>
  <c r="L38" i="6"/>
  <c r="Q25" i="6"/>
  <c r="V25" i="6"/>
  <c r="AA25" i="6"/>
  <c r="L25" i="6"/>
  <c r="AF25" i="6"/>
  <c r="Q102" i="6"/>
  <c r="AF102" i="6"/>
  <c r="L102" i="6"/>
  <c r="AA102" i="6"/>
  <c r="V102" i="6"/>
  <c r="AF48" i="6"/>
  <c r="Q48" i="6"/>
  <c r="V48" i="6"/>
  <c r="L48" i="6"/>
  <c r="AA48" i="6"/>
  <c r="AF64" i="6"/>
  <c r="Q64" i="6"/>
  <c r="V64" i="6"/>
  <c r="AA64" i="6"/>
  <c r="L64" i="6"/>
  <c r="V82" i="6"/>
  <c r="AA82" i="6"/>
  <c r="L82" i="6"/>
  <c r="AF82" i="6"/>
  <c r="Q82" i="6"/>
  <c r="AF44" i="6"/>
  <c r="Q44" i="6"/>
  <c r="V44" i="6"/>
  <c r="L44" i="6"/>
  <c r="AA44" i="6"/>
  <c r="AA20" i="6"/>
  <c r="Q20" i="6"/>
  <c r="V20" i="6"/>
  <c r="L20" i="6"/>
  <c r="AF20" i="6"/>
  <c r="V63" i="6"/>
  <c r="Q63" i="6"/>
  <c r="AA63" i="6"/>
  <c r="L63" i="6"/>
  <c r="AF63" i="6"/>
  <c r="V70" i="6"/>
  <c r="Q70" i="6"/>
  <c r="AF70" i="6"/>
  <c r="L70" i="6"/>
  <c r="AA70" i="6"/>
  <c r="AA27" i="6"/>
  <c r="V27" i="6"/>
  <c r="AF27" i="6"/>
  <c r="L27" i="6"/>
  <c r="Q27" i="6"/>
  <c r="AA85" i="6"/>
  <c r="L85" i="6"/>
  <c r="Q85" i="6"/>
  <c r="AF85" i="6"/>
  <c r="V85" i="6"/>
  <c r="V108" i="6"/>
  <c r="L108" i="6"/>
  <c r="Q108" i="6"/>
  <c r="AF108" i="6"/>
  <c r="AA108" i="6"/>
  <c r="V71" i="6"/>
  <c r="Q71" i="6"/>
  <c r="AF71" i="6"/>
  <c r="AA71" i="6"/>
  <c r="L71" i="6"/>
  <c r="V75" i="6"/>
  <c r="Q75" i="6"/>
  <c r="AF75" i="6"/>
  <c r="AA75" i="6"/>
  <c r="L75" i="6"/>
  <c r="AA104" i="6"/>
  <c r="V104" i="6"/>
  <c r="L104" i="6"/>
  <c r="Q104" i="6"/>
  <c r="AF104" i="6"/>
  <c r="AF99" i="6"/>
  <c r="AA99" i="6"/>
  <c r="V99" i="6"/>
  <c r="L99" i="6"/>
  <c r="Q99" i="6"/>
  <c r="L30" i="6"/>
  <c r="V30" i="6"/>
  <c r="Q30" i="6"/>
  <c r="AA30" i="6"/>
  <c r="AF30" i="6"/>
  <c r="AF72" i="6"/>
  <c r="L72" i="6"/>
  <c r="AA72" i="6"/>
  <c r="V72" i="6"/>
  <c r="Q72" i="6"/>
  <c r="V24" i="6"/>
  <c r="AF24" i="6"/>
  <c r="AA24" i="6"/>
  <c r="L24" i="6"/>
  <c r="Q24" i="6"/>
  <c r="Q96" i="6"/>
  <c r="AA96" i="6"/>
  <c r="L96" i="6"/>
  <c r="V96" i="6"/>
  <c r="AF96" i="6"/>
  <c r="AA95" i="6"/>
  <c r="V95" i="6"/>
  <c r="Q95" i="6"/>
  <c r="L95" i="6"/>
  <c r="AF95" i="6"/>
  <c r="AA73" i="6"/>
  <c r="V73" i="6"/>
  <c r="Q73" i="6"/>
  <c r="AF73" i="6"/>
  <c r="L73" i="6"/>
  <c r="Q60" i="6"/>
  <c r="V60" i="6"/>
  <c r="L60" i="6"/>
  <c r="AF60" i="6"/>
  <c r="AA60" i="6"/>
  <c r="AA94" i="6"/>
  <c r="V94" i="6"/>
  <c r="L94" i="6"/>
  <c r="Q94" i="6"/>
  <c r="AF94" i="6"/>
  <c r="AF19" i="6"/>
  <c r="Q19" i="6"/>
  <c r="AA19" i="6"/>
  <c r="L19" i="6"/>
  <c r="V19" i="6"/>
  <c r="AA18" i="6"/>
  <c r="L18" i="6"/>
  <c r="AF18" i="6"/>
  <c r="V18" i="6"/>
  <c r="Q18" i="6"/>
  <c r="L17" i="6"/>
  <c r="AF17" i="6"/>
  <c r="Q17" i="6"/>
  <c r="V17" i="6"/>
  <c r="AA17" i="6"/>
  <c r="AA16" i="6"/>
  <c r="L16" i="6"/>
  <c r="Q16" i="6"/>
  <c r="AF16" i="6"/>
  <c r="V16" i="6"/>
  <c r="Q15" i="6"/>
  <c r="AF15" i="6"/>
  <c r="L15" i="6"/>
  <c r="AA15" i="6"/>
  <c r="V15" i="6"/>
  <c r="I69" i="18"/>
  <c r="J62" i="11"/>
  <c r="C7" i="20"/>
  <c r="P62" i="11"/>
  <c r="H18" i="2"/>
  <c r="Q62" i="7"/>
  <c r="F3" i="20"/>
  <c r="N63" i="13"/>
  <c r="E20" i="2"/>
  <c r="M62" i="7"/>
  <c r="F14" i="19"/>
  <c r="J63" i="13"/>
  <c r="B9" i="20"/>
  <c r="J63" i="12"/>
  <c r="C36" i="20"/>
  <c r="H62" i="10"/>
  <c r="D17" i="19"/>
  <c r="P62" i="10"/>
  <c r="F6" i="20"/>
  <c r="N62" i="9"/>
  <c r="G16" i="2"/>
  <c r="N62" i="8"/>
  <c r="E4" i="20"/>
  <c r="J62" i="8"/>
  <c r="C24" i="20"/>
  <c r="L62" i="9"/>
  <c r="F16" i="19"/>
  <c r="L62" i="11"/>
  <c r="D7" i="20"/>
  <c r="D34" i="20"/>
  <c r="O62" i="7"/>
  <c r="G14" i="19"/>
  <c r="L62" i="8"/>
  <c r="F15" i="19"/>
  <c r="H62" i="8"/>
  <c r="D15" i="19"/>
  <c r="I62" i="7"/>
  <c r="B3" i="20"/>
  <c r="N62" i="11"/>
  <c r="E7" i="20"/>
  <c r="R58" i="11"/>
  <c r="R52" i="9"/>
  <c r="R34" i="8"/>
  <c r="S33" i="7"/>
  <c r="R32" i="10"/>
  <c r="R33" i="9"/>
  <c r="S17" i="7"/>
  <c r="R59" i="8"/>
  <c r="S32" i="7"/>
  <c r="AB45" i="13"/>
  <c r="H63" i="12"/>
  <c r="B36" i="20"/>
  <c r="H62" i="11"/>
  <c r="D18" i="19"/>
  <c r="V63" i="13"/>
  <c r="E9" i="20"/>
  <c r="L62" i="10"/>
  <c r="D6" i="20"/>
  <c r="P63" i="12"/>
  <c r="F36" i="20"/>
  <c r="J62" i="10"/>
  <c r="C30" i="20"/>
  <c r="R63" i="13"/>
  <c r="D9" i="20"/>
  <c r="K62" i="7"/>
  <c r="E14" i="2"/>
  <c r="C21" i="20"/>
  <c r="H62" i="9"/>
  <c r="B27" i="20"/>
  <c r="N63" i="12"/>
  <c r="E8" i="20"/>
  <c r="P62" i="9"/>
  <c r="H16" i="19"/>
  <c r="Z63" i="13"/>
  <c r="H20" i="19"/>
  <c r="P62" i="8"/>
  <c r="H15" i="2"/>
  <c r="L63" i="12"/>
  <c r="D8" i="20"/>
  <c r="N62" i="10"/>
  <c r="E6" i="20"/>
  <c r="J62" i="9"/>
  <c r="C5" i="20"/>
  <c r="R23" i="10"/>
  <c r="AB29" i="13"/>
  <c r="AB42" i="13"/>
  <c r="R14" i="12"/>
  <c r="R47" i="9"/>
  <c r="R55" i="9"/>
  <c r="R61" i="12"/>
  <c r="AB33" i="13"/>
  <c r="R32" i="12"/>
  <c r="R57" i="11"/>
  <c r="R22" i="9"/>
  <c r="R23" i="11"/>
  <c r="R21" i="9"/>
  <c r="R49" i="9"/>
  <c r="R20" i="10"/>
  <c r="R29" i="9"/>
  <c r="R44" i="8"/>
  <c r="R58" i="8"/>
  <c r="R50" i="10"/>
  <c r="R35" i="9"/>
  <c r="R37" i="8"/>
  <c r="S44" i="7"/>
  <c r="R21" i="10"/>
  <c r="R16" i="9"/>
  <c r="R33" i="8"/>
  <c r="S48" i="7"/>
  <c r="S30" i="7"/>
  <c r="R13" i="12"/>
  <c r="R59" i="11"/>
  <c r="R39" i="9"/>
  <c r="R56" i="9"/>
  <c r="R18" i="12"/>
  <c r="R40" i="12"/>
  <c r="R34" i="9"/>
  <c r="AB19" i="13"/>
  <c r="R27" i="10"/>
  <c r="R57" i="10"/>
  <c r="R37" i="9"/>
  <c r="R38" i="8"/>
  <c r="S34" i="7"/>
  <c r="R60" i="10"/>
  <c r="R24" i="8"/>
  <c r="S23" i="7"/>
  <c r="AB52" i="13"/>
  <c r="R44" i="11"/>
  <c r="R25" i="9"/>
  <c r="R60" i="9"/>
  <c r="R43" i="11"/>
  <c r="S54" i="7"/>
  <c r="R57" i="9"/>
  <c r="R28" i="8"/>
  <c r="R16" i="10"/>
  <c r="S45" i="7"/>
  <c r="R49" i="12"/>
  <c r="R57" i="12"/>
  <c r="AB41" i="13"/>
  <c r="R34" i="10"/>
  <c r="R15" i="9"/>
  <c r="AB36" i="13"/>
  <c r="AB56" i="13"/>
  <c r="R54" i="12"/>
  <c r="S36" i="7"/>
  <c r="S51" i="7"/>
  <c r="R27" i="9"/>
  <c r="S50" i="7"/>
  <c r="R29" i="11"/>
  <c r="R37" i="10"/>
  <c r="R17" i="12"/>
  <c r="R30" i="12"/>
  <c r="R38" i="12"/>
  <c r="R36" i="10"/>
  <c r="R56" i="10"/>
  <c r="R19" i="9"/>
  <c r="R56" i="12"/>
  <c r="R22" i="12"/>
  <c r="R44" i="12"/>
  <c r="R21" i="11"/>
  <c r="R55" i="10"/>
  <c r="R33" i="11"/>
  <c r="R41" i="8"/>
  <c r="AB26" i="13"/>
  <c r="AB57" i="13"/>
  <c r="R19" i="12"/>
  <c r="AB46" i="13"/>
  <c r="R25" i="12"/>
  <c r="R30" i="11"/>
  <c r="R38" i="11"/>
  <c r="R17" i="10"/>
  <c r="R46" i="10"/>
  <c r="R58" i="10"/>
  <c r="AB31" i="13"/>
  <c r="R58" i="12"/>
  <c r="R16" i="12"/>
  <c r="R46" i="12"/>
  <c r="R56" i="11"/>
  <c r="R31" i="12"/>
  <c r="S29" i="7"/>
  <c r="S53" i="7"/>
  <c r="R37" i="12"/>
  <c r="R20" i="9"/>
  <c r="S21" i="7"/>
  <c r="S39" i="7"/>
  <c r="R54" i="8"/>
  <c r="R29" i="10"/>
  <c r="R45" i="12"/>
  <c r="AB27" i="13"/>
  <c r="AB48" i="13"/>
  <c r="R34" i="12"/>
  <c r="R32" i="11"/>
  <c r="R40" i="11"/>
  <c r="R19" i="10"/>
  <c r="R28" i="10"/>
  <c r="R13" i="9"/>
  <c r="AB17" i="13"/>
  <c r="R48" i="12"/>
  <c r="R25" i="11"/>
  <c r="R49" i="11"/>
  <c r="R51" i="9"/>
  <c r="R50" i="11"/>
  <c r="R46" i="8"/>
  <c r="S13" i="7"/>
  <c r="R18" i="11"/>
  <c r="R40" i="9"/>
  <c r="R51" i="8"/>
  <c r="S31" i="7"/>
  <c r="S55" i="7"/>
  <c r="R35" i="10"/>
  <c r="R29" i="8"/>
  <c r="S56" i="7"/>
  <c r="S42" i="7"/>
  <c r="S59" i="7"/>
  <c r="R38" i="9"/>
  <c r="AB21" i="13"/>
  <c r="AB49" i="13"/>
  <c r="R15" i="12"/>
  <c r="R42" i="11"/>
  <c r="R13" i="10"/>
  <c r="R28" i="9"/>
  <c r="AB23" i="13"/>
  <c r="R42" i="12"/>
  <c r="R53" i="10"/>
  <c r="R36" i="9"/>
  <c r="AB40" i="13"/>
  <c r="R42" i="10"/>
  <c r="R14" i="9"/>
  <c r="R41" i="9"/>
  <c r="S25" i="7"/>
  <c r="S49" i="7"/>
  <c r="S57" i="7"/>
  <c r="R24" i="11"/>
  <c r="S35" i="7"/>
  <c r="R22" i="11"/>
  <c r="R26" i="12"/>
  <c r="AB39" i="13"/>
  <c r="AB22" i="13"/>
  <c r="R19" i="8"/>
  <c r="R24" i="9"/>
  <c r="R31" i="8"/>
  <c r="AB51" i="13"/>
  <c r="R39" i="12"/>
  <c r="AB20" i="13"/>
  <c r="AB43" i="13"/>
  <c r="AB58" i="13"/>
  <c r="R30" i="9"/>
  <c r="R44" i="9"/>
  <c r="R13" i="8"/>
  <c r="R45" i="11"/>
  <c r="R53" i="11"/>
  <c r="R60" i="11"/>
  <c r="R47" i="10"/>
  <c r="R49" i="8"/>
  <c r="S18" i="7"/>
  <c r="AB37" i="13"/>
  <c r="R41" i="12"/>
  <c r="AB15" i="13"/>
  <c r="R24" i="12"/>
  <c r="R41" i="10"/>
  <c r="R27" i="8"/>
  <c r="R33" i="12"/>
  <c r="R41" i="11"/>
  <c r="R52" i="10"/>
  <c r="R54" i="9"/>
  <c r="S20" i="7"/>
  <c r="S40" i="7"/>
  <c r="R39" i="11"/>
  <c r="R25" i="10"/>
  <c r="R30" i="8"/>
  <c r="R50" i="9"/>
  <c r="R45" i="8"/>
  <c r="S58" i="7"/>
  <c r="AB18" i="13"/>
  <c r="AB60" i="13"/>
  <c r="AB38" i="13"/>
  <c r="R26" i="9"/>
  <c r="AB34" i="13"/>
  <c r="AB50" i="13"/>
  <c r="R31" i="10"/>
  <c r="R43" i="10"/>
  <c r="R16" i="8"/>
  <c r="R32" i="8"/>
  <c r="AB14" i="13"/>
  <c r="R30" i="10"/>
  <c r="S16" i="7"/>
  <c r="S41" i="7"/>
  <c r="R42" i="8"/>
  <c r="R45" i="10"/>
  <c r="R55" i="8"/>
  <c r="R52" i="11"/>
  <c r="S26" i="7"/>
  <c r="S43" i="7"/>
  <c r="R59" i="10"/>
  <c r="R56" i="8"/>
  <c r="R29" i="12"/>
  <c r="R36" i="12"/>
  <c r="R22" i="10"/>
  <c r="R51" i="10"/>
  <c r="R42" i="9"/>
  <c r="R62" i="12"/>
  <c r="R27" i="11"/>
  <c r="R51" i="11"/>
  <c r="R53" i="9"/>
  <c r="R55" i="11"/>
  <c r="R39" i="8"/>
  <c r="R48" i="8"/>
  <c r="R26" i="11"/>
  <c r="R40" i="10"/>
  <c r="R17" i="9"/>
  <c r="R18" i="8"/>
  <c r="R53" i="8"/>
  <c r="R46" i="11"/>
  <c r="R40" i="8"/>
  <c r="R60" i="8"/>
  <c r="R21" i="8"/>
  <c r="R35" i="11"/>
  <c r="R49" i="10"/>
  <c r="R25" i="8"/>
  <c r="R35" i="12"/>
  <c r="R36" i="8"/>
  <c r="R43" i="8"/>
  <c r="R24" i="10"/>
  <c r="AB24" i="13"/>
  <c r="R36" i="11"/>
  <c r="R47" i="11"/>
  <c r="R48" i="9"/>
  <c r="AB53" i="13"/>
  <c r="R52" i="12"/>
  <c r="R20" i="11"/>
  <c r="R38" i="10"/>
  <c r="S22" i="7"/>
  <c r="S37" i="7"/>
  <c r="AB32" i="13"/>
  <c r="S52" i="7"/>
  <c r="R58" i="9"/>
  <c r="R52" i="8"/>
  <c r="R23" i="8"/>
  <c r="R54" i="10"/>
  <c r="S60" i="7"/>
  <c r="AB35" i="13"/>
  <c r="R51" i="12"/>
  <c r="R59" i="12"/>
  <c r="R54" i="11"/>
  <c r="R15" i="10"/>
  <c r="AB61" i="13"/>
  <c r="R39" i="10"/>
  <c r="R28" i="12"/>
  <c r="R23" i="9"/>
  <c r="R46" i="9"/>
  <c r="S38" i="7"/>
  <c r="R53" i="12"/>
  <c r="R26" i="10"/>
  <c r="R32" i="9"/>
  <c r="R45" i="9"/>
  <c r="AB44" i="13"/>
  <c r="R50" i="12"/>
  <c r="R14" i="8"/>
  <c r="R22" i="8"/>
  <c r="R57" i="8"/>
  <c r="S61" i="7"/>
  <c r="AB47" i="13"/>
  <c r="R37" i="11"/>
  <c r="S14" i="7"/>
  <c r="AB25" i="13"/>
  <c r="R15" i="8"/>
  <c r="R50" i="8"/>
  <c r="R18" i="9"/>
  <c r="R55" i="12"/>
  <c r="R21" i="12"/>
  <c r="R43" i="12"/>
  <c r="R27" i="12"/>
  <c r="R48" i="10"/>
  <c r="R60" i="12"/>
  <c r="S47" i="7"/>
  <c r="R48" i="11"/>
  <c r="S46" i="7"/>
  <c r="R47" i="12"/>
  <c r="R47" i="8"/>
  <c r="R14" i="10"/>
  <c r="R43" i="9"/>
  <c r="S28" i="7"/>
  <c r="AB28" i="13"/>
  <c r="R17" i="8"/>
  <c r="S24" i="7"/>
  <c r="R31" i="9"/>
  <c r="R31" i="11"/>
  <c r="AB59" i="13"/>
  <c r="R61" i="8"/>
  <c r="R35" i="8"/>
  <c r="AB30" i="13"/>
  <c r="R23" i="12"/>
  <c r="AB16" i="13"/>
  <c r="AB55" i="13"/>
  <c r="R34" i="11"/>
  <c r="R59" i="9"/>
  <c r="R20" i="12"/>
  <c r="R19" i="11"/>
  <c r="R33" i="10"/>
  <c r="R28" i="11"/>
  <c r="S15" i="7"/>
  <c r="R26" i="8"/>
  <c r="AB54" i="13"/>
  <c r="R44" i="10"/>
  <c r="R18" i="10"/>
  <c r="R20" i="8"/>
  <c r="S27" i="7"/>
  <c r="S19" i="7"/>
  <c r="I53" i="18"/>
  <c r="I84" i="18"/>
  <c r="I37" i="18"/>
  <c r="I85" i="18"/>
  <c r="R21" i="18"/>
  <c r="R37" i="18"/>
  <c r="R53" i="18"/>
  <c r="I21" i="18"/>
  <c r="R69" i="18"/>
  <c r="R85" i="18"/>
  <c r="AH13" i="6"/>
  <c r="E103" i="4"/>
  <c r="G103" i="4"/>
  <c r="F103" i="4"/>
  <c r="H103" i="4"/>
  <c r="D103" i="4"/>
  <c r="R35" i="18"/>
  <c r="R52" i="18"/>
  <c r="I68" i="18"/>
  <c r="R84" i="18"/>
  <c r="R68" i="18"/>
  <c r="I83" i="18"/>
  <c r="R67" i="18"/>
  <c r="R83" i="18"/>
  <c r="I67" i="18"/>
  <c r="R51" i="18"/>
  <c r="H20" i="2"/>
  <c r="C13" i="3"/>
  <c r="C67" i="3"/>
  <c r="C120" i="3"/>
  <c r="AA63" i="13"/>
  <c r="C61" i="3"/>
  <c r="C115" i="3"/>
  <c r="C14" i="3"/>
  <c r="C68" i="3"/>
  <c r="C122" i="3"/>
  <c r="C166" i="3"/>
  <c r="C20" i="3"/>
  <c r="C74" i="3"/>
  <c r="C12" i="3"/>
  <c r="C66" i="3"/>
  <c r="C18" i="3"/>
  <c r="C72" i="3"/>
  <c r="C19" i="3"/>
  <c r="C73" i="3"/>
  <c r="C123" i="3"/>
  <c r="C167" i="3"/>
  <c r="C17" i="3"/>
  <c r="C71" i="3"/>
  <c r="C15" i="3"/>
  <c r="C69" i="3"/>
  <c r="C16" i="3"/>
  <c r="C70" i="3"/>
  <c r="C121" i="3"/>
  <c r="C165" i="3"/>
  <c r="E16" i="2"/>
  <c r="R62" i="7"/>
  <c r="G18" i="2"/>
  <c r="B33" i="20"/>
  <c r="G19" i="2"/>
  <c r="I243" i="18"/>
  <c r="E5" i="20"/>
  <c r="H40" i="3"/>
  <c r="E45" i="3"/>
  <c r="R36" i="18"/>
  <c r="D19" i="19"/>
  <c r="F82" i="18"/>
  <c r="F90" i="18"/>
  <c r="F20" i="4"/>
  <c r="C6" i="20"/>
  <c r="I149" i="3"/>
  <c r="F59" i="3"/>
  <c r="G25" i="3"/>
  <c r="H25" i="3"/>
  <c r="E27" i="3"/>
  <c r="F35" i="3"/>
  <c r="E23" i="3"/>
  <c r="F43" i="3"/>
  <c r="I159" i="3"/>
  <c r="F52" i="3"/>
  <c r="H54" i="3"/>
  <c r="I135" i="3"/>
  <c r="I138" i="3"/>
  <c r="D58" i="3"/>
  <c r="I157" i="3"/>
  <c r="D39" i="3"/>
  <c r="G56" i="3"/>
  <c r="G46" i="3"/>
  <c r="E31" i="3"/>
  <c r="E48" i="3"/>
  <c r="E24" i="3"/>
  <c r="H39" i="3"/>
  <c r="G39" i="3"/>
  <c r="G41" i="3"/>
  <c r="G38" i="3"/>
  <c r="E38" i="3"/>
  <c r="D30" i="3"/>
  <c r="E47" i="3"/>
  <c r="H47" i="3"/>
  <c r="F53" i="3"/>
  <c r="D50" i="3"/>
  <c r="H29" i="3"/>
  <c r="E29" i="3"/>
  <c r="D57" i="3"/>
  <c r="H52" i="3"/>
  <c r="H37" i="3"/>
  <c r="G37" i="3"/>
  <c r="H32" i="3"/>
  <c r="D43" i="3"/>
  <c r="E43" i="3"/>
  <c r="D54" i="3"/>
  <c r="F21" i="3"/>
  <c r="F27" i="3"/>
  <c r="H27" i="3"/>
  <c r="D51" i="3"/>
  <c r="G51" i="3"/>
  <c r="G36" i="3"/>
  <c r="H58" i="3"/>
  <c r="D44" i="3"/>
  <c r="G23" i="3"/>
  <c r="D23" i="3"/>
  <c r="E56" i="3"/>
  <c r="E35" i="3"/>
  <c r="E28" i="3"/>
  <c r="E26" i="3"/>
  <c r="G26" i="3"/>
  <c r="P82" i="18"/>
  <c r="P90" i="18"/>
  <c r="G21" i="4"/>
  <c r="G60" i="3"/>
  <c r="D34" i="3"/>
  <c r="F51" i="3"/>
  <c r="H36" i="3"/>
  <c r="F58" i="3"/>
  <c r="H44" i="3"/>
  <c r="F23" i="3"/>
  <c r="F56" i="3"/>
  <c r="G35" i="3"/>
  <c r="D22" i="3"/>
  <c r="G33" i="3"/>
  <c r="H46" i="3"/>
  <c r="F42" i="3"/>
  <c r="H49" i="3"/>
  <c r="D28" i="3"/>
  <c r="H26" i="3"/>
  <c r="G45" i="3"/>
  <c r="G40" i="3"/>
  <c r="G31" i="3"/>
  <c r="D48" i="3"/>
  <c r="E59" i="3"/>
  <c r="H24" i="3"/>
  <c r="E39" i="3"/>
  <c r="F41" i="3"/>
  <c r="F38" i="3"/>
  <c r="E55" i="3"/>
  <c r="H30" i="3"/>
  <c r="G47" i="3"/>
  <c r="G53" i="3"/>
  <c r="F50" i="3"/>
  <c r="D29" i="3"/>
  <c r="F57" i="3"/>
  <c r="D52" i="3"/>
  <c r="D37" i="3"/>
  <c r="E32" i="3"/>
  <c r="H43" i="3"/>
  <c r="F54" i="3"/>
  <c r="F25" i="3"/>
  <c r="D21" i="3"/>
  <c r="D27" i="3"/>
  <c r="E60" i="3"/>
  <c r="G34" i="3"/>
  <c r="E58" i="3"/>
  <c r="F22" i="3"/>
  <c r="H33" i="3"/>
  <c r="D33" i="3"/>
  <c r="D46" i="3"/>
  <c r="D42" i="3"/>
  <c r="D49" i="3"/>
  <c r="F40" i="3"/>
  <c r="H48" i="3"/>
  <c r="D55" i="3"/>
  <c r="F60" i="3"/>
  <c r="H34" i="3"/>
  <c r="E34" i="3"/>
  <c r="E51" i="3"/>
  <c r="F36" i="3"/>
  <c r="D36" i="3"/>
  <c r="G58" i="3"/>
  <c r="G44" i="3"/>
  <c r="E44" i="3"/>
  <c r="H23" i="3"/>
  <c r="D56" i="3"/>
  <c r="D35" i="3"/>
  <c r="H35" i="3"/>
  <c r="E22" i="3"/>
  <c r="H22" i="3"/>
  <c r="F33" i="3"/>
  <c r="E46" i="3"/>
  <c r="E42" i="3"/>
  <c r="H42" i="3"/>
  <c r="G49" i="3"/>
  <c r="F49" i="3"/>
  <c r="F28" i="3"/>
  <c r="D26" i="3"/>
  <c r="F45" i="3"/>
  <c r="H45" i="3"/>
  <c r="D40" i="3"/>
  <c r="H31" i="3"/>
  <c r="G48" i="3"/>
  <c r="H59" i="3"/>
  <c r="G59" i="3"/>
  <c r="G24" i="3"/>
  <c r="F24" i="3"/>
  <c r="F39" i="3"/>
  <c r="H41" i="3"/>
  <c r="D41" i="3"/>
  <c r="D38" i="3"/>
  <c r="H55" i="3"/>
  <c r="F55" i="3"/>
  <c r="G30" i="3"/>
  <c r="E30" i="3"/>
  <c r="D47" i="3"/>
  <c r="D53" i="3"/>
  <c r="H53" i="3"/>
  <c r="G50" i="3"/>
  <c r="H50" i="3"/>
  <c r="G29" i="3"/>
  <c r="G57" i="3"/>
  <c r="E57" i="3"/>
  <c r="E52" i="3"/>
  <c r="E37" i="3"/>
  <c r="F32" i="3"/>
  <c r="D32" i="3"/>
  <c r="G43" i="3"/>
  <c r="E54" i="3"/>
  <c r="G54" i="3"/>
  <c r="D25" i="3"/>
  <c r="E25" i="3"/>
  <c r="G21" i="3"/>
  <c r="H21" i="3"/>
  <c r="G27" i="3"/>
  <c r="D60" i="3"/>
  <c r="H28" i="3"/>
  <c r="F31" i="3"/>
  <c r="P18" i="18"/>
  <c r="P26" i="18"/>
  <c r="G13" i="4"/>
  <c r="G34" i="18"/>
  <c r="G42" i="18"/>
  <c r="Q66" i="18"/>
  <c r="Q74" i="18"/>
  <c r="H19" i="4"/>
  <c r="N82" i="18"/>
  <c r="N90" i="18"/>
  <c r="E21" i="4"/>
  <c r="H60" i="3"/>
  <c r="F34" i="3"/>
  <c r="H51" i="3"/>
  <c r="E36" i="3"/>
  <c r="F44" i="3"/>
  <c r="H56" i="3"/>
  <c r="G22" i="3"/>
  <c r="E33" i="3"/>
  <c r="F46" i="3"/>
  <c r="G42" i="3"/>
  <c r="E49" i="3"/>
  <c r="G28" i="3"/>
  <c r="F26" i="3"/>
  <c r="D45" i="3"/>
  <c r="E40" i="3"/>
  <c r="D31" i="3"/>
  <c r="F48" i="3"/>
  <c r="D59" i="3"/>
  <c r="D24" i="3"/>
  <c r="E41" i="3"/>
  <c r="H38" i="3"/>
  <c r="G55" i="3"/>
  <c r="F30" i="3"/>
  <c r="F47" i="3"/>
  <c r="E53" i="3"/>
  <c r="E50" i="3"/>
  <c r="F29" i="3"/>
  <c r="H57" i="3"/>
  <c r="G52" i="3"/>
  <c r="F37" i="3"/>
  <c r="G32" i="3"/>
  <c r="E21" i="3"/>
  <c r="I142" i="3"/>
  <c r="I146" i="3"/>
  <c r="I127" i="3"/>
  <c r="I128" i="3"/>
  <c r="I155" i="3"/>
  <c r="I130" i="3"/>
  <c r="I137" i="3"/>
  <c r="I156" i="3"/>
  <c r="I152" i="3"/>
  <c r="I129" i="3"/>
  <c r="I154" i="3"/>
  <c r="I136" i="3"/>
  <c r="I153" i="3"/>
  <c r="I143" i="3"/>
  <c r="I158" i="3"/>
  <c r="I141" i="3"/>
  <c r="I148" i="3"/>
  <c r="I139" i="3"/>
  <c r="I150" i="3"/>
  <c r="I125" i="3"/>
  <c r="I151" i="3"/>
  <c r="I132" i="3"/>
  <c r="I133" i="3"/>
  <c r="I134" i="3"/>
  <c r="I145" i="3"/>
  <c r="I147" i="3"/>
  <c r="I126" i="3"/>
  <c r="I140" i="3"/>
  <c r="I144" i="3"/>
  <c r="I131" i="3"/>
  <c r="I124" i="3"/>
  <c r="G146" i="18"/>
  <c r="G154" i="18"/>
  <c r="G28" i="4"/>
  <c r="F274" i="18"/>
  <c r="F282" i="18"/>
  <c r="F44" i="4"/>
  <c r="G66" i="18"/>
  <c r="G74" i="18"/>
  <c r="P66" i="18"/>
  <c r="P74" i="18"/>
  <c r="G19" i="4"/>
  <c r="E98" i="18"/>
  <c r="E106" i="18"/>
  <c r="E22" i="4"/>
  <c r="F98" i="18"/>
  <c r="F106" i="18"/>
  <c r="F22" i="4"/>
  <c r="E146" i="18"/>
  <c r="E154" i="18"/>
  <c r="E28" i="4"/>
  <c r="O114" i="18"/>
  <c r="O122" i="18"/>
  <c r="F25" i="4"/>
  <c r="E274" i="18"/>
  <c r="E282" i="18"/>
  <c r="E44" i="4"/>
  <c r="P98" i="18"/>
  <c r="P106" i="18"/>
  <c r="G23" i="4"/>
  <c r="E226" i="18"/>
  <c r="E234" i="18"/>
  <c r="E38" i="4"/>
  <c r="P258" i="18"/>
  <c r="P266" i="18"/>
  <c r="G43" i="4"/>
  <c r="M290" i="18"/>
  <c r="E130" i="18"/>
  <c r="E138" i="18"/>
  <c r="E26" i="4"/>
  <c r="P130" i="18"/>
  <c r="P138" i="18"/>
  <c r="G27" i="4"/>
  <c r="O130" i="18"/>
  <c r="O138" i="18"/>
  <c r="F27" i="4"/>
  <c r="D290" i="18"/>
  <c r="F194" i="18"/>
  <c r="F202" i="18"/>
  <c r="F34" i="4"/>
  <c r="D162" i="18"/>
  <c r="O162" i="18"/>
  <c r="O170" i="18"/>
  <c r="F31" i="4"/>
  <c r="G258" i="18"/>
  <c r="G266" i="18"/>
  <c r="G42" i="4"/>
  <c r="D210" i="18"/>
  <c r="M226" i="18"/>
  <c r="E242" i="18"/>
  <c r="E250" i="18"/>
  <c r="E40" i="4"/>
  <c r="P242" i="18"/>
  <c r="P250" i="18"/>
  <c r="G41" i="4"/>
  <c r="E82" i="18"/>
  <c r="E90" i="18"/>
  <c r="P50" i="18"/>
  <c r="P58" i="18"/>
  <c r="G17" i="4"/>
  <c r="E34" i="18"/>
  <c r="E42" i="18"/>
  <c r="E50" i="18"/>
  <c r="E58" i="18"/>
  <c r="E16" i="4"/>
  <c r="N50" i="18"/>
  <c r="N58" i="18"/>
  <c r="E17" i="4"/>
  <c r="D98" i="18"/>
  <c r="F146" i="18"/>
  <c r="F154" i="18"/>
  <c r="F28" i="4"/>
  <c r="N114" i="18"/>
  <c r="N122" i="18"/>
  <c r="E25" i="4"/>
  <c r="P114" i="18"/>
  <c r="P122" i="18"/>
  <c r="G25" i="4"/>
  <c r="G274" i="18"/>
  <c r="G282" i="18"/>
  <c r="G44" i="4"/>
  <c r="O98" i="18"/>
  <c r="O106" i="18"/>
  <c r="F23" i="4"/>
  <c r="F226" i="18"/>
  <c r="F234" i="18"/>
  <c r="F38" i="4"/>
  <c r="P274" i="18"/>
  <c r="P282" i="18"/>
  <c r="G45" i="4"/>
  <c r="M194" i="18"/>
  <c r="M258" i="18"/>
  <c r="O290" i="18"/>
  <c r="O298" i="18"/>
  <c r="F47" i="4"/>
  <c r="P146" i="18"/>
  <c r="P154" i="18"/>
  <c r="G29" i="4"/>
  <c r="F130" i="18"/>
  <c r="F138" i="18"/>
  <c r="F26" i="4"/>
  <c r="N130" i="18"/>
  <c r="N138" i="18"/>
  <c r="E27" i="4"/>
  <c r="F290" i="18"/>
  <c r="F298" i="18"/>
  <c r="F46" i="4"/>
  <c r="G194" i="18"/>
  <c r="G202" i="18"/>
  <c r="G34" i="4"/>
  <c r="E162" i="18"/>
  <c r="E170" i="18"/>
  <c r="E30" i="4"/>
  <c r="P210" i="18"/>
  <c r="P218" i="18"/>
  <c r="G37" i="4"/>
  <c r="P162" i="18"/>
  <c r="P170" i="18"/>
  <c r="G31" i="4"/>
  <c r="D258" i="18"/>
  <c r="D266" i="18"/>
  <c r="D42" i="4"/>
  <c r="E114" i="18"/>
  <c r="E122" i="18"/>
  <c r="E24" i="4"/>
  <c r="E210" i="18"/>
  <c r="E218" i="18"/>
  <c r="E36" i="4"/>
  <c r="N226" i="18"/>
  <c r="N234" i="18"/>
  <c r="E39" i="4"/>
  <c r="F242" i="18"/>
  <c r="F250" i="18"/>
  <c r="F40" i="4"/>
  <c r="O242" i="18"/>
  <c r="O250" i="18"/>
  <c r="F41" i="4"/>
  <c r="N242" i="18"/>
  <c r="N250" i="18"/>
  <c r="E41" i="4"/>
  <c r="P34" i="18"/>
  <c r="P42" i="18"/>
  <c r="G15" i="4"/>
  <c r="N34" i="18"/>
  <c r="N42" i="18"/>
  <c r="E15" i="4"/>
  <c r="G98" i="18"/>
  <c r="G106" i="18"/>
  <c r="G22" i="4"/>
  <c r="D146" i="18"/>
  <c r="D154" i="18"/>
  <c r="D28" i="4"/>
  <c r="M114" i="18"/>
  <c r="M122" i="18"/>
  <c r="D25" i="4"/>
  <c r="D274" i="18"/>
  <c r="D282" i="18"/>
  <c r="D44" i="4"/>
  <c r="N98" i="18"/>
  <c r="N106" i="18"/>
  <c r="E23" i="4"/>
  <c r="G226" i="18"/>
  <c r="G234" i="18"/>
  <c r="G38" i="4"/>
  <c r="M274" i="18"/>
  <c r="M282" i="18"/>
  <c r="D45" i="4"/>
  <c r="O274" i="18"/>
  <c r="O282" i="18"/>
  <c r="F45" i="4"/>
  <c r="O194" i="18"/>
  <c r="O202" i="18"/>
  <c r="F35" i="4"/>
  <c r="P194" i="18"/>
  <c r="P202" i="18"/>
  <c r="G35" i="4"/>
  <c r="O258" i="18"/>
  <c r="O266" i="18"/>
  <c r="F43" i="4"/>
  <c r="P290" i="18"/>
  <c r="P298" i="18"/>
  <c r="G47" i="4"/>
  <c r="O146" i="18"/>
  <c r="O154" i="18"/>
  <c r="F29" i="4"/>
  <c r="D130" i="18"/>
  <c r="D138" i="18"/>
  <c r="D26" i="4"/>
  <c r="E290" i="18"/>
  <c r="E298" i="18"/>
  <c r="E46" i="4"/>
  <c r="E194" i="18"/>
  <c r="E202" i="18"/>
  <c r="E34" i="4"/>
  <c r="G162" i="18"/>
  <c r="M210" i="18"/>
  <c r="M218" i="18"/>
  <c r="D37" i="4"/>
  <c r="N210" i="18"/>
  <c r="N218" i="18"/>
  <c r="E37" i="4"/>
  <c r="M162" i="18"/>
  <c r="M170" i="18"/>
  <c r="D31" i="4"/>
  <c r="F258" i="18"/>
  <c r="F266" i="18"/>
  <c r="F42" i="4"/>
  <c r="F114" i="18"/>
  <c r="F122" i="18"/>
  <c r="F24" i="4"/>
  <c r="G210" i="18"/>
  <c r="G218" i="18"/>
  <c r="G36" i="4"/>
  <c r="P226" i="18"/>
  <c r="P234" i="18"/>
  <c r="G39" i="4"/>
  <c r="G242" i="18"/>
  <c r="G250" i="18"/>
  <c r="G40" i="4"/>
  <c r="M242" i="18"/>
  <c r="M250" i="18"/>
  <c r="D41" i="4"/>
  <c r="M98" i="18"/>
  <c r="M106" i="18"/>
  <c r="D23" i="4"/>
  <c r="D226" i="18"/>
  <c r="D234" i="18"/>
  <c r="D38" i="4"/>
  <c r="N274" i="18"/>
  <c r="N282" i="18"/>
  <c r="E45" i="4"/>
  <c r="N194" i="18"/>
  <c r="N202" i="18"/>
  <c r="E35" i="4"/>
  <c r="N258" i="18"/>
  <c r="N266" i="18"/>
  <c r="E43" i="4"/>
  <c r="N290" i="18"/>
  <c r="N298" i="18"/>
  <c r="E47" i="4"/>
  <c r="M146" i="18"/>
  <c r="N146" i="18"/>
  <c r="N154" i="18"/>
  <c r="E29" i="4"/>
  <c r="G130" i="18"/>
  <c r="G138" i="18"/>
  <c r="G26" i="4"/>
  <c r="M130" i="18"/>
  <c r="M138" i="18"/>
  <c r="D27" i="4"/>
  <c r="G290" i="18"/>
  <c r="G298" i="18"/>
  <c r="G46" i="4"/>
  <c r="D194" i="18"/>
  <c r="F162" i="18"/>
  <c r="F170" i="18"/>
  <c r="F30" i="4"/>
  <c r="O210" i="18"/>
  <c r="O218" i="18"/>
  <c r="F37" i="4"/>
  <c r="N162" i="18"/>
  <c r="N170" i="18"/>
  <c r="E31" i="4"/>
  <c r="E258" i="18"/>
  <c r="E266" i="18"/>
  <c r="E42" i="4"/>
  <c r="G82" i="18"/>
  <c r="G90" i="18"/>
  <c r="G20" i="4"/>
  <c r="D114" i="18"/>
  <c r="D122" i="18"/>
  <c r="D24" i="4"/>
  <c r="G114" i="18"/>
  <c r="G122" i="18"/>
  <c r="G24" i="4"/>
  <c r="F210" i="18"/>
  <c r="O226" i="18"/>
  <c r="O234" i="18"/>
  <c r="F39" i="4"/>
  <c r="D242" i="18"/>
  <c r="D250" i="18"/>
  <c r="D40" i="4"/>
  <c r="B4" i="20"/>
  <c r="H17" i="2"/>
  <c r="D27" i="20"/>
  <c r="H17" i="19"/>
  <c r="E18" i="19"/>
  <c r="B24" i="20"/>
  <c r="D15" i="2"/>
  <c r="C3" i="20"/>
  <c r="E18" i="2"/>
  <c r="F17" i="2"/>
  <c r="F30" i="20"/>
  <c r="F31" i="20"/>
  <c r="D30" i="20"/>
  <c r="D31" i="20"/>
  <c r="C33" i="20"/>
  <c r="E16" i="19"/>
  <c r="D5" i="20"/>
  <c r="F17" i="19"/>
  <c r="F39" i="20"/>
  <c r="F9" i="20"/>
  <c r="G18" i="18"/>
  <c r="G26" i="18"/>
  <c r="I35" i="18"/>
  <c r="G20" i="2"/>
  <c r="H18" i="19"/>
  <c r="H120" i="3"/>
  <c r="C164" i="3"/>
  <c r="E18" i="18"/>
  <c r="E26" i="18"/>
  <c r="I99" i="18"/>
  <c r="I323" i="18"/>
  <c r="I147" i="18"/>
  <c r="G170" i="18"/>
  <c r="G30" i="4"/>
  <c r="F218" i="18"/>
  <c r="F36" i="4"/>
  <c r="I19" i="18"/>
  <c r="I179" i="18"/>
  <c r="I131" i="18"/>
  <c r="I211" i="18"/>
  <c r="D3" i="20"/>
  <c r="I51" i="18"/>
  <c r="F14" i="2"/>
  <c r="E14" i="19"/>
  <c r="E17" i="2"/>
  <c r="D18" i="2"/>
  <c r="F18" i="2"/>
  <c r="I18" i="2"/>
  <c r="C8" i="20"/>
  <c r="G17" i="2"/>
  <c r="D17" i="2"/>
  <c r="G17" i="19"/>
  <c r="E30" i="20"/>
  <c r="F16" i="2"/>
  <c r="I52" i="18"/>
  <c r="F27" i="20"/>
  <c r="G15" i="19"/>
  <c r="D24" i="20"/>
  <c r="D4" i="20"/>
  <c r="D25" i="20"/>
  <c r="E15" i="2"/>
  <c r="F15" i="2"/>
  <c r="D14" i="2"/>
  <c r="B21" i="20"/>
  <c r="G14" i="2"/>
  <c r="E21" i="20"/>
  <c r="G102" i="4"/>
  <c r="G18" i="4"/>
  <c r="G106" i="4"/>
  <c r="G14" i="4"/>
  <c r="E12" i="4"/>
  <c r="E20" i="4"/>
  <c r="H14" i="2"/>
  <c r="F21" i="20"/>
  <c r="F22" i="20"/>
  <c r="E106" i="4"/>
  <c r="E14" i="4"/>
  <c r="G12" i="4"/>
  <c r="AH17" i="6"/>
  <c r="G105" i="4"/>
  <c r="N322" i="18"/>
  <c r="N330" i="18"/>
  <c r="E51" i="4"/>
  <c r="D322" i="18"/>
  <c r="D330" i="18"/>
  <c r="D50" i="4"/>
  <c r="P322" i="18"/>
  <c r="P330" i="18"/>
  <c r="G51" i="4"/>
  <c r="G322" i="18"/>
  <c r="G330" i="18"/>
  <c r="G50" i="4"/>
  <c r="M322" i="18"/>
  <c r="M330" i="18"/>
  <c r="D51" i="4"/>
  <c r="E322" i="18"/>
  <c r="E330" i="18"/>
  <c r="E50" i="4"/>
  <c r="O322" i="18"/>
  <c r="O330" i="18"/>
  <c r="F51" i="4"/>
  <c r="F322" i="18"/>
  <c r="F330" i="18"/>
  <c r="F50" i="4"/>
  <c r="AH89" i="6"/>
  <c r="AH97" i="6"/>
  <c r="AH107" i="6"/>
  <c r="AH14" i="6"/>
  <c r="AH16" i="6"/>
  <c r="AH15" i="6"/>
  <c r="AH94" i="6"/>
  <c r="AH96" i="6"/>
  <c r="AH75" i="6"/>
  <c r="AH63" i="6"/>
  <c r="Q114" i="6"/>
  <c r="E13" i="19"/>
  <c r="AH82" i="6"/>
  <c r="AH78" i="6"/>
  <c r="AH62" i="6"/>
  <c r="AH81" i="6"/>
  <c r="AH79" i="6"/>
  <c r="AH55" i="6"/>
  <c r="AH73" i="6"/>
  <c r="AH95" i="6"/>
  <c r="H146" i="18"/>
  <c r="H154" i="18"/>
  <c r="H28" i="4"/>
  <c r="AH30" i="6"/>
  <c r="F306" i="18"/>
  <c r="F314" i="18"/>
  <c r="F48" i="4"/>
  <c r="F178" i="18"/>
  <c r="F186" i="18"/>
  <c r="F32" i="4"/>
  <c r="Q98" i="18"/>
  <c r="Q106" i="18"/>
  <c r="H23" i="4"/>
  <c r="AH25" i="6"/>
  <c r="AH88" i="6"/>
  <c r="AH91" i="6"/>
  <c r="AH86" i="6"/>
  <c r="AH101" i="6"/>
  <c r="AH65" i="6"/>
  <c r="AH90" i="6"/>
  <c r="AH23" i="6"/>
  <c r="AH87" i="6"/>
  <c r="H130" i="18"/>
  <c r="H138" i="18"/>
  <c r="H26" i="4"/>
  <c r="AH28" i="6"/>
  <c r="Q130" i="18"/>
  <c r="Q138" i="18"/>
  <c r="H27" i="4"/>
  <c r="AH29" i="6"/>
  <c r="H290" i="18"/>
  <c r="H298" i="18"/>
  <c r="H46" i="4"/>
  <c r="AH46" i="6"/>
  <c r="AH69" i="6"/>
  <c r="AH68" i="6"/>
  <c r="AH83" i="6"/>
  <c r="H322" i="18"/>
  <c r="H330" i="18"/>
  <c r="H50" i="4"/>
  <c r="AH50" i="6"/>
  <c r="N178" i="18"/>
  <c r="N186" i="18"/>
  <c r="E33" i="4"/>
  <c r="N306" i="18"/>
  <c r="N314" i="18"/>
  <c r="E49" i="4"/>
  <c r="AH22" i="6"/>
  <c r="Q226" i="18"/>
  <c r="Q234" i="18"/>
  <c r="H39" i="4"/>
  <c r="AH39" i="6"/>
  <c r="AH76" i="6"/>
  <c r="H98" i="18"/>
  <c r="H106" i="18"/>
  <c r="H22" i="4"/>
  <c r="AH24" i="6"/>
  <c r="AH99" i="6"/>
  <c r="Q114" i="18"/>
  <c r="Q122" i="18"/>
  <c r="H25" i="4"/>
  <c r="AH27" i="6"/>
  <c r="AH64" i="6"/>
  <c r="E306" i="18"/>
  <c r="E314" i="18"/>
  <c r="E48" i="4"/>
  <c r="E178" i="18"/>
  <c r="E186" i="18"/>
  <c r="E32" i="4"/>
  <c r="H226" i="18"/>
  <c r="H234" i="18"/>
  <c r="H38" i="4"/>
  <c r="AH38" i="6"/>
  <c r="Q290" i="18"/>
  <c r="Q298" i="18"/>
  <c r="H47" i="4"/>
  <c r="AH47" i="6"/>
  <c r="M154" i="18"/>
  <c r="D29" i="4"/>
  <c r="D202" i="18"/>
  <c r="D34" i="4"/>
  <c r="H194" i="18"/>
  <c r="H202" i="18"/>
  <c r="H34" i="4"/>
  <c r="AH34" i="6"/>
  <c r="AH53" i="6"/>
  <c r="Q322" i="18"/>
  <c r="Q330" i="18"/>
  <c r="H51" i="4"/>
  <c r="AH51" i="6"/>
  <c r="H258" i="18"/>
  <c r="H266" i="18"/>
  <c r="H42" i="4"/>
  <c r="AH42" i="6"/>
  <c r="Q178" i="18"/>
  <c r="Q186" i="18"/>
  <c r="H33" i="4"/>
  <c r="Q306" i="18"/>
  <c r="Q314" i="18"/>
  <c r="H49" i="4"/>
  <c r="AH49" i="6"/>
  <c r="H242" i="18"/>
  <c r="H250" i="18"/>
  <c r="H40" i="4"/>
  <c r="AH40" i="6"/>
  <c r="Q242" i="18"/>
  <c r="Q250" i="18"/>
  <c r="H41" i="4"/>
  <c r="AH41" i="6"/>
  <c r="AH104" i="6"/>
  <c r="AH71" i="6"/>
  <c r="AH108" i="6"/>
  <c r="AH70" i="6"/>
  <c r="AH20" i="6"/>
  <c r="G178" i="18"/>
  <c r="G186" i="18"/>
  <c r="G32" i="4"/>
  <c r="G306" i="18"/>
  <c r="G314" i="18"/>
  <c r="G48" i="4"/>
  <c r="H178" i="18"/>
  <c r="H186" i="18"/>
  <c r="H32" i="4"/>
  <c r="H306" i="18"/>
  <c r="H314" i="18"/>
  <c r="H48" i="4"/>
  <c r="AH48" i="6"/>
  <c r="AH102" i="6"/>
  <c r="AH110" i="6"/>
  <c r="Q274" i="18"/>
  <c r="Q282" i="18"/>
  <c r="H45" i="4"/>
  <c r="AH45" i="6"/>
  <c r="AH105" i="6"/>
  <c r="Q194" i="18"/>
  <c r="Q202" i="18"/>
  <c r="H35" i="4"/>
  <c r="AH35" i="6"/>
  <c r="AH103" i="6"/>
  <c r="Q258" i="18"/>
  <c r="Q266" i="18"/>
  <c r="H43" i="4"/>
  <c r="AH43" i="6"/>
  <c r="AH67" i="6"/>
  <c r="M298" i="18"/>
  <c r="D47" i="4"/>
  <c r="AH100" i="6"/>
  <c r="AH66" i="6"/>
  <c r="Q146" i="18"/>
  <c r="Q154" i="18"/>
  <c r="H29" i="4"/>
  <c r="AH31" i="6"/>
  <c r="AH92" i="6"/>
  <c r="AH59" i="6"/>
  <c r="D298" i="18"/>
  <c r="D46" i="4"/>
  <c r="D170" i="18"/>
  <c r="D30" i="4"/>
  <c r="H162" i="18"/>
  <c r="H170" i="18"/>
  <c r="H30" i="4"/>
  <c r="AH32" i="6"/>
  <c r="AH56" i="6"/>
  <c r="Q210" i="18"/>
  <c r="Q218" i="18"/>
  <c r="H37" i="4"/>
  <c r="AH37" i="6"/>
  <c r="AH93" i="6"/>
  <c r="AH106" i="6"/>
  <c r="AH74" i="6"/>
  <c r="AH84" i="6"/>
  <c r="O306" i="18"/>
  <c r="O314" i="18"/>
  <c r="F49" i="4"/>
  <c r="O178" i="18"/>
  <c r="O186" i="18"/>
  <c r="F33" i="4"/>
  <c r="H114" i="18"/>
  <c r="H122" i="18"/>
  <c r="H24" i="4"/>
  <c r="AH26" i="6"/>
  <c r="H210" i="18"/>
  <c r="H218" i="18"/>
  <c r="H36" i="4"/>
  <c r="AH36" i="6"/>
  <c r="D218" i="18"/>
  <c r="D36" i="4"/>
  <c r="M234" i="18"/>
  <c r="D39" i="4"/>
  <c r="AH61" i="6"/>
  <c r="AA114" i="6"/>
  <c r="G13" i="2"/>
  <c r="E18" i="20"/>
  <c r="AH60" i="6"/>
  <c r="D106" i="18"/>
  <c r="D22" i="4"/>
  <c r="AH72" i="6"/>
  <c r="AH85" i="6"/>
  <c r="H274" i="18"/>
  <c r="H282" i="18"/>
  <c r="H44" i="4"/>
  <c r="AH44" i="6"/>
  <c r="D178" i="18"/>
  <c r="D306" i="18"/>
  <c r="AH54" i="6"/>
  <c r="M202" i="18"/>
  <c r="D35" i="4"/>
  <c r="M266" i="18"/>
  <c r="D43" i="4"/>
  <c r="AH58" i="6"/>
  <c r="AH57" i="6"/>
  <c r="AH52" i="6"/>
  <c r="AH80" i="6"/>
  <c r="Q162" i="18"/>
  <c r="Q170" i="18"/>
  <c r="H31" i="4"/>
  <c r="AH33" i="6"/>
  <c r="AH98" i="6"/>
  <c r="M178" i="18"/>
  <c r="M306" i="18"/>
  <c r="P306" i="18"/>
  <c r="P314" i="18"/>
  <c r="G49" i="4"/>
  <c r="P178" i="18"/>
  <c r="P186" i="18"/>
  <c r="G33" i="4"/>
  <c r="AH109" i="6"/>
  <c r="AH21" i="6"/>
  <c r="AH77" i="6"/>
  <c r="AH19" i="6"/>
  <c r="G50" i="18"/>
  <c r="G58" i="18"/>
  <c r="G16" i="4"/>
  <c r="AH18" i="6"/>
  <c r="G100" i="4"/>
  <c r="F7" i="20"/>
  <c r="B8" i="20"/>
  <c r="H15" i="19"/>
  <c r="D19" i="2"/>
  <c r="H19" i="2"/>
  <c r="G16" i="19"/>
  <c r="D20" i="19"/>
  <c r="F33" i="20"/>
  <c r="E27" i="20"/>
  <c r="E28" i="20"/>
  <c r="D14" i="19"/>
  <c r="D20" i="2"/>
  <c r="F18" i="19"/>
  <c r="B39" i="20"/>
  <c r="B40" i="20"/>
  <c r="B7" i="20"/>
  <c r="B34" i="20"/>
  <c r="E33" i="20"/>
  <c r="F24" i="20"/>
  <c r="H14" i="19"/>
  <c r="E17" i="19"/>
  <c r="E19" i="2"/>
  <c r="E3" i="20"/>
  <c r="G18" i="19"/>
  <c r="E24" i="20"/>
  <c r="E25" i="20"/>
  <c r="E36" i="20"/>
  <c r="E37" i="20"/>
  <c r="F4" i="20"/>
  <c r="G19" i="19"/>
  <c r="E19" i="19"/>
  <c r="G15" i="2"/>
  <c r="S62" i="7"/>
  <c r="R62" i="11"/>
  <c r="D39" i="20"/>
  <c r="D40" i="20"/>
  <c r="B30" i="20"/>
  <c r="F5" i="20"/>
  <c r="F28" i="20"/>
  <c r="C9" i="20"/>
  <c r="G9" i="20"/>
  <c r="G20" i="19"/>
  <c r="F19" i="2"/>
  <c r="E20" i="19"/>
  <c r="C4" i="20"/>
  <c r="C25" i="20"/>
  <c r="F20" i="19"/>
  <c r="B6" i="20"/>
  <c r="G6" i="20"/>
  <c r="D36" i="20"/>
  <c r="D37" i="20"/>
  <c r="C39" i="20"/>
  <c r="C40" i="20"/>
  <c r="F19" i="19"/>
  <c r="E15" i="19"/>
  <c r="H16" i="2"/>
  <c r="F20" i="2"/>
  <c r="E39" i="20"/>
  <c r="E40" i="20"/>
  <c r="R62" i="9"/>
  <c r="AB63" i="13"/>
  <c r="R63" i="12"/>
  <c r="R62" i="10"/>
  <c r="D16" i="19"/>
  <c r="C27" i="20"/>
  <c r="C28" i="20"/>
  <c r="R62" i="8"/>
  <c r="F8" i="20"/>
  <c r="F37" i="20"/>
  <c r="D16" i="2"/>
  <c r="H19" i="19"/>
  <c r="B5" i="20"/>
  <c r="B28" i="20"/>
  <c r="F40" i="20"/>
  <c r="N66" i="18"/>
  <c r="N74" i="18"/>
  <c r="E19" i="4"/>
  <c r="N18" i="18"/>
  <c r="N26" i="18"/>
  <c r="E13" i="4"/>
  <c r="E66" i="18"/>
  <c r="E74" i="18"/>
  <c r="E18" i="4"/>
  <c r="H18" i="18"/>
  <c r="H26" i="18"/>
  <c r="V114" i="6"/>
  <c r="F13" i="2"/>
  <c r="D18" i="20"/>
  <c r="Q34" i="18"/>
  <c r="Q42" i="18"/>
  <c r="H15" i="4"/>
  <c r="M66" i="18"/>
  <c r="M50" i="18"/>
  <c r="M58" i="18"/>
  <c r="D17" i="4"/>
  <c r="L114" i="6"/>
  <c r="D50" i="18"/>
  <c r="D58" i="18"/>
  <c r="D16" i="4"/>
  <c r="O34" i="18"/>
  <c r="O42" i="18"/>
  <c r="F15" i="4"/>
  <c r="O18" i="18"/>
  <c r="O26" i="18"/>
  <c r="F13" i="4"/>
  <c r="F50" i="18"/>
  <c r="F58" i="18"/>
  <c r="F16" i="4"/>
  <c r="F34" i="18"/>
  <c r="F42" i="18"/>
  <c r="F14" i="4"/>
  <c r="F66" i="18"/>
  <c r="F74" i="18"/>
  <c r="F18" i="4"/>
  <c r="O50" i="18"/>
  <c r="O58" i="18"/>
  <c r="F17" i="4"/>
  <c r="M18" i="18"/>
  <c r="M26" i="18"/>
  <c r="D13" i="4"/>
  <c r="O82" i="18"/>
  <c r="O90" i="18"/>
  <c r="F21" i="4"/>
  <c r="O66" i="18"/>
  <c r="O74" i="18"/>
  <c r="F19" i="4"/>
  <c r="F18" i="18"/>
  <c r="F26" i="18"/>
  <c r="D66" i="18"/>
  <c r="D18" i="18"/>
  <c r="M34" i="18"/>
  <c r="D34" i="18"/>
  <c r="M82" i="18"/>
  <c r="H50" i="18"/>
  <c r="I103" i="4"/>
  <c r="Q82" i="18"/>
  <c r="Q90" i="18"/>
  <c r="H21" i="4"/>
  <c r="H34" i="18"/>
  <c r="H42" i="18"/>
  <c r="H14" i="4"/>
  <c r="H82" i="18"/>
  <c r="H90" i="18"/>
  <c r="H20" i="4"/>
  <c r="AF114" i="6"/>
  <c r="Q18" i="18"/>
  <c r="H66" i="18"/>
  <c r="H74" i="18"/>
  <c r="H18" i="4"/>
  <c r="D82" i="18"/>
  <c r="Q50" i="18"/>
  <c r="Q58" i="18"/>
  <c r="H17" i="4"/>
  <c r="C34" i="20"/>
  <c r="E101" i="4"/>
  <c r="F120" i="3"/>
  <c r="C37" i="20"/>
  <c r="E31" i="20"/>
  <c r="C31" i="20"/>
  <c r="E34" i="20"/>
  <c r="B37" i="20"/>
  <c r="D120" i="3"/>
  <c r="E120" i="3"/>
  <c r="G120" i="3"/>
  <c r="F13" i="3"/>
  <c r="D13" i="3"/>
  <c r="E13" i="3"/>
  <c r="H13" i="3"/>
  <c r="G13" i="3"/>
  <c r="D61" i="3"/>
  <c r="H61" i="3"/>
  <c r="F61" i="3"/>
  <c r="G61" i="3"/>
  <c r="E61" i="3"/>
  <c r="H19" i="3"/>
  <c r="E19" i="3"/>
  <c r="F19" i="3"/>
  <c r="D19" i="3"/>
  <c r="G19" i="3"/>
  <c r="D18" i="3"/>
  <c r="E18" i="3"/>
  <c r="F18" i="3"/>
  <c r="H18" i="3"/>
  <c r="G18" i="3"/>
  <c r="G14" i="3"/>
  <c r="E14" i="3"/>
  <c r="D14" i="3"/>
  <c r="F14" i="3"/>
  <c r="H14" i="3"/>
  <c r="H15" i="3"/>
  <c r="E15" i="3"/>
  <c r="G15" i="3"/>
  <c r="F15" i="3"/>
  <c r="D15" i="3"/>
  <c r="D123" i="3"/>
  <c r="E123" i="3"/>
  <c r="H123" i="3"/>
  <c r="G123" i="3"/>
  <c r="F123" i="3"/>
  <c r="E20" i="3"/>
  <c r="D20" i="3"/>
  <c r="F20" i="3"/>
  <c r="G20" i="3"/>
  <c r="H20" i="3"/>
  <c r="F121" i="3"/>
  <c r="H121" i="3"/>
  <c r="G121" i="3"/>
  <c r="E121" i="3"/>
  <c r="D121" i="3"/>
  <c r="E16" i="3"/>
  <c r="F16" i="3"/>
  <c r="G16" i="3"/>
  <c r="H16" i="3"/>
  <c r="D16" i="3"/>
  <c r="H17" i="3"/>
  <c r="E17" i="3"/>
  <c r="D17" i="3"/>
  <c r="F17" i="3"/>
  <c r="G17" i="3"/>
  <c r="D12" i="3"/>
  <c r="E12" i="3"/>
  <c r="H12" i="3"/>
  <c r="F12" i="3"/>
  <c r="G12" i="3"/>
  <c r="F122" i="3"/>
  <c r="D122" i="3"/>
  <c r="H122" i="3"/>
  <c r="E122" i="3"/>
  <c r="G122" i="3"/>
  <c r="B25" i="20"/>
  <c r="D21" i="20"/>
  <c r="C22" i="20"/>
  <c r="B22" i="20"/>
  <c r="G30" i="20"/>
  <c r="D28" i="20"/>
  <c r="I17" i="19"/>
  <c r="I40" i="3"/>
  <c r="D22" i="20"/>
  <c r="G3" i="20"/>
  <c r="I16" i="2"/>
  <c r="G33" i="20"/>
  <c r="E100" i="4"/>
  <c r="I17" i="2"/>
  <c r="I15" i="2"/>
  <c r="I39" i="3"/>
  <c r="I14" i="2"/>
  <c r="I23" i="3"/>
  <c r="I58" i="3"/>
  <c r="I59" i="3"/>
  <c r="I26" i="3"/>
  <c r="I25" i="3"/>
  <c r="I35" i="3"/>
  <c r="I21" i="3"/>
  <c r="I28" i="3"/>
  <c r="I22" i="4"/>
  <c r="I53" i="3"/>
  <c r="I32" i="3"/>
  <c r="I33" i="3"/>
  <c r="I55" i="3"/>
  <c r="I42" i="3"/>
  <c r="I22" i="3"/>
  <c r="I37" i="3"/>
  <c r="I41" i="3"/>
  <c r="I56" i="3"/>
  <c r="I46" i="3"/>
  <c r="I29" i="3"/>
  <c r="I38" i="3"/>
  <c r="I48" i="3"/>
  <c r="I27" i="3"/>
  <c r="I45" i="3"/>
  <c r="I34" i="3"/>
  <c r="I60" i="3"/>
  <c r="I52" i="3"/>
  <c r="I47" i="3"/>
  <c r="I44" i="3"/>
  <c r="I36" i="3"/>
  <c r="I43" i="3"/>
  <c r="I50" i="3"/>
  <c r="I30" i="3"/>
  <c r="I31" i="3"/>
  <c r="I49" i="3"/>
  <c r="I57" i="3"/>
  <c r="I51" i="3"/>
  <c r="I54" i="3"/>
  <c r="I24" i="3"/>
  <c r="R130" i="18"/>
  <c r="R138" i="18"/>
  <c r="I19" i="2"/>
  <c r="I18" i="19"/>
  <c r="D160" i="3"/>
  <c r="I14" i="19"/>
  <c r="G8" i="20"/>
  <c r="B31" i="20"/>
  <c r="I16" i="19"/>
  <c r="G5" i="20"/>
  <c r="I46" i="4"/>
  <c r="G24" i="20"/>
  <c r="I15" i="19"/>
  <c r="I42" i="4"/>
  <c r="I23" i="4"/>
  <c r="G4" i="20"/>
  <c r="E12" i="19"/>
  <c r="E28" i="19"/>
  <c r="I50" i="4"/>
  <c r="I27" i="4"/>
  <c r="I24" i="4"/>
  <c r="I26" i="4"/>
  <c r="I44" i="4"/>
  <c r="D50" i="20"/>
  <c r="F12" i="4"/>
  <c r="I30" i="4"/>
  <c r="I47" i="4"/>
  <c r="I25" i="4"/>
  <c r="E22" i="20"/>
  <c r="G22" i="20"/>
  <c r="I29" i="4"/>
  <c r="I28" i="4"/>
  <c r="C50" i="20"/>
  <c r="H12" i="4"/>
  <c r="I43" i="4"/>
  <c r="I31" i="4"/>
  <c r="I45" i="4"/>
  <c r="I51" i="4"/>
  <c r="E50" i="20"/>
  <c r="I258" i="18"/>
  <c r="I266" i="18"/>
  <c r="G104" i="4"/>
  <c r="G13" i="19"/>
  <c r="G12" i="19"/>
  <c r="G29" i="19"/>
  <c r="G101" i="4"/>
  <c r="I98" i="18"/>
  <c r="I106" i="18"/>
  <c r="R226" i="18"/>
  <c r="R234" i="18"/>
  <c r="R322" i="18"/>
  <c r="R330" i="18"/>
  <c r="G12" i="2"/>
  <c r="G21" i="2"/>
  <c r="G33" i="2"/>
  <c r="E2" i="20"/>
  <c r="R194" i="18"/>
  <c r="R202" i="18"/>
  <c r="AH114" i="6"/>
  <c r="C2" i="20"/>
  <c r="C10" i="20"/>
  <c r="I290" i="18"/>
  <c r="I298" i="18"/>
  <c r="E13" i="2"/>
  <c r="R98" i="18"/>
  <c r="R106" i="18"/>
  <c r="I322" i="18"/>
  <c r="I330" i="18"/>
  <c r="R290" i="18"/>
  <c r="R298" i="18"/>
  <c r="I194" i="18"/>
  <c r="I202" i="18"/>
  <c r="I210" i="18"/>
  <c r="I218" i="18"/>
  <c r="I130" i="18"/>
  <c r="I138" i="18"/>
  <c r="D186" i="18"/>
  <c r="D32" i="4"/>
  <c r="I32" i="4"/>
  <c r="I178" i="18"/>
  <c r="I186" i="18"/>
  <c r="R210" i="18"/>
  <c r="R218" i="18"/>
  <c r="R114" i="18"/>
  <c r="R122" i="18"/>
  <c r="R242" i="18"/>
  <c r="R250" i="18"/>
  <c r="R162" i="18"/>
  <c r="R170" i="18"/>
  <c r="R274" i="18"/>
  <c r="R282" i="18"/>
  <c r="R306" i="18"/>
  <c r="R314" i="18"/>
  <c r="M314" i="18"/>
  <c r="D49" i="4"/>
  <c r="I49" i="4"/>
  <c r="R258" i="18"/>
  <c r="R266" i="18"/>
  <c r="I242" i="18"/>
  <c r="I250" i="18"/>
  <c r="I114" i="18"/>
  <c r="I122" i="18"/>
  <c r="I226" i="18"/>
  <c r="I234" i="18"/>
  <c r="I274" i="18"/>
  <c r="I282" i="18"/>
  <c r="R178" i="18"/>
  <c r="R186" i="18"/>
  <c r="M186" i="18"/>
  <c r="D33" i="4"/>
  <c r="I33" i="4"/>
  <c r="D314" i="18"/>
  <c r="D48" i="4"/>
  <c r="I48" i="4"/>
  <c r="I306" i="18"/>
  <c r="I314" i="18"/>
  <c r="I162" i="18"/>
  <c r="I170" i="18"/>
  <c r="R146" i="18"/>
  <c r="R154" i="18"/>
  <c r="I146" i="18"/>
  <c r="I154" i="18"/>
  <c r="E102" i="4"/>
  <c r="I17" i="4"/>
  <c r="F106" i="4"/>
  <c r="H106" i="4"/>
  <c r="E104" i="4"/>
  <c r="F101" i="4"/>
  <c r="F34" i="20"/>
  <c r="G7" i="20"/>
  <c r="H102" i="4"/>
  <c r="F102" i="4"/>
  <c r="F100" i="4"/>
  <c r="F104" i="4"/>
  <c r="I20" i="19"/>
  <c r="I20" i="2"/>
  <c r="I19" i="19"/>
  <c r="F25" i="20"/>
  <c r="G25" i="20"/>
  <c r="G27" i="20"/>
  <c r="G36" i="20"/>
  <c r="G37" i="20"/>
  <c r="G39" i="20"/>
  <c r="E105" i="4"/>
  <c r="F105" i="4"/>
  <c r="F12" i="2"/>
  <c r="F31" i="2"/>
  <c r="F13" i="19"/>
  <c r="F12" i="19"/>
  <c r="F30" i="19"/>
  <c r="D2" i="20"/>
  <c r="B2" i="20"/>
  <c r="B10" i="20"/>
  <c r="D13" i="2"/>
  <c r="D13" i="19"/>
  <c r="D12" i="19"/>
  <c r="D30" i="19"/>
  <c r="R50" i="18"/>
  <c r="R58" i="18"/>
  <c r="M74" i="18"/>
  <c r="D19" i="4"/>
  <c r="R66" i="18"/>
  <c r="R74" i="18"/>
  <c r="Q26" i="18"/>
  <c r="H13" i="4"/>
  <c r="R18" i="18"/>
  <c r="R26" i="18"/>
  <c r="H58" i="18"/>
  <c r="I50" i="18"/>
  <c r="I58" i="18"/>
  <c r="D26" i="18"/>
  <c r="I18" i="18"/>
  <c r="I26" i="18"/>
  <c r="M42" i="18"/>
  <c r="D15" i="4"/>
  <c r="R34" i="18"/>
  <c r="R42" i="18"/>
  <c r="D74" i="18"/>
  <c r="D18" i="4"/>
  <c r="I66" i="18"/>
  <c r="I74" i="18"/>
  <c r="M90" i="18"/>
  <c r="D21" i="4"/>
  <c r="R82" i="18"/>
  <c r="R90" i="18"/>
  <c r="D90" i="18"/>
  <c r="D20" i="4"/>
  <c r="I82" i="18"/>
  <c r="I90" i="18"/>
  <c r="F2" i="20"/>
  <c r="H13" i="2"/>
  <c r="H13" i="19"/>
  <c r="D42" i="18"/>
  <c r="D14" i="4"/>
  <c r="I34" i="18"/>
  <c r="I42" i="18"/>
  <c r="G52" i="4"/>
  <c r="G31" i="20"/>
  <c r="G34" i="20"/>
  <c r="G21" i="20"/>
  <c r="I120" i="3"/>
  <c r="I13" i="3"/>
  <c r="I14" i="3"/>
  <c r="E160" i="3"/>
  <c r="F160" i="3"/>
  <c r="I61" i="3"/>
  <c r="H160" i="3"/>
  <c r="F62" i="3"/>
  <c r="I122" i="3"/>
  <c r="H62" i="3"/>
  <c r="I16" i="3"/>
  <c r="G160" i="3"/>
  <c r="I123" i="3"/>
  <c r="I19" i="3"/>
  <c r="E62" i="3"/>
  <c r="I17" i="3"/>
  <c r="I121" i="3"/>
  <c r="G62" i="3"/>
  <c r="I12" i="3"/>
  <c r="D62" i="3"/>
  <c r="I20" i="3"/>
  <c r="I15" i="3"/>
  <c r="I18" i="3"/>
  <c r="E21" i="19"/>
  <c r="G28" i="20"/>
  <c r="G193" i="3"/>
  <c r="G197" i="3"/>
  <c r="G168" i="3"/>
  <c r="G170" i="3"/>
  <c r="G175" i="3"/>
  <c r="G183" i="3"/>
  <c r="G185" i="3"/>
  <c r="G172" i="3"/>
  <c r="G188" i="3"/>
  <c r="G187" i="3"/>
  <c r="G186" i="3"/>
  <c r="G169" i="3"/>
  <c r="G199" i="3"/>
  <c r="G196" i="3"/>
  <c r="G201" i="3"/>
  <c r="G191" i="3"/>
  <c r="G189" i="3"/>
  <c r="G174" i="3"/>
  <c r="G203" i="3"/>
  <c r="G179" i="3"/>
  <c r="G173" i="3"/>
  <c r="G195" i="3"/>
  <c r="G178" i="3"/>
  <c r="G190" i="3"/>
  <c r="G200" i="3"/>
  <c r="G180" i="3"/>
  <c r="G192" i="3"/>
  <c r="G171" i="3"/>
  <c r="G181" i="3"/>
  <c r="G184" i="3"/>
  <c r="G176" i="3"/>
  <c r="G194" i="3"/>
  <c r="G177" i="3"/>
  <c r="G202" i="3"/>
  <c r="G198" i="3"/>
  <c r="G182" i="3"/>
  <c r="E198" i="3"/>
  <c r="E182" i="3"/>
  <c r="E194" i="3"/>
  <c r="E178" i="3"/>
  <c r="E190" i="3"/>
  <c r="E174" i="3"/>
  <c r="E202" i="3"/>
  <c r="E186" i="3"/>
  <c r="E170" i="3"/>
  <c r="E200" i="3"/>
  <c r="E180" i="3"/>
  <c r="E199" i="3"/>
  <c r="E179" i="3"/>
  <c r="E192" i="3"/>
  <c r="E191" i="3"/>
  <c r="E172" i="3"/>
  <c r="E188" i="3"/>
  <c r="E203" i="3"/>
  <c r="E189" i="3"/>
  <c r="E201" i="3"/>
  <c r="E185" i="3"/>
  <c r="E171" i="3"/>
  <c r="E181" i="3"/>
  <c r="E168" i="3"/>
  <c r="E187" i="3"/>
  <c r="E177" i="3"/>
  <c r="E196" i="3"/>
  <c r="E173" i="3"/>
  <c r="E183" i="3"/>
  <c r="E169" i="3"/>
  <c r="E175" i="3"/>
  <c r="E197" i="3"/>
  <c r="E184" i="3"/>
  <c r="E193" i="3"/>
  <c r="E195" i="3"/>
  <c r="E176" i="3"/>
  <c r="H173" i="3"/>
  <c r="H192" i="3"/>
  <c r="H186" i="3"/>
  <c r="H188" i="3"/>
  <c r="H184" i="3"/>
  <c r="H189" i="3"/>
  <c r="H180" i="3"/>
  <c r="H193" i="3"/>
  <c r="H177" i="3"/>
  <c r="H176" i="3"/>
  <c r="H200" i="3"/>
  <c r="H195" i="3"/>
  <c r="H170" i="3"/>
  <c r="H190" i="3"/>
  <c r="H181" i="3"/>
  <c r="H172" i="3"/>
  <c r="H168" i="3"/>
  <c r="H183" i="3"/>
  <c r="H187" i="3"/>
  <c r="H197" i="3"/>
  <c r="H175" i="3"/>
  <c r="H198" i="3"/>
  <c r="H203" i="3"/>
  <c r="H169" i="3"/>
  <c r="H196" i="3"/>
  <c r="H191" i="3"/>
  <c r="H182" i="3"/>
  <c r="H179" i="3"/>
  <c r="H201" i="3"/>
  <c r="H178" i="3"/>
  <c r="H171" i="3"/>
  <c r="H202" i="3"/>
  <c r="H194" i="3"/>
  <c r="H185" i="3"/>
  <c r="H199" i="3"/>
  <c r="H174" i="3"/>
  <c r="D200" i="3"/>
  <c r="D180" i="3"/>
  <c r="D185" i="3"/>
  <c r="D169" i="3"/>
  <c r="D168" i="3"/>
  <c r="D196" i="3"/>
  <c r="D195" i="3"/>
  <c r="D199" i="3"/>
  <c r="D175" i="3"/>
  <c r="D181" i="3"/>
  <c r="D188" i="3"/>
  <c r="D192" i="3"/>
  <c r="D191" i="3"/>
  <c r="D171" i="3"/>
  <c r="D177" i="3"/>
  <c r="D184" i="3"/>
  <c r="D176" i="3"/>
  <c r="D183" i="3"/>
  <c r="D189" i="3"/>
  <c r="D173" i="3"/>
  <c r="D172" i="3"/>
  <c r="D186" i="3"/>
  <c r="D187" i="3"/>
  <c r="D201" i="3"/>
  <c r="D203" i="3"/>
  <c r="D174" i="3"/>
  <c r="D202" i="3"/>
  <c r="D182" i="3"/>
  <c r="D179" i="3"/>
  <c r="D170" i="3"/>
  <c r="D193" i="3"/>
  <c r="D178" i="3"/>
  <c r="D194" i="3"/>
  <c r="D190" i="3"/>
  <c r="D197" i="3"/>
  <c r="D198" i="3"/>
  <c r="H167" i="3"/>
  <c r="G167" i="3"/>
  <c r="G165" i="3"/>
  <c r="F203" i="3"/>
  <c r="F179" i="3"/>
  <c r="F187" i="3"/>
  <c r="F174" i="3"/>
  <c r="F198" i="3"/>
  <c r="F192" i="3"/>
  <c r="F188" i="3"/>
  <c r="F170" i="3"/>
  <c r="F173" i="3"/>
  <c r="F180" i="3"/>
  <c r="F201" i="3"/>
  <c r="F197" i="3"/>
  <c r="F168" i="3"/>
  <c r="F191" i="3"/>
  <c r="F176" i="3"/>
  <c r="F185" i="3"/>
  <c r="F183" i="3"/>
  <c r="F194" i="3"/>
  <c r="F177" i="3"/>
  <c r="F189" i="3"/>
  <c r="F195" i="3"/>
  <c r="F181" i="3"/>
  <c r="F202" i="3"/>
  <c r="F193" i="3"/>
  <c r="F196" i="3"/>
  <c r="F190" i="3"/>
  <c r="F169" i="3"/>
  <c r="F171" i="3"/>
  <c r="F186" i="3"/>
  <c r="F175" i="3"/>
  <c r="F200" i="3"/>
  <c r="F184" i="3"/>
  <c r="F182" i="3"/>
  <c r="F172" i="3"/>
  <c r="F199" i="3"/>
  <c r="F178" i="3"/>
  <c r="E167" i="3"/>
  <c r="F165" i="3"/>
  <c r="H165" i="3"/>
  <c r="H166" i="3"/>
  <c r="E165" i="3"/>
  <c r="D165" i="3"/>
  <c r="D167" i="3"/>
  <c r="G166" i="3"/>
  <c r="E166" i="3"/>
  <c r="F166" i="3"/>
  <c r="F167" i="3"/>
  <c r="D166" i="3"/>
  <c r="H102" i="3"/>
  <c r="H112" i="3"/>
  <c r="H106" i="3"/>
  <c r="H110" i="3"/>
  <c r="H114" i="3"/>
  <c r="H108" i="3"/>
  <c r="H104" i="3"/>
  <c r="G108" i="3"/>
  <c r="G112" i="3"/>
  <c r="G114" i="3"/>
  <c r="G104" i="3"/>
  <c r="G110" i="3"/>
  <c r="G102" i="3"/>
  <c r="G106" i="3"/>
  <c r="D108" i="3"/>
  <c r="D112" i="3"/>
  <c r="D104" i="3"/>
  <c r="D114" i="3"/>
  <c r="D106" i="3"/>
  <c r="D102" i="3"/>
  <c r="D110" i="3"/>
  <c r="E83" i="3"/>
  <c r="E105" i="3"/>
  <c r="E114" i="3"/>
  <c r="E102" i="3"/>
  <c r="E104" i="3"/>
  <c r="E110" i="3"/>
  <c r="E112" i="3"/>
  <c r="E108" i="3"/>
  <c r="E106" i="3"/>
  <c r="F110" i="3"/>
  <c r="F114" i="3"/>
  <c r="F104" i="3"/>
  <c r="F112" i="3"/>
  <c r="F106" i="3"/>
  <c r="F102" i="3"/>
  <c r="F108" i="3"/>
  <c r="F43" i="20"/>
  <c r="F44" i="20"/>
  <c r="H85" i="3"/>
  <c r="H107" i="3"/>
  <c r="H87" i="3"/>
  <c r="H109" i="3"/>
  <c r="H90" i="3"/>
  <c r="H80" i="3"/>
  <c r="H82" i="3"/>
  <c r="H98" i="3"/>
  <c r="H78" i="3"/>
  <c r="H84" i="3"/>
  <c r="H92" i="3"/>
  <c r="H94" i="3"/>
  <c r="H88" i="3"/>
  <c r="H81" i="3"/>
  <c r="H103" i="3"/>
  <c r="H96" i="3"/>
  <c r="H100" i="3"/>
  <c r="H76" i="3"/>
  <c r="H86" i="3"/>
  <c r="H77" i="3"/>
  <c r="H99" i="3"/>
  <c r="H79" i="3"/>
  <c r="H101" i="3"/>
  <c r="E43" i="20"/>
  <c r="E44" i="20"/>
  <c r="G85" i="3"/>
  <c r="G107" i="3"/>
  <c r="G87" i="3"/>
  <c r="G109" i="3"/>
  <c r="G94" i="3"/>
  <c r="G80" i="3"/>
  <c r="G81" i="3"/>
  <c r="G103" i="3"/>
  <c r="G82" i="3"/>
  <c r="G98" i="3"/>
  <c r="G77" i="3"/>
  <c r="G99" i="3"/>
  <c r="G96" i="3"/>
  <c r="G90" i="3"/>
  <c r="G84" i="3"/>
  <c r="G79" i="3"/>
  <c r="G101" i="3"/>
  <c r="G92" i="3"/>
  <c r="G100" i="3"/>
  <c r="G88" i="3"/>
  <c r="G78" i="3"/>
  <c r="G76" i="3"/>
  <c r="G86" i="3"/>
  <c r="B43" i="20"/>
  <c r="B44" i="20"/>
  <c r="D85" i="3"/>
  <c r="D107" i="3"/>
  <c r="D90" i="3"/>
  <c r="D82" i="3"/>
  <c r="D87" i="3"/>
  <c r="D109" i="3"/>
  <c r="D78" i="3"/>
  <c r="D86" i="3"/>
  <c r="D79" i="3"/>
  <c r="D101" i="3"/>
  <c r="D88" i="3"/>
  <c r="D100" i="3"/>
  <c r="D84" i="3"/>
  <c r="D96" i="3"/>
  <c r="D80" i="3"/>
  <c r="D92" i="3"/>
  <c r="D76" i="3"/>
  <c r="D98" i="3"/>
  <c r="D81" i="3"/>
  <c r="D103" i="3"/>
  <c r="D77" i="3"/>
  <c r="D99" i="3"/>
  <c r="D94" i="3"/>
  <c r="H83" i="3"/>
  <c r="H105" i="3"/>
  <c r="C43" i="20"/>
  <c r="C44" i="20"/>
  <c r="E87" i="3"/>
  <c r="E109" i="3"/>
  <c r="E85" i="3"/>
  <c r="E107" i="3"/>
  <c r="E90" i="3"/>
  <c r="E80" i="3"/>
  <c r="E98" i="3"/>
  <c r="E84" i="3"/>
  <c r="E79" i="3"/>
  <c r="E101" i="3"/>
  <c r="E78" i="3"/>
  <c r="E76" i="3"/>
  <c r="E86" i="3"/>
  <c r="E88" i="3"/>
  <c r="E92" i="3"/>
  <c r="E96" i="3"/>
  <c r="E77" i="3"/>
  <c r="E99" i="3"/>
  <c r="E100" i="3"/>
  <c r="E94" i="3"/>
  <c r="E82" i="3"/>
  <c r="E81" i="3"/>
  <c r="E103" i="3"/>
  <c r="D43" i="20"/>
  <c r="D44" i="20"/>
  <c r="F87" i="3"/>
  <c r="F109" i="3"/>
  <c r="F85" i="3"/>
  <c r="F107" i="3"/>
  <c r="F77" i="3"/>
  <c r="F99" i="3"/>
  <c r="F81" i="3"/>
  <c r="F103" i="3"/>
  <c r="F94" i="3"/>
  <c r="F98" i="3"/>
  <c r="F100" i="3"/>
  <c r="F78" i="3"/>
  <c r="F96" i="3"/>
  <c r="F84" i="3"/>
  <c r="F80" i="3"/>
  <c r="F90" i="3"/>
  <c r="F88" i="3"/>
  <c r="F86" i="3"/>
  <c r="F76" i="3"/>
  <c r="F82" i="3"/>
  <c r="F79" i="3"/>
  <c r="F101" i="3"/>
  <c r="F92" i="3"/>
  <c r="G83" i="3"/>
  <c r="G105" i="3"/>
  <c r="D83" i="3"/>
  <c r="D105" i="3"/>
  <c r="F83" i="3"/>
  <c r="F105" i="3"/>
  <c r="G31" i="2"/>
  <c r="E26" i="19"/>
  <c r="E31" i="19"/>
  <c r="G28" i="2"/>
  <c r="E27" i="19"/>
  <c r="G21" i="19"/>
  <c r="G33" i="19"/>
  <c r="G28" i="19"/>
  <c r="E29" i="19"/>
  <c r="E30" i="19"/>
  <c r="G32" i="2"/>
  <c r="E32" i="19"/>
  <c r="C51" i="20"/>
  <c r="G29" i="2"/>
  <c r="G25" i="2"/>
  <c r="G34" i="2"/>
  <c r="G26" i="2"/>
  <c r="G30" i="2"/>
  <c r="E15" i="20"/>
  <c r="G27" i="2"/>
  <c r="G26" i="19"/>
  <c r="G30" i="19"/>
  <c r="G27" i="19"/>
  <c r="G31" i="19"/>
  <c r="G32" i="19"/>
  <c r="H16" i="4"/>
  <c r="I16" i="4"/>
  <c r="G50" i="20"/>
  <c r="F50" i="20"/>
  <c r="B50" i="20"/>
  <c r="D12" i="4"/>
  <c r="I12" i="4"/>
  <c r="G107" i="4"/>
  <c r="E19" i="20"/>
  <c r="E10" i="20"/>
  <c r="E51" i="20"/>
  <c r="C18" i="20"/>
  <c r="C19" i="20"/>
  <c r="E12" i="2"/>
  <c r="I21" i="4"/>
  <c r="E107" i="4"/>
  <c r="E116" i="4"/>
  <c r="E52" i="4"/>
  <c r="E83" i="4"/>
  <c r="I40" i="4"/>
  <c r="I20" i="4"/>
  <c r="D100" i="4"/>
  <c r="I39" i="4"/>
  <c r="I19" i="4"/>
  <c r="I38" i="4"/>
  <c r="I18" i="4"/>
  <c r="H101" i="4"/>
  <c r="I35" i="4"/>
  <c r="I15" i="4"/>
  <c r="I14" i="4"/>
  <c r="D106" i="4"/>
  <c r="I106" i="4"/>
  <c r="I37" i="4"/>
  <c r="H104" i="4"/>
  <c r="F52" i="4"/>
  <c r="F82" i="4"/>
  <c r="I36" i="4"/>
  <c r="H100" i="4"/>
  <c r="D105" i="4"/>
  <c r="I41" i="4"/>
  <c r="D104" i="4"/>
  <c r="I34" i="4"/>
  <c r="D102" i="4"/>
  <c r="I102" i="4"/>
  <c r="F107" i="4"/>
  <c r="F113" i="4"/>
  <c r="G92" i="4"/>
  <c r="G87" i="4"/>
  <c r="G89" i="4"/>
  <c r="G88" i="4"/>
  <c r="G75" i="4"/>
  <c r="G77" i="4"/>
  <c r="G76" i="4"/>
  <c r="G95" i="4"/>
  <c r="G94" i="4"/>
  <c r="G90" i="4"/>
  <c r="G91" i="4"/>
  <c r="G86" i="4"/>
  <c r="G93" i="4"/>
  <c r="G81" i="4"/>
  <c r="G84" i="4"/>
  <c r="G83" i="4"/>
  <c r="G79" i="4"/>
  <c r="G82" i="4"/>
  <c r="G78" i="4"/>
  <c r="G80" i="4"/>
  <c r="G85" i="4"/>
  <c r="G58" i="4"/>
  <c r="G62" i="4"/>
  <c r="G66" i="4"/>
  <c r="G70" i="4"/>
  <c r="G74" i="4"/>
  <c r="G59" i="4"/>
  <c r="G63" i="4"/>
  <c r="G67" i="4"/>
  <c r="G71" i="4"/>
  <c r="G60" i="4"/>
  <c r="G64" i="4"/>
  <c r="G68" i="4"/>
  <c r="G72" i="4"/>
  <c r="G57" i="4"/>
  <c r="G73" i="4"/>
  <c r="G61" i="4"/>
  <c r="G56" i="4"/>
  <c r="G65" i="4"/>
  <c r="G69" i="4"/>
  <c r="I13" i="4"/>
  <c r="G40" i="20"/>
  <c r="H105" i="4"/>
  <c r="D101" i="4"/>
  <c r="D26" i="19"/>
  <c r="D29" i="19"/>
  <c r="F30" i="2"/>
  <c r="D21" i="19"/>
  <c r="D33" i="19"/>
  <c r="D27" i="19"/>
  <c r="F29" i="2"/>
  <c r="F28" i="19"/>
  <c r="F28" i="2"/>
  <c r="F32" i="2"/>
  <c r="F26" i="2"/>
  <c r="F21" i="2"/>
  <c r="F33" i="2"/>
  <c r="F27" i="2"/>
  <c r="F31" i="19"/>
  <c r="F21" i="19"/>
  <c r="F33" i="19"/>
  <c r="F27" i="19"/>
  <c r="F29" i="19"/>
  <c r="F32" i="19"/>
  <c r="F26" i="19"/>
  <c r="D28" i="19"/>
  <c r="D32" i="19"/>
  <c r="D31" i="19"/>
  <c r="D19" i="20"/>
  <c r="D10" i="20"/>
  <c r="D51" i="20"/>
  <c r="B18" i="20"/>
  <c r="B19" i="20"/>
  <c r="D12" i="2"/>
  <c r="F18" i="20"/>
  <c r="H12" i="2"/>
  <c r="H26" i="2"/>
  <c r="I13" i="2"/>
  <c r="F10" i="20"/>
  <c r="G2" i="20"/>
  <c r="I13" i="19"/>
  <c r="H12" i="19"/>
  <c r="B51" i="20"/>
  <c r="E46" i="20"/>
  <c r="F164" i="3"/>
  <c r="E164" i="3"/>
  <c r="I160" i="3"/>
  <c r="I62" i="3"/>
  <c r="E68" i="3"/>
  <c r="E69" i="3"/>
  <c r="E91" i="3"/>
  <c r="E113" i="3"/>
  <c r="E75" i="3"/>
  <c r="E97" i="3"/>
  <c r="E70" i="3"/>
  <c r="E115" i="3"/>
  <c r="E74" i="3"/>
  <c r="E67" i="3"/>
  <c r="E89" i="3"/>
  <c r="E111" i="3"/>
  <c r="E66" i="3"/>
  <c r="E73" i="3"/>
  <c r="E95" i="3"/>
  <c r="E71" i="3"/>
  <c r="E93" i="3"/>
  <c r="E72" i="3"/>
  <c r="F72" i="3"/>
  <c r="F67" i="3"/>
  <c r="F89" i="3"/>
  <c r="F111" i="3"/>
  <c r="F75" i="3"/>
  <c r="F97" i="3"/>
  <c r="F69" i="3"/>
  <c r="F91" i="3"/>
  <c r="F113" i="3"/>
  <c r="F74" i="3"/>
  <c r="F70" i="3"/>
  <c r="F71" i="3"/>
  <c r="F93" i="3"/>
  <c r="F115" i="3"/>
  <c r="F66" i="3"/>
  <c r="F68" i="3"/>
  <c r="F73" i="3"/>
  <c r="F95" i="3"/>
  <c r="G67" i="3"/>
  <c r="G89" i="3"/>
  <c r="G111" i="3"/>
  <c r="G71" i="3"/>
  <c r="G93" i="3"/>
  <c r="G72" i="3"/>
  <c r="G68" i="3"/>
  <c r="G70" i="3"/>
  <c r="G69" i="3"/>
  <c r="G91" i="3"/>
  <c r="G113" i="3"/>
  <c r="G66" i="3"/>
  <c r="G115" i="3"/>
  <c r="G74" i="3"/>
  <c r="G75" i="3"/>
  <c r="G97" i="3"/>
  <c r="G73" i="3"/>
  <c r="G95" i="3"/>
  <c r="D164" i="3"/>
  <c r="G164" i="3"/>
  <c r="H164" i="3"/>
  <c r="D69" i="3"/>
  <c r="D91" i="3"/>
  <c r="D113" i="3"/>
  <c r="D68" i="3"/>
  <c r="D71" i="3"/>
  <c r="D93" i="3"/>
  <c r="D75" i="3"/>
  <c r="D97" i="3"/>
  <c r="D70" i="3"/>
  <c r="D66" i="3"/>
  <c r="D115" i="3"/>
  <c r="D72" i="3"/>
  <c r="D67" i="3"/>
  <c r="D89" i="3"/>
  <c r="D111" i="3"/>
  <c r="D74" i="3"/>
  <c r="D73" i="3"/>
  <c r="D95" i="3"/>
  <c r="H67" i="3"/>
  <c r="H89" i="3"/>
  <c r="H111" i="3"/>
  <c r="H71" i="3"/>
  <c r="H93" i="3"/>
  <c r="H73" i="3"/>
  <c r="H95" i="3"/>
  <c r="H70" i="3"/>
  <c r="H72" i="3"/>
  <c r="H75" i="3"/>
  <c r="H97" i="3"/>
  <c r="H66" i="3"/>
  <c r="H69" i="3"/>
  <c r="H91" i="3"/>
  <c r="H113" i="3"/>
  <c r="H74" i="3"/>
  <c r="H115" i="3"/>
  <c r="H68" i="3"/>
  <c r="E33" i="19"/>
  <c r="C12" i="20"/>
  <c r="C13" i="20"/>
  <c r="E25" i="19"/>
  <c r="G111" i="4"/>
  <c r="G114" i="4"/>
  <c r="G113" i="4"/>
  <c r="G117" i="4"/>
  <c r="G116" i="4"/>
  <c r="G112" i="4"/>
  <c r="G115" i="4"/>
  <c r="F112" i="4"/>
  <c r="F111" i="4"/>
  <c r="F114" i="4"/>
  <c r="F115" i="4"/>
  <c r="F116" i="4"/>
  <c r="F117" i="4"/>
  <c r="E111" i="4"/>
  <c r="E114" i="4"/>
  <c r="E117" i="4"/>
  <c r="E112" i="4"/>
  <c r="E113" i="4"/>
  <c r="E115" i="4"/>
  <c r="I196" i="3"/>
  <c r="I193" i="3"/>
  <c r="I201" i="3"/>
  <c r="I200" i="3"/>
  <c r="I203" i="3"/>
  <c r="I197" i="3"/>
  <c r="I202" i="3"/>
  <c r="I198" i="3"/>
  <c r="I195" i="3"/>
  <c r="I168" i="3"/>
  <c r="I199" i="3"/>
  <c r="I194" i="3"/>
  <c r="I166" i="3"/>
  <c r="I167" i="3"/>
  <c r="I165" i="3"/>
  <c r="I164" i="3"/>
  <c r="I114" i="3"/>
  <c r="I104" i="3"/>
  <c r="I102" i="3"/>
  <c r="I106" i="3"/>
  <c r="I108" i="3"/>
  <c r="I112" i="3"/>
  <c r="I110" i="3"/>
  <c r="I85" i="3"/>
  <c r="I107" i="3"/>
  <c r="I87" i="3"/>
  <c r="I109" i="3"/>
  <c r="I84" i="3"/>
  <c r="I81" i="3"/>
  <c r="I103" i="3"/>
  <c r="I79" i="3"/>
  <c r="I101" i="3"/>
  <c r="I80" i="3"/>
  <c r="I98" i="3"/>
  <c r="I86" i="3"/>
  <c r="I96" i="3"/>
  <c r="I92" i="3"/>
  <c r="I77" i="3"/>
  <c r="I99" i="3"/>
  <c r="I76" i="3"/>
  <c r="I94" i="3"/>
  <c r="I90" i="3"/>
  <c r="I88" i="3"/>
  <c r="I100" i="3"/>
  <c r="I82" i="3"/>
  <c r="I78" i="3"/>
  <c r="I83" i="3"/>
  <c r="I105" i="3"/>
  <c r="G25" i="19"/>
  <c r="G34" i="19"/>
  <c r="E12" i="20"/>
  <c r="E13" i="20"/>
  <c r="E47" i="20"/>
  <c r="E72" i="4"/>
  <c r="E79" i="4"/>
  <c r="E62" i="4"/>
  <c r="E95" i="4"/>
  <c r="E16" i="20"/>
  <c r="E71" i="4"/>
  <c r="E69" i="4"/>
  <c r="E60" i="4"/>
  <c r="E80" i="4"/>
  <c r="E90" i="4"/>
  <c r="E75" i="4"/>
  <c r="E67" i="4"/>
  <c r="E65" i="4"/>
  <c r="E81" i="4"/>
  <c r="E91" i="4"/>
  <c r="E92" i="4"/>
  <c r="E66" i="4"/>
  <c r="E56" i="4"/>
  <c r="E84" i="4"/>
  <c r="E94" i="4"/>
  <c r="E82" i="4"/>
  <c r="E29" i="2"/>
  <c r="E28" i="2"/>
  <c r="E32" i="2"/>
  <c r="E26" i="2"/>
  <c r="E30" i="2"/>
  <c r="E31" i="2"/>
  <c r="E27" i="2"/>
  <c r="E21" i="2"/>
  <c r="E63" i="4"/>
  <c r="E74" i="4"/>
  <c r="E58" i="4"/>
  <c r="E61" i="4"/>
  <c r="E68" i="4"/>
  <c r="E85" i="4"/>
  <c r="E87" i="4"/>
  <c r="E76" i="4"/>
  <c r="E88" i="4"/>
  <c r="E86" i="4"/>
  <c r="C46" i="20"/>
  <c r="C47" i="20"/>
  <c r="E59" i="4"/>
  <c r="E70" i="4"/>
  <c r="E73" i="4"/>
  <c r="E57" i="4"/>
  <c r="E64" i="4"/>
  <c r="E78" i="4"/>
  <c r="E77" i="4"/>
  <c r="E89" i="4"/>
  <c r="E93" i="4"/>
  <c r="I100" i="4"/>
  <c r="F70" i="4"/>
  <c r="F84" i="4"/>
  <c r="D46" i="20"/>
  <c r="D47" i="20"/>
  <c r="F64" i="4"/>
  <c r="F91" i="4"/>
  <c r="F73" i="4"/>
  <c r="F60" i="4"/>
  <c r="F80" i="4"/>
  <c r="F88" i="4"/>
  <c r="F95" i="4"/>
  <c r="F56" i="4"/>
  <c r="F61" i="4"/>
  <c r="F63" i="4"/>
  <c r="F93" i="4"/>
  <c r="F76" i="4"/>
  <c r="F62" i="4"/>
  <c r="F57" i="4"/>
  <c r="F59" i="4"/>
  <c r="F85" i="4"/>
  <c r="F92" i="4"/>
  <c r="F74" i="4"/>
  <c r="F69" i="4"/>
  <c r="F72" i="4"/>
  <c r="F71" i="4"/>
  <c r="F81" i="4"/>
  <c r="F90" i="4"/>
  <c r="F94" i="4"/>
  <c r="F77" i="4"/>
  <c r="F89" i="4"/>
  <c r="F78" i="4"/>
  <c r="F66" i="4"/>
  <c r="F58" i="4"/>
  <c r="F65" i="4"/>
  <c r="F68" i="4"/>
  <c r="F67" i="4"/>
  <c r="F79" i="4"/>
  <c r="F83" i="4"/>
  <c r="F75" i="4"/>
  <c r="F87" i="4"/>
  <c r="F86" i="4"/>
  <c r="H52" i="4"/>
  <c r="H80" i="4"/>
  <c r="I104" i="4"/>
  <c r="I105" i="4"/>
  <c r="B12" i="20"/>
  <c r="B13" i="20"/>
  <c r="H107" i="4"/>
  <c r="H112" i="4"/>
  <c r="D52" i="4"/>
  <c r="I52" i="4"/>
  <c r="I80" i="4"/>
  <c r="D107" i="4"/>
  <c r="I101" i="4"/>
  <c r="D25" i="19"/>
  <c r="D34" i="19"/>
  <c r="D15" i="20"/>
  <c r="D16" i="20"/>
  <c r="F25" i="19"/>
  <c r="F34" i="19"/>
  <c r="D12" i="20"/>
  <c r="D13" i="20"/>
  <c r="F25" i="2"/>
  <c r="F34" i="2"/>
  <c r="G10" i="20"/>
  <c r="G51" i="20"/>
  <c r="F51" i="20"/>
  <c r="D26" i="2"/>
  <c r="D29" i="2"/>
  <c r="D28" i="2"/>
  <c r="D31" i="2"/>
  <c r="D21" i="2"/>
  <c r="D32" i="2"/>
  <c r="D30" i="2"/>
  <c r="D27" i="2"/>
  <c r="H27" i="19"/>
  <c r="H21" i="19"/>
  <c r="I12" i="19"/>
  <c r="H32" i="19"/>
  <c r="H28" i="19"/>
  <c r="H31" i="19"/>
  <c r="H30" i="19"/>
  <c r="H26" i="19"/>
  <c r="H29" i="19"/>
  <c r="H30" i="2"/>
  <c r="H28" i="2"/>
  <c r="H29" i="2"/>
  <c r="H27" i="2"/>
  <c r="H32" i="2"/>
  <c r="H31" i="2"/>
  <c r="I12" i="2"/>
  <c r="H21" i="2"/>
  <c r="F19" i="20"/>
  <c r="G19" i="20"/>
  <c r="G18" i="20"/>
  <c r="G96" i="4"/>
  <c r="F204" i="3"/>
  <c r="E204" i="3"/>
  <c r="H204" i="3"/>
  <c r="H116" i="3"/>
  <c r="G116" i="3"/>
  <c r="I72" i="3"/>
  <c r="I69" i="3"/>
  <c r="I91" i="3"/>
  <c r="I113" i="3"/>
  <c r="I75" i="3"/>
  <c r="I97" i="3"/>
  <c r="I68" i="3"/>
  <c r="G43" i="20"/>
  <c r="G44" i="20"/>
  <c r="I70" i="3"/>
  <c r="I74" i="3"/>
  <c r="I73" i="3"/>
  <c r="I95" i="3"/>
  <c r="I71" i="3"/>
  <c r="I93" i="3"/>
  <c r="I67" i="3"/>
  <c r="I89" i="3"/>
  <c r="I111" i="3"/>
  <c r="I66" i="3"/>
  <c r="I115" i="3"/>
  <c r="D116" i="3"/>
  <c r="D204" i="3"/>
  <c r="G204" i="3"/>
  <c r="F116" i="3"/>
  <c r="E116" i="3"/>
  <c r="E34" i="19"/>
  <c r="E118" i="4"/>
  <c r="F118" i="4"/>
  <c r="G118" i="4"/>
  <c r="H111" i="4"/>
  <c r="H114" i="4"/>
  <c r="H117" i="4"/>
  <c r="H113" i="4"/>
  <c r="H115" i="4"/>
  <c r="H116" i="4"/>
  <c r="E25" i="2"/>
  <c r="E33" i="2"/>
  <c r="C15" i="20"/>
  <c r="C16" i="20"/>
  <c r="E96" i="4"/>
  <c r="F96" i="4"/>
  <c r="H89" i="4"/>
  <c r="H91" i="4"/>
  <c r="H56" i="4"/>
  <c r="H65" i="4"/>
  <c r="H85" i="4"/>
  <c r="H92" i="4"/>
  <c r="F46" i="20"/>
  <c r="F47" i="20"/>
  <c r="H68" i="4"/>
  <c r="H67" i="4"/>
  <c r="H74" i="4"/>
  <c r="H58" i="4"/>
  <c r="H61" i="4"/>
  <c r="H79" i="4"/>
  <c r="H82" i="4"/>
  <c r="H94" i="4"/>
  <c r="H88" i="4"/>
  <c r="H77" i="4"/>
  <c r="H60" i="4"/>
  <c r="H59" i="4"/>
  <c r="H66" i="4"/>
  <c r="H69" i="4"/>
  <c r="H84" i="4"/>
  <c r="H76" i="4"/>
  <c r="H95" i="4"/>
  <c r="H72" i="4"/>
  <c r="H71" i="4"/>
  <c r="H62" i="4"/>
  <c r="H81" i="4"/>
  <c r="H93" i="4"/>
  <c r="H87" i="4"/>
  <c r="H64" i="4"/>
  <c r="H63" i="4"/>
  <c r="H70" i="4"/>
  <c r="H73" i="4"/>
  <c r="H57" i="4"/>
  <c r="H78" i="4"/>
  <c r="H83" i="4"/>
  <c r="H75" i="4"/>
  <c r="H86" i="4"/>
  <c r="H90" i="4"/>
  <c r="I107" i="4"/>
  <c r="I92" i="4"/>
  <c r="I93" i="4"/>
  <c r="I76" i="4"/>
  <c r="I94" i="4"/>
  <c r="I91" i="4"/>
  <c r="I87" i="4"/>
  <c r="I90" i="4"/>
  <c r="I89" i="4"/>
  <c r="I75" i="4"/>
  <c r="I77" i="4"/>
  <c r="I95" i="4"/>
  <c r="I88" i="4"/>
  <c r="I86" i="4"/>
  <c r="I81" i="4"/>
  <c r="I84" i="4"/>
  <c r="I83" i="4"/>
  <c r="I79" i="4"/>
  <c r="I78" i="4"/>
  <c r="D75" i="4"/>
  <c r="D94" i="4"/>
  <c r="D89" i="4"/>
  <c r="D95" i="4"/>
  <c r="D93" i="4"/>
  <c r="D90" i="4"/>
  <c r="D77" i="4"/>
  <c r="D92" i="4"/>
  <c r="D91" i="4"/>
  <c r="D86" i="4"/>
  <c r="D88" i="4"/>
  <c r="D87" i="4"/>
  <c r="D76" i="4"/>
  <c r="D80" i="4"/>
  <c r="D81" i="4"/>
  <c r="D82" i="4"/>
  <c r="D83" i="4"/>
  <c r="D78" i="4"/>
  <c r="D85" i="4"/>
  <c r="D84" i="4"/>
  <c r="D79" i="4"/>
  <c r="I82" i="4"/>
  <c r="I85" i="4"/>
  <c r="D57" i="4"/>
  <c r="D61" i="4"/>
  <c r="D65" i="4"/>
  <c r="D69" i="4"/>
  <c r="D73" i="4"/>
  <c r="D58" i="4"/>
  <c r="D62" i="4"/>
  <c r="D66" i="4"/>
  <c r="D70" i="4"/>
  <c r="D74" i="4"/>
  <c r="D56" i="4"/>
  <c r="D59" i="4"/>
  <c r="D63" i="4"/>
  <c r="D67" i="4"/>
  <c r="D71" i="4"/>
  <c r="D64" i="4"/>
  <c r="D68" i="4"/>
  <c r="D72" i="4"/>
  <c r="D60" i="4"/>
  <c r="I59" i="4"/>
  <c r="I63" i="4"/>
  <c r="I67" i="4"/>
  <c r="I71" i="4"/>
  <c r="I60" i="4"/>
  <c r="I64" i="4"/>
  <c r="I68" i="4"/>
  <c r="I72" i="4"/>
  <c r="I57" i="4"/>
  <c r="I61" i="4"/>
  <c r="I65" i="4"/>
  <c r="I69" i="4"/>
  <c r="I73" i="4"/>
  <c r="I58" i="4"/>
  <c r="I62" i="4"/>
  <c r="I66" i="4"/>
  <c r="I70" i="4"/>
  <c r="I74" i="4"/>
  <c r="I56" i="4"/>
  <c r="G46" i="20"/>
  <c r="G47" i="20"/>
  <c r="B46" i="20"/>
  <c r="B47" i="20"/>
  <c r="D111" i="4"/>
  <c r="D113" i="4"/>
  <c r="D117" i="4"/>
  <c r="D115" i="4"/>
  <c r="D112" i="4"/>
  <c r="D114" i="4"/>
  <c r="D116" i="4"/>
  <c r="G41" i="20"/>
  <c r="D33" i="2"/>
  <c r="D25" i="2"/>
  <c r="B15" i="20"/>
  <c r="B16" i="20"/>
  <c r="H33" i="19"/>
  <c r="F12" i="20"/>
  <c r="H25" i="19"/>
  <c r="H25" i="2"/>
  <c r="H33" i="2"/>
  <c r="F15" i="20"/>
  <c r="I27" i="19"/>
  <c r="I21" i="19"/>
  <c r="I33" i="19"/>
  <c r="I31" i="19"/>
  <c r="I26" i="19"/>
  <c r="I28" i="19"/>
  <c r="I30" i="19"/>
  <c r="I32" i="19"/>
  <c r="I29" i="19"/>
  <c r="I28" i="2"/>
  <c r="I27" i="2"/>
  <c r="I31" i="2"/>
  <c r="I32" i="2"/>
  <c r="I29" i="2"/>
  <c r="I21" i="2"/>
  <c r="I30" i="2"/>
  <c r="I26" i="2"/>
  <c r="I204" i="3"/>
  <c r="I116" i="3"/>
  <c r="H118" i="4"/>
  <c r="D118" i="4"/>
  <c r="E34" i="2"/>
  <c r="H96" i="4"/>
  <c r="I114" i="4"/>
  <c r="I117" i="4"/>
  <c r="I113" i="4"/>
  <c r="I115" i="4"/>
  <c r="I112" i="4"/>
  <c r="I116" i="4"/>
  <c r="I111" i="4"/>
  <c r="D96" i="4"/>
  <c r="I96" i="4"/>
  <c r="H34" i="2"/>
  <c r="I25" i="19"/>
  <c r="I34" i="19"/>
  <c r="D34" i="2"/>
  <c r="F16" i="20"/>
  <c r="G16" i="20"/>
  <c r="G15" i="20"/>
  <c r="H34" i="19"/>
  <c r="I25" i="2"/>
  <c r="I33" i="2"/>
  <c r="F13" i="20"/>
  <c r="G13" i="20"/>
  <c r="G12" i="20"/>
  <c r="I118" i="4"/>
  <c r="I3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1" authorId="0" shapeId="0" xr:uid="{00000000-0006-0000-0700-000001000000}">
      <text>
        <r>
          <rPr>
            <sz val="11"/>
            <color rgb="FF000000"/>
            <rFont val="Calibri"/>
            <family val="2"/>
          </rPr>
          <t>This includes: 
Geo. Weighting
Other Allowances
Superannuation &amp; NI
Apprenticeship levy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34" authorId="0" shapeId="0" xr:uid="{00000000-0006-0000-1000-000001000000}">
      <text>
        <r>
          <rPr>
            <sz val="11"/>
            <color rgb="FF000000"/>
            <rFont val="Calibri"/>
            <family val="2"/>
          </rPr>
          <t xml:space="preserve">Duration per patient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48" authorId="0" shapeId="0" xr:uid="{00000000-0006-0000-1100-000001000000}">
      <text>
        <r>
          <rPr>
            <sz val="11"/>
            <color rgb="FF000000"/>
            <rFont val="Calibri"/>
            <family val="2"/>
          </rPr>
          <t xml:space="preserve">Duration per patient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36" authorId="0" shapeId="0" xr:uid="{00000000-0006-0000-1200-000001000000}">
      <text>
        <r>
          <rPr>
            <sz val="11"/>
            <color rgb="FF000000"/>
            <rFont val="Calibri"/>
            <family val="2"/>
          </rPr>
          <t xml:space="preserve">
NOTE: Price is per test within this group 
- multiple investigations within this group should be listed separately under Investigations on the "Per Patient Budget Tab"</t>
        </r>
      </text>
    </comment>
    <comment ref="G36" authorId="0" shapeId="0" xr:uid="{00000000-0006-0000-1200-000002000000}">
      <text>
        <r>
          <rPr>
            <sz val="11"/>
            <color rgb="FF000000"/>
            <rFont val="Calibri"/>
            <family val="2"/>
          </rPr>
          <t xml:space="preserve">
NOTE: Price is per test within this group 
- multiple investigations within this group should be listed separately under Investigations on the "Per Patient Budget Tab"</t>
        </r>
      </text>
    </comment>
    <comment ref="A37" authorId="0" shapeId="0" xr:uid="{00000000-0006-0000-1200-000003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37" authorId="0" shapeId="0" xr:uid="{00000000-0006-0000-1200-000004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38" authorId="0" shapeId="0" xr:uid="{00000000-0006-0000-1200-000005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38" authorId="0" shapeId="0" xr:uid="{00000000-0006-0000-1200-000006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64" authorId="0" shapeId="0" xr:uid="{00000000-0006-0000-1200-000007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64" authorId="0" shapeId="0" xr:uid="{00000000-0006-0000-1200-000008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65" authorId="0" shapeId="0" xr:uid="{00000000-0006-0000-1200-000009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65" authorId="0" shapeId="0" xr:uid="{00000000-0006-0000-1200-00000A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69" authorId="0" shapeId="0" xr:uid="{00000000-0006-0000-1200-00000B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69" authorId="0" shapeId="0" xr:uid="{00000000-0006-0000-1200-00000C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70" authorId="0" shapeId="0" xr:uid="{00000000-0006-0000-1200-00000D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70" authorId="0" shapeId="0" xr:uid="{00000000-0006-0000-1200-00000E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71" authorId="0" shapeId="0" xr:uid="{00000000-0006-0000-1200-00000F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71" authorId="0" shapeId="0" xr:uid="{00000000-0006-0000-1200-000010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89" authorId="0" shapeId="0" xr:uid="{00000000-0006-0000-1200-000011000000}">
      <text>
        <r>
          <rPr>
            <sz val="11"/>
            <color rgb="FF000000"/>
            <rFont val="Calibri"/>
            <family val="2"/>
          </rPr>
          <t>Need definitions of when should be used - perhaps in step-by-step completion guide or in the template itself</t>
        </r>
      </text>
    </comment>
    <comment ref="A96" authorId="0" shapeId="0" xr:uid="{00000000-0006-0000-1200-000012000000}">
      <text>
        <r>
          <rPr>
            <sz val="11"/>
            <color rgb="FF000000"/>
            <rFont val="Calibri"/>
            <family val="2"/>
          </rPr>
          <t xml:space="preserve">Controlled drugs are those that could potentially be abused (e.g. morphine) and need to be added to a register when used
</t>
        </r>
      </text>
    </comment>
    <comment ref="A97" authorId="0" shapeId="0" xr:uid="{00000000-0006-0000-1200-000013000000}">
      <text>
        <r>
          <rPr>
            <sz val="11"/>
            <color rgb="FF000000"/>
            <rFont val="Calibri"/>
            <family val="2"/>
          </rPr>
          <t xml:space="preserve">Only chargeable when work is performed by Pharmacy
</t>
        </r>
      </text>
    </comment>
    <comment ref="A99" authorId="0" shapeId="0" xr:uid="{00000000-0006-0000-1200-000014000000}">
      <text>
        <r>
          <rPr>
            <sz val="11"/>
            <color rgb="FF000000"/>
            <rFont val="Calibri"/>
            <family val="2"/>
          </rPr>
          <t xml:space="preserve">Charged only if sponsors specifically requests counting and recording by pharmacy staff
</t>
        </r>
      </text>
    </comment>
    <comment ref="A105" authorId="0" shapeId="0" xr:uid="{00000000-0006-0000-1200-000015000000}">
      <text>
        <r>
          <rPr>
            <sz val="11"/>
            <color rgb="FF000000"/>
            <rFont val="Calibri"/>
            <family val="2"/>
          </rPr>
          <t xml:space="preserve">Extended hours are defined as work added onto the normal working hours (09:00-17:00 Monday to Friday), but not necessarily starting in working hours.  For example CT dispensing required on a Tuesday 17:00-18:30   
</t>
        </r>
      </text>
    </comment>
    <comment ref="A106" authorId="0" shapeId="0" xr:uid="{00000000-0006-0000-1200-000016000000}">
      <text>
        <r>
          <rPr>
            <sz val="11"/>
            <color rgb="FF000000"/>
            <rFont val="Calibri"/>
            <family val="2"/>
          </rPr>
          <t xml:space="preserve">Out-of-hour work is defined as weekend work or late evenings not following on from normal working hours. For example CT dispensing on a Tuesday 20:00-21:30 or Saturday morning
</t>
        </r>
      </text>
    </comment>
    <comment ref="A109" authorId="0" shapeId="0" xr:uid="{00000000-0006-0000-1200-000017000000}">
      <text>
        <r>
          <rPr>
            <sz val="11"/>
            <color rgb="FF000000"/>
            <rFont val="Calibri"/>
            <family val="2"/>
          </rPr>
          <t xml:space="preserve">Stock checks are a good practice and not chargeable to the Sponsor, however additional task such as requests for specific reporting may be charged as additional costs if required
</t>
        </r>
      </text>
    </comment>
  </commentList>
</comments>
</file>

<file path=xl/sharedStrings.xml><?xml version="1.0" encoding="utf-8"?>
<sst xmlns="http://schemas.openxmlformats.org/spreadsheetml/2006/main" count="2654" uniqueCount="433">
  <si>
    <t>From Tabs</t>
  </si>
  <si>
    <t>2. Annual Costs of Staff Posts</t>
  </si>
  <si>
    <t>3.Travel,Subsistence&amp;Conference</t>
  </si>
  <si>
    <t>4. Equipment</t>
  </si>
  <si>
    <t>5. Consumables</t>
  </si>
  <si>
    <t>6. PPIEP</t>
  </si>
  <si>
    <t>7. Dissemination</t>
  </si>
  <si>
    <t xml:space="preserve">8. Other Direct Costs </t>
  </si>
  <si>
    <t>9. INDIRECT COSTS</t>
  </si>
  <si>
    <t xml:space="preserve">Summary of costs </t>
  </si>
  <si>
    <t>Summary of Direct-Indirect Cost</t>
  </si>
  <si>
    <t>Summary of Staff Resourcing</t>
  </si>
  <si>
    <t>Summary of Organisation Cost</t>
  </si>
  <si>
    <t>SUMMARY OF COSTS</t>
  </si>
  <si>
    <t>APPLICATION TITLE:</t>
  </si>
  <si>
    <t>REFERENCE NUMBER:</t>
  </si>
  <si>
    <t xml:space="preserve">The summary of cost table is locked for editing. Totals are pulled from the relevant tabs. </t>
  </si>
  <si>
    <t>Research Costs (Funded by NIHR)</t>
  </si>
  <si>
    <t>Year 1
£</t>
  </si>
  <si>
    <t>Year 2
£</t>
  </si>
  <si>
    <t>Year 3
£</t>
  </si>
  <si>
    <t>Year 4
£</t>
  </si>
  <si>
    <t>Year 5
£</t>
  </si>
  <si>
    <t>Total
£</t>
  </si>
  <si>
    <t>Direct Costs</t>
  </si>
  <si>
    <t>Staff Costs</t>
  </si>
  <si>
    <t>Travel, Subsistence &amp; Conference</t>
  </si>
  <si>
    <t>Equipment</t>
  </si>
  <si>
    <t>Consumables</t>
  </si>
  <si>
    <t>PPIEP</t>
  </si>
  <si>
    <t>Dissemination</t>
  </si>
  <si>
    <t>Other Direct Cost</t>
  </si>
  <si>
    <t>Indirect Costs</t>
  </si>
  <si>
    <t>Total Funding Requested</t>
  </si>
  <si>
    <t>Research Costs Distribution (Funded by NIHR)</t>
  </si>
  <si>
    <t>SUMMARY OF STAFF RESOURCING</t>
  </si>
  <si>
    <t>Summary of Staff Costs</t>
  </si>
  <si>
    <t>Total NHS Costs</t>
  </si>
  <si>
    <t>Summary of % Staff Allocation</t>
  </si>
  <si>
    <t>Year 1
%</t>
  </si>
  <si>
    <t>Year 2
%</t>
  </si>
  <si>
    <t>Year 3
%</t>
  </si>
  <si>
    <t>Year 4
%</t>
  </si>
  <si>
    <t>Year 5
%</t>
  </si>
  <si>
    <t>Total Average
%</t>
  </si>
  <si>
    <t>Summary of Weight FTE %</t>
  </si>
  <si>
    <t>Year 1
Weight FTE</t>
  </si>
  <si>
    <t>Year 2
Weight FTE</t>
  </si>
  <si>
    <t>Year 3
Weight FTE</t>
  </si>
  <si>
    <t>Year 4
Weight FTE</t>
  </si>
  <si>
    <t>Year 5
Weight FTE</t>
  </si>
  <si>
    <t>Total 
Weight FTE</t>
  </si>
  <si>
    <t xml:space="preserve">Summary of Weight FTE % average </t>
  </si>
  <si>
    <t>Year 1
Average Weight FTE %</t>
  </si>
  <si>
    <t>Year 2
Average Weight FTE %</t>
  </si>
  <si>
    <t>Year 3
Average Weight FTE %</t>
  </si>
  <si>
    <t>Year 4
Average Weight FTE %</t>
  </si>
  <si>
    <t>Year 5
Average Weight FTE %</t>
  </si>
  <si>
    <t>Total 
Average Weight FTE %</t>
  </si>
  <si>
    <t xml:space="preserve">Summary of Organisation Costs </t>
  </si>
  <si>
    <t>NHS (UK)</t>
  </si>
  <si>
    <t>HEI (UK)</t>
  </si>
  <si>
    <t>Local Authority (UK)</t>
  </si>
  <si>
    <t>Charity (UK)</t>
  </si>
  <si>
    <t>Commercial (UK)</t>
  </si>
  <si>
    <t>International</t>
  </si>
  <si>
    <t>Other</t>
  </si>
  <si>
    <t>SUMMARY OF ORGANISATIONS COSTS</t>
  </si>
  <si>
    <t>Organisation Name</t>
  </si>
  <si>
    <t>Organisation Type</t>
  </si>
  <si>
    <t xml:space="preserve">Yr1 Costs </t>
  </si>
  <si>
    <t xml:space="preserve">Yr2 Costs </t>
  </si>
  <si>
    <t xml:space="preserve">Yr3 Costs </t>
  </si>
  <si>
    <t xml:space="preserve">Yr4 Costs </t>
  </si>
  <si>
    <t xml:space="preserve">Yr5 Costs </t>
  </si>
  <si>
    <t>TOTAL</t>
  </si>
  <si>
    <t>Annual Costs of Staff Posts</t>
  </si>
  <si>
    <t>-</t>
  </si>
  <si>
    <t>Travel,Subsistence&amp;Conference</t>
  </si>
  <si>
    <t>Other Direct Costs</t>
  </si>
  <si>
    <t>Indirect</t>
  </si>
  <si>
    <t>Total</t>
  </si>
  <si>
    <t>AWARD DETAILS</t>
  </si>
  <si>
    <r>
      <rPr>
        <b/>
        <sz val="10"/>
        <color indexed="8"/>
        <rFont val="Arial"/>
        <family val="2"/>
      </rPr>
      <t>Please complete the AWARD DETAILS section first</t>
    </r>
    <r>
      <rPr>
        <sz val="10"/>
        <color indexed="8"/>
        <rFont val="Arial"/>
        <family val="2"/>
      </rPr>
      <t xml:space="preserve">. The details will then automatically feed into other sections of the financial plan. Greyed out columns are locked for editing and will contain formulas and calculations.
Applicants are to list all the member organisations in the proposed application that are due to receive funds and appropriately assign an organisation type (i.e. NHS, HEI, commercial, etc). The organisations name/type will feed into other areas of the form, allowing applicant to assign costs against organisations. Organisation names should NOT be abbreviated. 
When this is complete, please move on to sections 1-9 of the financial plan. Summary tabs highlighted yellow are locked for editing, these will automatically calculate when figures are added within sections 1-9. 
</t>
    </r>
    <r>
      <rPr>
        <b/>
        <sz val="10"/>
        <color indexed="8"/>
        <rFont val="Arial"/>
        <family val="2"/>
      </rPr>
      <t>PLEASE NOTE:</t>
    </r>
    <r>
      <rPr>
        <sz val="10"/>
        <color indexed="8"/>
        <rFont val="Arial"/>
        <family val="2"/>
      </rPr>
      <t xml:space="preserve"> If applicants require to copy and paste within field we recommend that you only </t>
    </r>
    <r>
      <rPr>
        <b/>
        <sz val="10"/>
        <color indexed="8"/>
        <rFont val="Arial"/>
        <family val="2"/>
      </rPr>
      <t xml:space="preserve">“Copy &amp; Paste (Special) Values” </t>
    </r>
    <r>
      <rPr>
        <sz val="10"/>
        <color indexed="8"/>
        <rFont val="Arial"/>
        <family val="2"/>
      </rPr>
      <t xml:space="preserve">to avoid corruption to cell formulas. Please do </t>
    </r>
    <r>
      <rPr>
        <b/>
        <sz val="10"/>
        <color indexed="8"/>
        <rFont val="Arial"/>
        <family val="2"/>
      </rPr>
      <t>NOT</t>
    </r>
    <r>
      <rPr>
        <sz val="10"/>
        <color indexed="8"/>
        <rFont val="Arial"/>
        <family val="2"/>
      </rPr>
      <t xml:space="preserve"> cut and paste as this will corrupt cell formulas.   </t>
    </r>
    <r>
      <rPr>
        <sz val="11"/>
        <color rgb="FF000000"/>
        <rFont val="Calibri"/>
        <family val="2"/>
      </rPr>
      <t xml:space="preserve">
</t>
    </r>
  </si>
  <si>
    <t>APPLICATION DETAILS</t>
  </si>
  <si>
    <t>PROGRAMME</t>
  </si>
  <si>
    <t>SBRI Healthcare</t>
  </si>
  <si>
    <t>APPLICATION TITLE</t>
  </si>
  <si>
    <t>PROJECT REFERENCE</t>
  </si>
  <si>
    <t>HOST ORGANISATION</t>
  </si>
  <si>
    <t>LEAD APPLICANT NAME</t>
  </si>
  <si>
    <t>ORG Name</t>
  </si>
  <si>
    <t xml:space="preserve">ORG TYPE </t>
  </si>
  <si>
    <r>
      <t>MEMBER ORGANISATIONS:</t>
    </r>
    <r>
      <rPr>
        <sz val="11"/>
        <color rgb="FF000000"/>
        <rFont val="Calibri"/>
        <family val="2"/>
      </rPr>
      <t xml:space="preserve"> Please list member organisations who will be in receipt of NIHR funding via subcontract with the host organisation. </t>
    </r>
  </si>
  <si>
    <t>ORGANISATION NAME</t>
  </si>
  <si>
    <t>(Select)</t>
  </si>
  <si>
    <t xml:space="preserve">(Select) </t>
  </si>
  <si>
    <t>FEC</t>
  </si>
  <si>
    <t>Fund NHS Indirect Costs</t>
  </si>
  <si>
    <t>Commercial</t>
  </si>
  <si>
    <t xml:space="preserve">RfPB </t>
  </si>
  <si>
    <t>No</t>
  </si>
  <si>
    <t>Yes</t>
  </si>
  <si>
    <t xml:space="preserve">PGfAR </t>
  </si>
  <si>
    <t>PDG</t>
  </si>
  <si>
    <t>i4i</t>
  </si>
  <si>
    <t>PRP</t>
  </si>
  <si>
    <t xml:space="preserve">Infrastructure </t>
  </si>
  <si>
    <t>ODA</t>
  </si>
  <si>
    <t>Organisation NHS/HEI</t>
  </si>
  <si>
    <t>STAFF POSTS AND SALARIES</t>
  </si>
  <si>
    <r>
      <t xml:space="preserve">This section of the finance form presents an overview of all salary costs for staff members/roles (known or unknown) required to deliver the Award.
Salaries and staff details from this page will feed into other sections of the finance form. All field in this section </t>
    </r>
    <r>
      <rPr>
        <b/>
        <sz val="10"/>
        <color rgb="FF000000"/>
        <rFont val="Arial"/>
        <family val="2"/>
      </rPr>
      <t>MUST</t>
    </r>
    <r>
      <rPr>
        <sz val="10"/>
        <color rgb="FF000000"/>
        <rFont val="Arial"/>
        <family val="2"/>
      </rPr>
      <t xml:space="preserve"> be completed in full before completing the Annual Cost of Staff Posts section of the finance form. Organisation names should</t>
    </r>
    <r>
      <rPr>
        <b/>
        <sz val="10"/>
        <color rgb="FF000000"/>
        <rFont val="Arial"/>
        <family val="2"/>
      </rPr>
      <t xml:space="preserve"> NOT</t>
    </r>
    <r>
      <rPr>
        <sz val="10"/>
        <color rgb="FF000000"/>
        <rFont val="Arial"/>
        <family val="2"/>
      </rPr>
      <t xml:space="preserve"> be abbreviated. 
Salaries may be sought at a level appropriate to the skills, responsibilities and expertise necessary to carry out the role required, and to reflect the experience of a known individual, where terms and conditions of service applying in the host organisation. For unnamed staff, the salaries should be costed at the mid-point of the appropriate grade for the post.
If staff members names are currently unknown then please state "unknown" and complete the remaining row fields outlining the most likely employing organisation, role type, estimate grade (if applicable), salary and on-costs. 
</t>
    </r>
  </si>
  <si>
    <t>org</t>
  </si>
  <si>
    <t>org typ</t>
  </si>
  <si>
    <t>role</t>
  </si>
  <si>
    <t>Staff Member Name</t>
  </si>
  <si>
    <t>Org Type</t>
  </si>
  <si>
    <t>Role</t>
  </si>
  <si>
    <t>Grade</t>
  </si>
  <si>
    <t>Salary
£</t>
  </si>
  <si>
    <t>On-costs</t>
  </si>
  <si>
    <t>Current 
Annual Salary Costs £</t>
  </si>
  <si>
    <t>RATE</t>
  </si>
  <si>
    <t>Org</t>
  </si>
  <si>
    <t>NHS</t>
  </si>
  <si>
    <t>Academic lead</t>
  </si>
  <si>
    <t>HEI</t>
  </si>
  <si>
    <t>Administrative</t>
  </si>
  <si>
    <t>Behavioural Scientist</t>
  </si>
  <si>
    <t>Chief Investigator</t>
  </si>
  <si>
    <t xml:space="preserve">Clinical Trial Specialist </t>
  </si>
  <si>
    <t>Co-applicant</t>
  </si>
  <si>
    <t xml:space="preserve">Consultant advisor </t>
  </si>
  <si>
    <t>Data analyst</t>
  </si>
  <si>
    <t>General</t>
  </si>
  <si>
    <t xml:space="preserve">Health Economist </t>
  </si>
  <si>
    <t xml:space="preserve">Health Psychologist </t>
  </si>
  <si>
    <t xml:space="preserve">IS Developer </t>
  </si>
  <si>
    <t>Other Staff</t>
  </si>
  <si>
    <t xml:space="preserve">Patient/Public Co-applicant </t>
  </si>
  <si>
    <t xml:space="preserve">Research Assistant </t>
  </si>
  <si>
    <t>Research Administration</t>
  </si>
  <si>
    <t xml:space="preserve">Research Associate </t>
  </si>
  <si>
    <t xml:space="preserve">Research Fellow </t>
  </si>
  <si>
    <t>Research Interventionist</t>
  </si>
  <si>
    <t>Research Methodologist</t>
  </si>
  <si>
    <t xml:space="preserve">Research Midwife </t>
  </si>
  <si>
    <t>Research Nurse</t>
  </si>
  <si>
    <t xml:space="preserve">Research Psychologist </t>
  </si>
  <si>
    <t>Research Therapist</t>
  </si>
  <si>
    <t xml:space="preserve">Statistician </t>
  </si>
  <si>
    <t xml:space="preserve">Study Manager </t>
  </si>
  <si>
    <t>Systematic reviewer</t>
  </si>
  <si>
    <t>Surgery Specialist</t>
  </si>
  <si>
    <t>ANNAUL COSTS OF STAFF POSTS</t>
  </si>
  <si>
    <r>
      <t xml:space="preserve">This section of the financial plan outlines the percentage full time equivalent (FTE) that each staff member is dedicating to the Award, the duration they are involved in the Award (measured in months), and the annual and total cost of each post.  
Staff details from the 'Staff Post and Salaries' tab will automatically feed into this section. Greyed out columns are locked for editing and will contain formulas and calculations.
To reflect the required level of staff resource in each year, applicants need to assign an FTE number </t>
    </r>
    <r>
      <rPr>
        <b/>
        <sz val="10"/>
        <color rgb="FF000000"/>
        <rFont val="Arial"/>
        <family val="2"/>
      </rPr>
      <t>(1.00 equalling 1 full time equivalent)</t>
    </r>
    <r>
      <rPr>
        <sz val="10"/>
        <color rgb="FF000000"/>
        <rFont val="Arial"/>
        <family val="2"/>
      </rPr>
      <t xml:space="preserve"> and duration (in months) for each staff member. Once selected, the weighted FTE and yearly total (using the salaries costs and rates outlined in the Staff Posts and Salaries section) will automatically calculate.  
From year 2 onwards, applicants are permitted to apply an increment increase to staff members prior year salaries. This can be done by entering the % increase within the '% salary increment increase' columns. The increment increase will be applied to the prior year salary and will feed into the yearly calculation automatically.    
Applications should be costed at current (2020/21) prices, based on current salary scales and scale increments.  
Applicants must justify staff costs within the text box provided below.
PLEASE NOTE: If applicants require to copy and paste within fields we recommend that you only “Copy &amp; Paste (Special) Values” to avoid corruption to cell formulas. Please do NOT cut and paste as this will corrupt cell formulas.    </t>
    </r>
  </si>
  <si>
    <t>Staff Members Name</t>
  </si>
  <si>
    <t>Yr1  FTE</t>
  </si>
  <si>
    <t>Yr1 Months</t>
  </si>
  <si>
    <t>Yr1 Weighted FTE</t>
  </si>
  <si>
    <t>Yr 1 Rate Calculation
£</t>
  </si>
  <si>
    <t>Y2  % salary increment increase</t>
  </si>
  <si>
    <t>Yr2
  FTE</t>
  </si>
  <si>
    <t xml:space="preserve">Yr2 Months </t>
  </si>
  <si>
    <t>Y2 Weighted 
FTE</t>
  </si>
  <si>
    <t>Yr2 Rate Calculation
£</t>
  </si>
  <si>
    <t>Y3 % salary increment increase</t>
  </si>
  <si>
    <t>Yr 3
  FTE</t>
  </si>
  <si>
    <t xml:space="preserve">Yr3 
Months </t>
  </si>
  <si>
    <t>Y3 Weighted 
FTE</t>
  </si>
  <si>
    <t>Year 3 Rate Calculation
£</t>
  </si>
  <si>
    <t>Y4  % salary increment increase</t>
  </si>
  <si>
    <t>Yr4
  FTE</t>
  </si>
  <si>
    <t>Yr 4
 Months</t>
  </si>
  <si>
    <t>Y4 Weighted 
FTE</t>
  </si>
  <si>
    <t>Yr4 Rate Calculation
£</t>
  </si>
  <si>
    <t>Y5 % salary increment increase</t>
  </si>
  <si>
    <t>Yr 5
  FTE</t>
  </si>
  <si>
    <t>Yr 5
 Months</t>
  </si>
  <si>
    <t>Y5 Weighted 
FTE</t>
  </si>
  <si>
    <t>Yr5 Rate Calculation
£</t>
  </si>
  <si>
    <t>Total Weighted FTE</t>
  </si>
  <si>
    <t>Total Rate Calculation
£</t>
  </si>
  <si>
    <t xml:space="preserve">JUSTIFICATION OF COSTS </t>
  </si>
  <si>
    <t>[INSERT TEXT]</t>
  </si>
  <si>
    <t xml:space="preserve">Staff Member </t>
  </si>
  <si>
    <t>FTE %</t>
  </si>
  <si>
    <t>Months</t>
  </si>
  <si>
    <t>Increment %</t>
  </si>
  <si>
    <t>TRAVEL, SUBSISTENCE &amp; CONFERENCE</t>
  </si>
  <si>
    <t xml:space="preserve">Applicants must provide a brief description of each T&amp;S cost, and select a cost type and the organisation it relates to. Greyed out columns are locked for editing and will contain formulas and calculations.
Travel must be by the most economic means possible; SBRI Healthcare do NOT fund first class travel. SBRI Healthcare reserve the right to award a different level of T&amp;S costs if considered appropriate.
If travel is by car, apply your institution’s mileage rates (however this should not exceed HMRC approved mileage allowance payments, which is 45p per mile for the first 10,000 miles and 25p thereafter). 
Applicants must justify the Travel &amp; Subsistence costs within the text box provided below.   
</t>
  </si>
  <si>
    <t>Description</t>
  </si>
  <si>
    <t>Type of cost</t>
  </si>
  <si>
    <t>Total Rate Calculation</t>
  </si>
  <si>
    <t>Travel</t>
  </si>
  <si>
    <t xml:space="preserve">Subsistence </t>
  </si>
  <si>
    <t xml:space="preserve">Conference </t>
  </si>
  <si>
    <t xml:space="preserve">Other </t>
  </si>
  <si>
    <t>EQUIPMENT</t>
  </si>
  <si>
    <t xml:space="preserve">Applicants must provide a brief description of each Equipment item. Applicants must enter the item cost(s) into the appropriate year column in which they will be incurred. Greyed out columns are locked for editing and will contain formulas and calculations.
Essential items of equipment plus maintenance and related costs should be input in this section. The purchase cost of large pieces of equipment will be considered based on their fair market value and its useful life.
Lease to buy / hire purchase type arrangements are permitted where equipment piece is only reuqired for the duration of the award. 
Items of equipment valued at £250 or more must be itemised separately; however, grouping the same type of equipment is permitted. A statement of justification must be included in the relevant ‘Justification of Costs’ section for any purchase above this limit.
</t>
  </si>
  <si>
    <t>Item Description</t>
  </si>
  <si>
    <t xml:space="preserve">Year 1
£ </t>
  </si>
  <si>
    <t xml:space="preserve">Year 2
£ </t>
  </si>
  <si>
    <t>Yr 2 Rate Calculation
£</t>
  </si>
  <si>
    <t>Yr 3 Rate Calculation
£</t>
  </si>
  <si>
    <t>Yr 4 Rate Calculation
£</t>
  </si>
  <si>
    <t>Yr 5 Rate Calculation
£</t>
  </si>
  <si>
    <t>Total £</t>
  </si>
  <si>
    <t>Justification of Equipment costs</t>
  </si>
  <si>
    <t>VAT 
Y/N?</t>
  </si>
  <si>
    <t>Quantity</t>
  </si>
  <si>
    <t>Org Name</t>
  </si>
  <si>
    <t>CONSUMABLES</t>
  </si>
  <si>
    <t xml:space="preserve">Applicants must provide a brief description of each Consumable cost, and select the organisation it relates to. Greyed out columns are locked for editing and will contain formulas and calculations.
Consumables are non-reusable items specific to the Award. Please itemise and describe the requirements fully. These may include items such as questionnaire printing and postage etc, but not general office costs which should be covered by indirect costs.
Applicants must justify the consumable costs within the text box provided below.    </t>
  </si>
  <si>
    <t>PATIENT &amp; PUBLIC INVOVLEMENT, ENGAGEMENT AND PARTICIPATION</t>
  </si>
  <si>
    <t xml:space="preserve">Applicants must provide a brief description of each PPIEP cost, and select the organisation it relates to. Greyed out columns are locked for editing and will contain formulas and calculations.
PPIEP costs may include payments for time, skills and expertise. Rates of payment can vary and may be offered at either an hourly or daily rate. The following activities should be considered: Reviewing documents; Attending meetings; Attending training courses and conferences; Outreach and dissemination. 
All out of pocket expenses should be covered. Equal opportunities for involvement are facilitated if expenses are covered. Members of the public should not end up financially worse off for providing a public service. The following expenses should be carefully considered: Travel, Overnight accommodation, Subsistence, Childcare or replacement carer/person providing support, Costs of a Personal Carer or Support Worker of the individual’s choice, Telephone, internet access, fax costs, stationery and other equipment, conference fees and training courses. 
Applicants must justify the PPIEP costs within the text box provided below.   
</t>
  </si>
  <si>
    <t>DISSEMINATION</t>
  </si>
  <si>
    <t xml:space="preserve">Applicants must provide a brief description of each Dissemination cost, and select the organisation it relates to. Greyed out columns are locked for editing and will contain formulas and calculations.
Any costs associated with publication, presentation or dissemination of findings (except related travel and subsistence or consumables costs) should be included here.
Applicants must justify the Dissemination costs within the text box provided below.   
</t>
  </si>
  <si>
    <t>OTHER DIRECT COSTS</t>
  </si>
  <si>
    <t xml:space="preserve">Applicants must provide a brief description of each Other Direct cost, and select the organisation it relates to. Greyed out columns are locked for editing and will contain formulas and calculations.
These are costs, not identified elsewhere, that are specifically attributed to the research infrastructure. For example, external consultancy costs, software licensing and advertising costs etc.
Applicants must justify the Other Direct costs within the text box provided below.   
</t>
  </si>
  <si>
    <t xml:space="preserve">Estate costs may include building and premises costs, basic services and utilities, lease/rent/rates, insurance, cleaning, security, safety, staff facilities, equipment maintenance etc.
Other indirect costs may include costs such as finance, human recourses, personnel, public relations, departmental services, typing/secretarial, general office consumables, library services/learning resources etc.  
Weighted FTE yearly totals will automatically populate once an organisation has been selected. Applicants must select either estate costs or other indirect costs unde cost type.  Costs need to be entered into Yr1 £, Yr2 £, Yr3, Yr4&amp; Yr5 columns. Greyed out columns are locked for editing and will contain formulas and calculations.
Please seek advice from your finance department about the appropriate cost for this section. Applicants must justify the Indirect costs within the text box provided below. SBRI Healthcare reserve the right to question and/or alter Indirect costs which are deemed uncompetative 
</t>
  </si>
  <si>
    <t>Org Type
NHS/HEI</t>
  </si>
  <si>
    <t>Cost Type</t>
  </si>
  <si>
    <t>Yr 1
£</t>
  </si>
  <si>
    <t>Yr 1 Weighted FTE</t>
  </si>
  <si>
    <t>Yr1 Rate per FTE</t>
  </si>
  <si>
    <t>Yr 2
£</t>
  </si>
  <si>
    <t>Yr 2 Weighted FTE</t>
  </si>
  <si>
    <t>Yr2 Rate per FTE</t>
  </si>
  <si>
    <t>Yr3 Weighted FTE</t>
  </si>
  <si>
    <t>Yr3 Rate per FTE</t>
  </si>
  <si>
    <t>Yr4 Weighted FTE</t>
  </si>
  <si>
    <t>Yr4 Rate per FTE</t>
  </si>
  <si>
    <t>Yr 5
£</t>
  </si>
  <si>
    <t xml:space="preserve"> Yr5 WeightedFTE</t>
  </si>
  <si>
    <t>Yr5 Rate per FTE</t>
  </si>
  <si>
    <t xml:space="preserve">Cost Type </t>
  </si>
  <si>
    <t>Estate Costs</t>
  </si>
  <si>
    <t>Other Indirect Costs</t>
  </si>
  <si>
    <t>NHS Support Costs</t>
  </si>
  <si>
    <r>
      <t xml:space="preserve">NHS Support Costs are the additional patient care costs associated with the research, which would end once the R&amp;D study in question had stopped, even if the patient care involved continued to be provided.
Support Costs may include costs such as; Processing of the patient record to identify NHS patients; Obtaining informed consent from NHS patients; Additional investigations assessments and tests: ensuring patient safety; and; Assembly (packaging and labelling) or Small Scale Repackaging. 
NHS Support Costs are </t>
    </r>
    <r>
      <rPr>
        <b/>
        <sz val="10"/>
        <color rgb="FF000000"/>
        <rFont val="Arial"/>
        <family val="2"/>
      </rPr>
      <t xml:space="preserve">NOT </t>
    </r>
    <r>
      <rPr>
        <sz val="10"/>
        <color rgb="FF000000"/>
        <rFont val="Arial"/>
        <family val="2"/>
      </rPr>
      <t xml:space="preserve">funded by the NIHR.  For studies that meet the eligibility criteria for NIHR Clinical Research Network (CRN) Support, resources for meeting NHS Support Costs are provided primarily through the Local Research Networks of the NIHR Clinical Research Network. 
To complete this form, applicants must firstly estimate the number of patients approached and the target number of patients recruited.  A letter of support from the lead CRN must accompany this application, confirming their commitment to fund the related NHS Support Costs. 
The finance tables are broken down into staff and non staff costs.  Under staff costs you must select the activity type from the drop down provided, and then provide more specific details as to what the activity is, who is under taking the activity, and the organisation the activity relates to. Once completed, you are to estimate the number of minutes each activity takes </t>
    </r>
    <r>
      <rPr>
        <b/>
        <sz val="10"/>
        <color rgb="FF000000"/>
        <rFont val="Arial"/>
        <family val="2"/>
      </rPr>
      <t xml:space="preserve">(we recommend you refer to the NIHR Tariff when deciding on timings, see green highlighted tab) </t>
    </r>
    <r>
      <rPr>
        <sz val="10"/>
        <color rgb="FF000000"/>
        <rFont val="Arial"/>
        <family val="2"/>
      </rPr>
      <t xml:space="preserve">and the number of occurrences of the activity during the study duration. In turn, this will automatically calculate a cost for the activity. Please note, the automatic calculation will not work if any of the above fields are not completed. Applicants then must distribute the activity cost across the project years to represent when the costs of the activity will be incurred. Please note when distributing these costs, the total in column "H" must match the automatic calculation value in column "O". The row will automatically highlight red to flag if values do not match.  Under non-staff costs applicants may include items which are require to ensure patient saftey but do not form part of the intervention/service being tested (e.g. syringes, blood preasure monitors, scans etc). Each item must be given a cost, quantity. Once the quantity and cost has been selected the form will calculate a total cost. Applicants then must distribute the total item cost across the project years to represent when the costs will be incurred. As above if the total in column "P" does not match the total in column "I" the row will highlight red to flag that the values do not match. 
</t>
    </r>
  </si>
  <si>
    <t>Est. No. Patients Approached</t>
  </si>
  <si>
    <t>Cost Per Patient £</t>
  </si>
  <si>
    <t>Est. No. Patients Recruited to project</t>
  </si>
  <si>
    <t>Have you agreed NHS Support Cost with CRN sites?</t>
  </si>
  <si>
    <t xml:space="preserve">CRN Contact Email </t>
  </si>
  <si>
    <t>STAFF COSTS</t>
  </si>
  <si>
    <t>Activitiy Cost Type</t>
  </si>
  <si>
    <t>Further Description (only for Additional investigations, assessments and tests : ensuring patient safety)</t>
  </si>
  <si>
    <t xml:space="preserve">Undertaken by   </t>
  </si>
  <si>
    <t xml:space="preserve">Duration per patient (Min) </t>
  </si>
  <si>
    <t>Number of occurances.</t>
  </si>
  <si>
    <t xml:space="preserve">Cost </t>
  </si>
  <si>
    <t xml:space="preserve">NON STAFF COSTS </t>
  </si>
  <si>
    <t xml:space="preserve">Description </t>
  </si>
  <si>
    <t>Item Costs</t>
  </si>
  <si>
    <t xml:space="preserve">Total Cost </t>
  </si>
  <si>
    <t>TOTAL SUPPORT COSTS (STAFF+ NON STAFF COSTS)</t>
  </si>
  <si>
    <t>Per-minute cost</t>
  </si>
  <si>
    <t>Processing of the patient record to identify NHS patients</t>
  </si>
  <si>
    <t>Obtaining informed consent from NHS patients</t>
  </si>
  <si>
    <t>Principal Investigator</t>
  </si>
  <si>
    <t>Non Staff Costs</t>
  </si>
  <si>
    <t xml:space="preserve">No </t>
  </si>
  <si>
    <t>Additional investigations, assessments and tests : ensuring patient safety</t>
  </si>
  <si>
    <t>Local Research Registrar</t>
  </si>
  <si>
    <t xml:space="preserve">Assembly (packaging and labelling) or Small Scale Repackaging </t>
  </si>
  <si>
    <t>Local Research Fellow</t>
  </si>
  <si>
    <t>Local Research Nurse</t>
  </si>
  <si>
    <t>Local Clinical Nurse Specialist</t>
  </si>
  <si>
    <t>Local Radiologist</t>
  </si>
  <si>
    <t>Local Radiographer</t>
  </si>
  <si>
    <t>Local Physio/ Occupational Therapist</t>
  </si>
  <si>
    <t>Local Outpatient Staff</t>
  </si>
  <si>
    <t xml:space="preserve">Local GP  </t>
  </si>
  <si>
    <t>Local GP Practice Manager</t>
  </si>
  <si>
    <t>Local GP Practice Nurse</t>
  </si>
  <si>
    <t>Local Dentist</t>
  </si>
  <si>
    <t>Local Pharmacist</t>
  </si>
  <si>
    <t>Local Pharmacy Technician</t>
  </si>
  <si>
    <t>Local Laboratory Staff</t>
  </si>
  <si>
    <t>Local Administrative &amp; Clerical Staff</t>
  </si>
  <si>
    <t>External Staff (Central Research Team)</t>
  </si>
  <si>
    <r>
      <t xml:space="preserve">NHS Treatment Costs are the patient care costs, which would continue to be incurred if the patient care service in question continued to be provided after the R&amp;D study had stopped. It is important to remember an NHS patient care service is defined as ’a service provided by, or on behalf of, the NHS where that service treats, or contributes to, the care needs of a patient.’ For the purposes of the attribution process it can be assumed that an experimental intervention/service being tested will continue after the end of the study, and therefore all staff and non-staff costs relating to the delivering the experimental intervention/service should be attributed to  NHS Treatment Costs or a non-NHS intervention costs (if delivered in a non-NHS setting).  The associated costs relating to the experimental intervention/service being tested may be less, or may be greater, than the cost of  usual care. If greater, the difference between the experimental intervention/service  and the cost of the usual treatment is referred to as the </t>
    </r>
    <r>
      <rPr>
        <b/>
        <sz val="10"/>
        <color rgb="FF000000"/>
        <rFont val="Arial"/>
        <family val="2"/>
      </rPr>
      <t>NHS Excess Treatment Costs</t>
    </r>
    <r>
      <rPr>
        <sz val="10"/>
        <color rgb="FF000000"/>
        <rFont val="Arial"/>
        <family val="2"/>
      </rPr>
      <t>. Neither the NHS nor DH R&amp;D will fund non-NHS Treatment Costs i.e. the cost of interventions that if put into practice at the end of the study would be met from non-NHS funding bodies such as Social Care or education.
Treatment Costs might included staff and non staff costs such as;  supplying and administering the medicine/device/therapy being studied; supplying and administering any active comparators - including medicines devices or therapies; training of clinicians to deliver the treatment; Investigations and tests integral to the delivery of the intervention/service; Patient follow-up where this is required as part of the clinical management of a patient.  
Treatment Costs (i.e. usual care), Excess Treatment Costs and non NHS intervention costs are</t>
    </r>
    <r>
      <rPr>
        <b/>
        <sz val="10"/>
        <color rgb="FF000000"/>
        <rFont val="Arial"/>
        <family val="2"/>
      </rPr>
      <t xml:space="preserve"> NOT </t>
    </r>
    <r>
      <rPr>
        <sz val="10"/>
        <color rgb="FF000000"/>
        <rFont val="Arial"/>
        <family val="2"/>
      </rPr>
      <t xml:space="preserve">funded by the NIHR and cannot be claimed as a research cost.  These costs should be funded by the commissioner(s) who would be expected to deliver the intervention/service being tested, as if the were to be delivered as usual care.  A letter of support from the lead commissioner must accompany this application, confirming their commitment to fund the related excess treatment Costs or non-NHS intervention costs.    
To complete this form, applicants must firstly assign patients numbers to the different study arms and then identify whether the arm is active (i.e. the experiment intervention/service arm), usual care (i.e. the current practice performed at the commissioning body), or a placebo arm (i.e. dummy comparator). Please note, if a study arm does not have one of these three options selected, the row will highlight red to flag an error.  As the primary purpose of placebo arms is to act as a comparator to answer the research question and not to provide patient care,  the costs of the placebo and the costs to deliver the placebo should be attributed to Research Costs and not included in the finance table below.   
The finance tables are broken down into staff and non staff costs. </t>
    </r>
    <r>
      <rPr>
        <b/>
        <sz val="10"/>
        <color rgb="FF000000"/>
        <rFont val="Arial"/>
        <family val="2"/>
      </rPr>
      <t xml:space="preserve"> Under staff costs</t>
    </r>
    <r>
      <rPr>
        <sz val="10"/>
        <color rgb="FF000000"/>
        <rFont val="Arial"/>
        <family val="2"/>
      </rPr>
      <t xml:space="preserve"> you must select the activity type from the drop down provided, and then provide more specific details as to what the activity is, who is under taking the activity, which study arm it relates to and the organisation the activity relates to. Once completed, you are to estimate the number of minutes each activity takes </t>
    </r>
    <r>
      <rPr>
        <b/>
        <sz val="10"/>
        <color rgb="FF000000"/>
        <rFont val="Arial"/>
        <family val="2"/>
      </rPr>
      <t>(we recommend you refer to the NIHR Tariff when deciding on timings, see green highlighted tab)</t>
    </r>
    <r>
      <rPr>
        <sz val="10"/>
        <color rgb="FF000000"/>
        <rFont val="Arial"/>
        <family val="2"/>
      </rPr>
      <t xml:space="preserve"> and the number of occurrences of the activity during the study duration. In turn, this will automatically calculate a cost for the activity. Please note, the automatic calculation will not work if any of the above fields are not completed. Applicants then must distribute the activity cost across the project years to represent when the costs of the activity will be incurred. Please note when distributing these costs, the total in column "P" must match the automatic calculation value in column "I". The row will automatically highlight red to flag if values do not match.  </t>
    </r>
    <r>
      <rPr>
        <b/>
        <sz val="10"/>
        <color rgb="FF000000"/>
        <rFont val="Arial"/>
        <family val="2"/>
      </rPr>
      <t>Under non-staff costs</t>
    </r>
    <r>
      <rPr>
        <sz val="10"/>
        <color rgb="FF000000"/>
        <rFont val="Arial"/>
        <family val="2"/>
      </rPr>
      <t xml:space="preserve"> applicants are to include items which are required to deliver each of the study arms (e.g. investigation costs, drug costs, intervention devices, intervention materials, intervention tools etc). Each item must be given a cost, quantity, and assigned to a study arm. Once the quantity and cost has been selected the form will calculate a total cost. Applicants then must distribute the total item cost across the project years to represent when the costs will be incurred. As above if the total in column "P" does not match the total in column "I" the row will highlight red to flag that the values do not match. 
The cost per patient column, the total study arm costs, total active arm, usual care arm and excess treatment costs tables will automatically calculate once cost items are added. 
AcoRD guidance: https://www.gov.uk/government/publications/guidance-on-attributing-the-costs-of-health-and-social-care-research</t>
    </r>
  </si>
  <si>
    <t>Are you delivering an experimental intervention/service which will treat, or contributes to, the care needsof patients?</t>
  </si>
  <si>
    <t xml:space="preserve">Have you agreed Excess Treatment Costs / non-NHS intervention with the commissioning bodies?  </t>
  </si>
  <si>
    <t xml:space="preserve">Letter of support from lead commisioning site attached? </t>
  </si>
  <si>
    <t>Contact email address of lead commissioning site (s)</t>
  </si>
  <si>
    <t>Trial Arms</t>
  </si>
  <si>
    <t>No. Patients</t>
  </si>
  <si>
    <t>Study Arm Type: Active, Usual Care, Placebo</t>
  </si>
  <si>
    <t>Brief Description of Study Arm</t>
  </si>
  <si>
    <t xml:space="preserve">Cost Per Patient </t>
  </si>
  <si>
    <t>Arm 1</t>
  </si>
  <si>
    <t>Arm 2</t>
  </si>
  <si>
    <t>Arm 3</t>
  </si>
  <si>
    <t>Arm 4</t>
  </si>
  <si>
    <t>Arm 5</t>
  </si>
  <si>
    <t xml:space="preserve">Further Description </t>
  </si>
  <si>
    <t>Project Arm</t>
  </si>
  <si>
    <t>Total Cost</t>
  </si>
  <si>
    <t>JUSTIFICATION OF COSTS</t>
  </si>
  <si>
    <t>Active Arms(s)</t>
  </si>
  <si>
    <t xml:space="preserve">Usual Care </t>
  </si>
  <si>
    <t xml:space="preserve">NHS Excess Treatment Cost </t>
  </si>
  <si>
    <t>Supplying and administering the medicine/device/therapy being studied</t>
  </si>
  <si>
    <t>Active Arm</t>
  </si>
  <si>
    <t>Supplying and administering any active comparators - including medicines devices or therapies</t>
  </si>
  <si>
    <t>Training of clinicians to deliver the treatment</t>
  </si>
  <si>
    <t>Placebo</t>
  </si>
  <si>
    <t>Investigations and tests which would continue to be incurred if the patient care service in question continued to be provided after the R&amp;D study has stopped</t>
  </si>
  <si>
    <t>Patient follow-up where this is required as part of the clinical management of a patient</t>
  </si>
  <si>
    <t>Activity</t>
  </si>
  <si>
    <t>ActivityType</t>
  </si>
  <si>
    <t>Pharmacy time</t>
  </si>
  <si>
    <t>Clinical Time</t>
  </si>
  <si>
    <t>Nurse Time</t>
  </si>
  <si>
    <t>Admin Time</t>
  </si>
  <si>
    <t>Cost</t>
  </si>
  <si>
    <t>Take informed consent</t>
  </si>
  <si>
    <t>Procedure</t>
  </si>
  <si>
    <t>Consent for Genetic Sample</t>
  </si>
  <si>
    <t>Medical history</t>
  </si>
  <si>
    <t xml:space="preserve">Blood sample - collection only </t>
  </si>
  <si>
    <t>Blood sample - collection processing</t>
  </si>
  <si>
    <t>Specimen Dispatch by post/courier</t>
  </si>
  <si>
    <t>Vital Signs measurements (Temp, BP, Pulse and respiration)</t>
  </si>
  <si>
    <t>Weight &amp; Height (including BMI if required)</t>
  </si>
  <si>
    <t>Waist and Hip Circumference</t>
  </si>
  <si>
    <t xml:space="preserve">Blood pressure (only) </t>
  </si>
  <si>
    <t>Physical examination</t>
  </si>
  <si>
    <t>Urinalysis - Urine collection only (at clinic)</t>
  </si>
  <si>
    <t>Urinalysis - Urine processing (dipstick or sample preparation)</t>
  </si>
  <si>
    <t>Spirometry</t>
  </si>
  <si>
    <t>Randomisation (manual, IVRS or IWRS)</t>
  </si>
  <si>
    <t>Instructions/education for patient and/or care giver</t>
  </si>
  <si>
    <t>Subject Questionnaire</t>
  </si>
  <si>
    <t>Review Questionnaire</t>
  </si>
  <si>
    <t>Concomitant medication check (at screening)</t>
  </si>
  <si>
    <t>Concomitant medication check (on study)</t>
  </si>
  <si>
    <t>Prescription for study</t>
  </si>
  <si>
    <t>Administer study drug in clinic</t>
  </si>
  <si>
    <t>Dispense diaries and instruct</t>
  </si>
  <si>
    <t>Collect and review diaries</t>
  </si>
  <si>
    <t>Drug accountability and compliance</t>
  </si>
  <si>
    <t>CRF/eCRF completion including data transfer and query resolution</t>
  </si>
  <si>
    <t>Review/reporting of patient AEs/SAEs</t>
  </si>
  <si>
    <t>Handover to routine care (End of Trial)</t>
  </si>
  <si>
    <t>Device calibration / alteration of mechanical device settings and monitoring</t>
  </si>
  <si>
    <t>Monitoring visits</t>
  </si>
  <si>
    <t>Dissemination of study results to participants</t>
  </si>
  <si>
    <t>24 hour Cardio memo/ cardio diary</t>
  </si>
  <si>
    <t>Investigation</t>
  </si>
  <si>
    <t>24 hour Holter monitoring with interpretation</t>
  </si>
  <si>
    <t>24 hour Holter monitoring without interpretation</t>
  </si>
  <si>
    <t>Biochemistry A</t>
  </si>
  <si>
    <t>Biochemistry B</t>
  </si>
  <si>
    <t>Biochemistry C</t>
  </si>
  <si>
    <t>Biochemistry Profile - Basic</t>
  </si>
  <si>
    <t>Biochemistry Profile - Full</t>
  </si>
  <si>
    <t xml:space="preserve">Biochemistry Profile - Lipid Panel </t>
  </si>
  <si>
    <t>Biochemistry Profile - Liver Function Test</t>
  </si>
  <si>
    <t>Biochemistry Profile - Thyroid Function Tests</t>
  </si>
  <si>
    <t>Biopsy of Bone marrow</t>
  </si>
  <si>
    <t>Biopsy of muscle</t>
  </si>
  <si>
    <t>Biopsy of skin</t>
  </si>
  <si>
    <t>Bone and/or joint imaging</t>
  </si>
  <si>
    <t>Cardiac Troponin</t>
  </si>
  <si>
    <t>Central I.V. Line</t>
  </si>
  <si>
    <t>Copy of imaging investigation</t>
  </si>
  <si>
    <t>CT Scan complex with contrast</t>
  </si>
  <si>
    <t xml:space="preserve">CT Scan with contrast </t>
  </si>
  <si>
    <t xml:space="preserve">CT Scan without contrast </t>
  </si>
  <si>
    <t>RECIST Premium on Standard (per scan)</t>
  </si>
  <si>
    <t>DEXA, BM, DXA</t>
  </si>
  <si>
    <t>ECG no report</t>
  </si>
  <si>
    <t>ECG with report</t>
  </si>
  <si>
    <t>Endoscopy - no biopsy</t>
  </si>
  <si>
    <t>Endoscopy - simple - no biopsy</t>
  </si>
  <si>
    <t>Endoscopy with biopsy</t>
  </si>
  <si>
    <t>Full Blood Count</t>
  </si>
  <si>
    <t>Glucose test - Finger Stick</t>
  </si>
  <si>
    <t>GTT, OGTT</t>
  </si>
  <si>
    <t>Haematology A</t>
  </si>
  <si>
    <t>Haematology B</t>
  </si>
  <si>
    <t>Hepatitis C antibody</t>
  </si>
  <si>
    <t>INR</t>
  </si>
  <si>
    <t>IVUS</t>
  </si>
  <si>
    <t>Microbiology A</t>
  </si>
  <si>
    <t>Microbiology B</t>
  </si>
  <si>
    <t>Microbiology C</t>
  </si>
  <si>
    <t>MRI more than one area with contrast</t>
  </si>
  <si>
    <t>MRI single area with contrast</t>
  </si>
  <si>
    <t>MRI single area, no contrast</t>
  </si>
  <si>
    <t>MUGA RNV</t>
  </si>
  <si>
    <t>Overnight Stay</t>
  </si>
  <si>
    <t>Pregnancy test (blood)</t>
  </si>
  <si>
    <t>Pregnancy test (urine)</t>
  </si>
  <si>
    <t>Transthoracic ECHO</t>
  </si>
  <si>
    <t>UDS</t>
  </si>
  <si>
    <t>Ultrasound 1 with report</t>
  </si>
  <si>
    <t>Ultrasound 2 with report</t>
  </si>
  <si>
    <t>Ultrasound 3 with report</t>
  </si>
  <si>
    <t>Ultrasound 4 with report</t>
  </si>
  <si>
    <t>Urinalysis</t>
  </si>
  <si>
    <t>X-ray multiple views with report</t>
  </si>
  <si>
    <t>X-ray single view with report</t>
  </si>
  <si>
    <t>X-ray -spine or bone with report</t>
  </si>
  <si>
    <t>Dispensary based dispensing only with no aseptic dispensing</t>
  </si>
  <si>
    <t xml:space="preserve">Aseptic dispensing only </t>
  </si>
  <si>
    <t>Dispensary and aseptic dispensing</t>
  </si>
  <si>
    <t>Set-up/close down for each additional site within the same NHS Trust (charged per site)</t>
  </si>
  <si>
    <t>IMP Management Fee per year per site (Annualised charge - pro rata as needed)</t>
  </si>
  <si>
    <t xml:space="preserve">Dispensing time for standard agent or IMP/NIMP (excluding use of IVR/IWR) </t>
  </si>
  <si>
    <t>Aseptic dispensing agent time</t>
  </si>
  <si>
    <t>Controlled drug - additional dispensing time</t>
  </si>
  <si>
    <r>
      <t xml:space="preserve">Use of IVR/IWR system </t>
    </r>
    <r>
      <rPr>
        <u/>
        <sz val="11"/>
        <rFont val="Arial"/>
        <family val="2"/>
      </rPr>
      <t>for dispensing by Pharmacy (additional time)</t>
    </r>
  </si>
  <si>
    <t>Pharmacy arrangement of IMP delivery or posting preparation time to the patient</t>
  </si>
  <si>
    <t>Individual patient drug accountability time</t>
  </si>
  <si>
    <t>Prescription charge (English sites only)</t>
  </si>
  <si>
    <r>
      <t xml:space="preserve">Storage space </t>
    </r>
    <r>
      <rPr>
        <u/>
        <sz val="11"/>
        <rFont val="Arial"/>
        <family val="2"/>
      </rPr>
      <t>over</t>
    </r>
    <r>
      <rPr>
        <sz val="11"/>
        <rFont val="Arial"/>
        <family val="2"/>
      </rPr>
      <t xml:space="preserve"> 0.5m2 approx. ( = one shelf 0.3m deep x 1.5m long) per month to cover charge incurred by Pharmacy for additional space within each NHS Trust regardless of temperature requirements (per site charge as required)</t>
    </r>
  </si>
  <si>
    <t>Waste disposal as hazardous waste per 50L container or IMP destruction including preparation, transfer and confirmation (per site charge as required)</t>
  </si>
  <si>
    <t>Waste disposal storage pending collection or disposal of all unused/unwanted/expired medicines originally supplied by Sponsor per month or part thereof (per site charge as required).  Chargeable only if not collected within 1 month of the first request to collect.</t>
  </si>
  <si>
    <t>Re-labelling and releasing of IMP batch (Usual staff hourly rate)</t>
  </si>
  <si>
    <t>Extending working hours (Usual staff hourly rate + 50%)</t>
  </si>
  <si>
    <t>Out-of-hours working (Usual staff hourly rate + 100%)</t>
  </si>
  <si>
    <t>CRA-requested dedicated Pharmacy staff time to support monitoring visits. Chargeable as additional to standard/routine service provision of basic access, hospitality, documentation provision and query response (Usual staff hourly rate)</t>
  </si>
  <si>
    <t>Revision of relevant SOPs or IMP documentation as a result of a substantial protocol or Investigational Brochure amendment (Usual staff hourly rate)</t>
  </si>
  <si>
    <t>Non-standard reporting of or additional company requested stock or temperature checks (Usual staff hourly rate)</t>
  </si>
  <si>
    <t>IMP release by Qualified Person (QP), if required (QP actual hourly rate)</t>
  </si>
  <si>
    <t>IMP specific consumables (total cost)</t>
  </si>
  <si>
    <t>Equipment purchase for specific IMP requirements in storage space or conditions (total cost)</t>
  </si>
  <si>
    <t>Courier/ posting costs for IMPs (third party costs as required e.g. per patient)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</si>
</sst>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
    <numFmt numFmtId="165" formatCode="_-&quot;£&quot;* #,##0.00_-;\-&quot;£&quot;* #,##0.00_-;_-&quot;£&quot;* &quot;-&quot;??_-;_-@"/>
    <numFmt numFmtId="166" formatCode="&quot;£&quot;#,##0.00"/>
    <numFmt numFmtId="167" formatCode="&quot;£&quot;#,##0.0"/>
    <numFmt numFmtId="168" formatCode="#,##0.0_);\(#,##0.0\)"/>
    <numFmt numFmtId="169" formatCode="_(* #,##0_);_(* \(#,##0\);_(* &quot;-&quot;_);_(@_)"/>
    <numFmt numFmtId="170" formatCode="_(* #,##0.00_);_(* \(#,##0.00\);_(* &quot;-&quot;??_);_(@_)"/>
    <numFmt numFmtId="171" formatCode="_(&quot;$&quot;* #,##0_);_(&quot;$&quot;* \(#,##0\);_(&quot;$&quot;* &quot;-&quot;_);_(@_)"/>
    <numFmt numFmtId="172" formatCode="_(&quot;$&quot;* #,##0.00_);_(&quot;$&quot;* \(#,##0.00\);_(&quot;$&quot;* &quot;-&quot;??_);_(@_)"/>
    <numFmt numFmtId="173" formatCode="_([$€]* #,##0.00_);_([$€]* \(#,##0.00\);_([$€]* &quot;-&quot;??_);_(@_)"/>
    <numFmt numFmtId="174" formatCode="0.00%;\(0.00%\)"/>
    <numFmt numFmtId="175" formatCode="#,##0;\(#,##0\)"/>
    <numFmt numFmtId="176" formatCode="0.00_)"/>
    <numFmt numFmtId="177" formatCode="\+\ #,##0.0_);\-\ #,##0.0_)"/>
    <numFmt numFmtId="178" formatCode="0.0"/>
  </numFmts>
  <fonts count="131">
    <font>
      <sz val="11"/>
      <color rgb="FF000000"/>
      <name val="Calibri"/>
    </font>
    <font>
      <sz val="11"/>
      <color theme="1"/>
      <name val="Calibri"/>
      <family val="2"/>
      <scheme val="minor"/>
    </font>
    <font>
      <sz val="11"/>
      <color theme="1"/>
      <name val="Calibri"/>
      <family val="2"/>
      <scheme val="minor"/>
    </font>
    <font>
      <b/>
      <sz val="12"/>
      <color rgb="FFFFFFFF"/>
      <name val="Arial"/>
      <family val="2"/>
    </font>
    <font>
      <sz val="11"/>
      <name val="Calibri"/>
      <family val="2"/>
    </font>
    <font>
      <sz val="10"/>
      <color rgb="FF000000"/>
      <name val="Calibri"/>
      <family val="2"/>
    </font>
    <font>
      <sz val="11"/>
      <color rgb="FF000000"/>
      <name val="Arial"/>
      <family val="2"/>
    </font>
    <font>
      <sz val="10"/>
      <color rgb="FF000000"/>
      <name val="Arial"/>
      <family val="2"/>
    </font>
    <font>
      <b/>
      <sz val="10"/>
      <color rgb="FF000000"/>
      <name val="Arial"/>
      <family val="2"/>
    </font>
    <font>
      <b/>
      <sz val="11"/>
      <color rgb="FF000000"/>
      <name val="Calibri"/>
      <family val="2"/>
    </font>
    <font>
      <sz val="11"/>
      <color rgb="FFD8D8D8"/>
      <name val="Calibri"/>
      <family val="2"/>
    </font>
    <font>
      <i/>
      <sz val="10"/>
      <color rgb="FF000000"/>
      <name val="Arial"/>
      <family val="2"/>
    </font>
    <font>
      <b/>
      <sz val="10"/>
      <name val="Arial"/>
      <family val="2"/>
    </font>
    <font>
      <b/>
      <sz val="11"/>
      <color rgb="FF000000"/>
      <name val="Arial"/>
      <family val="2"/>
    </font>
    <font>
      <b/>
      <sz val="9"/>
      <color rgb="FF000000"/>
      <name val="Arial"/>
      <family val="2"/>
    </font>
    <font>
      <sz val="9"/>
      <color rgb="FF000000"/>
      <name val="Arial"/>
      <family val="2"/>
    </font>
    <font>
      <b/>
      <sz val="9"/>
      <name val="Arial"/>
      <family val="2"/>
    </font>
    <font>
      <b/>
      <sz val="10"/>
      <color rgb="FFFFFFFF"/>
      <name val="Arial"/>
      <family val="2"/>
    </font>
    <font>
      <b/>
      <sz val="11"/>
      <name val="Calibri"/>
      <family val="2"/>
    </font>
    <font>
      <b/>
      <sz val="10"/>
      <color rgb="FFFF0000"/>
      <name val="Arial"/>
      <family val="2"/>
    </font>
    <font>
      <sz val="10"/>
      <color rgb="FFD8D8D8"/>
      <name val="Arial"/>
      <family val="2"/>
    </font>
    <font>
      <sz val="10"/>
      <name val="Arial"/>
      <family val="2"/>
    </font>
    <font>
      <b/>
      <sz val="11"/>
      <color rgb="FF000080"/>
      <name val="Arial"/>
      <family val="2"/>
    </font>
    <font>
      <sz val="11"/>
      <name val="Arial"/>
      <family val="2"/>
    </font>
    <font>
      <u/>
      <sz val="11"/>
      <name val="Arial"/>
      <family val="2"/>
    </font>
    <font>
      <sz val="10"/>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indexed="9"/>
      <name val="Arial"/>
      <family val="2"/>
    </font>
    <font>
      <b/>
      <sz val="10"/>
      <color indexed="8"/>
      <name val="Arial"/>
      <family val="2"/>
    </font>
    <font>
      <sz val="10"/>
      <color indexed="8"/>
      <name val="Arial"/>
      <family val="2"/>
    </font>
    <font>
      <sz val="11"/>
      <color theme="0" tint="-0.34998626667073579"/>
      <name val="Calibri"/>
      <family val="2"/>
      <scheme val="minor"/>
    </font>
    <font>
      <b/>
      <sz val="11"/>
      <color indexed="8"/>
      <name val="Calibri"/>
      <family val="2"/>
    </font>
    <font>
      <sz val="11"/>
      <color theme="0" tint="-0.249977111117893"/>
      <name val="Calibri"/>
      <family val="2"/>
    </font>
    <font>
      <sz val="11"/>
      <color theme="0" tint="-0.249977111117893"/>
      <name val="Calibri"/>
      <family val="2"/>
      <scheme val="minor"/>
    </font>
    <font>
      <b/>
      <sz val="9.75"/>
      <color indexed="8"/>
      <name val="Arial"/>
      <family val="2"/>
    </font>
    <font>
      <sz val="11.25"/>
      <color theme="1"/>
      <name val="Calibri"/>
      <family val="2"/>
      <scheme val="minor"/>
    </font>
    <font>
      <sz val="11"/>
      <color indexed="8"/>
      <name val="Calibri"/>
      <family val="2"/>
    </font>
    <font>
      <sz val="11.25"/>
      <color theme="0"/>
      <name val="Calibri"/>
      <family val="2"/>
      <scheme val="minor"/>
    </font>
    <font>
      <sz val="11"/>
      <color indexed="9"/>
      <name val="Calibri"/>
      <family val="2"/>
    </font>
    <font>
      <sz val="11.25"/>
      <color rgb="FF9C0006"/>
      <name val="Calibri"/>
      <family val="2"/>
      <scheme val="minor"/>
    </font>
    <font>
      <sz val="11"/>
      <color indexed="20"/>
      <name val="Calibri"/>
      <family val="2"/>
    </font>
    <font>
      <sz val="10"/>
      <color rgb="FF9C0006"/>
      <name val="Arial"/>
      <family val="2"/>
    </font>
    <font>
      <sz val="10"/>
      <name val="Arial"/>
      <family val="2"/>
    </font>
    <font>
      <b/>
      <sz val="11.25"/>
      <color rgb="FFFA7D00"/>
      <name val="Calibri"/>
      <family val="2"/>
      <scheme val="minor"/>
    </font>
    <font>
      <b/>
      <sz val="11"/>
      <color indexed="52"/>
      <name val="Calibri"/>
      <family val="2"/>
    </font>
    <font>
      <b/>
      <sz val="11.25"/>
      <color theme="0"/>
      <name val="Calibri"/>
      <family val="2"/>
      <scheme val="minor"/>
    </font>
    <font>
      <b/>
      <sz val="11"/>
      <color indexed="9"/>
      <name val="Calibri"/>
      <family val="2"/>
    </font>
    <font>
      <b/>
      <sz val="10"/>
      <color indexed="18"/>
      <name val="MS Sans Serif"/>
      <family val="2"/>
    </font>
    <font>
      <sz val="8"/>
      <name val="Arial"/>
      <family val="2"/>
    </font>
    <font>
      <sz val="11"/>
      <color indexed="0"/>
      <name val="Calibri"/>
      <family val="2"/>
    </font>
    <font>
      <sz val="11"/>
      <color indexed="8"/>
      <name val="Arial Narrow"/>
      <family val="2"/>
    </font>
    <font>
      <sz val="10"/>
      <name val="MS Sans Serif"/>
      <family val="2"/>
    </font>
    <font>
      <sz val="11"/>
      <name val="Book Antiqua"/>
      <family val="1"/>
    </font>
    <font>
      <i/>
      <sz val="11.25"/>
      <color rgb="FF7F7F7F"/>
      <name val="Calibri"/>
      <family val="2"/>
      <scheme val="minor"/>
    </font>
    <font>
      <i/>
      <sz val="11"/>
      <color indexed="23"/>
      <name val="Calibri"/>
      <family val="2"/>
    </font>
    <font>
      <sz val="11.25"/>
      <color rgb="FF006100"/>
      <name val="Calibri"/>
      <family val="2"/>
      <scheme val="minor"/>
    </font>
    <font>
      <sz val="11"/>
      <color indexed="17"/>
      <name val="Calibri"/>
      <family val="2"/>
    </font>
    <font>
      <b/>
      <sz val="8"/>
      <name val="Arial"/>
      <family val="2"/>
    </font>
    <font>
      <b/>
      <sz val="15"/>
      <color indexed="56"/>
      <name val="Calibri"/>
      <family val="2"/>
    </font>
    <font>
      <b/>
      <sz val="15"/>
      <color indexed="62"/>
      <name val="Calibri"/>
      <family val="2"/>
    </font>
    <font>
      <b/>
      <sz val="12.75"/>
      <color theme="3"/>
      <name val="Calibri"/>
      <family val="2"/>
      <scheme val="minor"/>
    </font>
    <font>
      <b/>
      <sz val="13"/>
      <color indexed="56"/>
      <name val="Calibri"/>
      <family val="2"/>
    </font>
    <font>
      <b/>
      <sz val="13"/>
      <color indexed="62"/>
      <name val="Calibri"/>
      <family val="2"/>
    </font>
    <font>
      <b/>
      <sz val="11.25"/>
      <color theme="3"/>
      <name val="Calibri"/>
      <family val="2"/>
      <scheme val="minor"/>
    </font>
    <font>
      <b/>
      <sz val="11"/>
      <color indexed="56"/>
      <name val="Calibri"/>
      <family val="2"/>
    </font>
    <font>
      <b/>
      <sz val="11"/>
      <color indexed="62"/>
      <name val="Calibri"/>
      <family val="2"/>
    </font>
    <font>
      <u/>
      <sz val="11"/>
      <color theme="10"/>
      <name val="Calibri"/>
      <family val="2"/>
      <scheme val="minor"/>
    </font>
    <font>
      <u/>
      <sz val="11"/>
      <color theme="10"/>
      <name val="Calibri"/>
      <family val="2"/>
    </font>
    <font>
      <sz val="10"/>
      <color indexed="24"/>
      <name val="Arial"/>
      <family val="2"/>
    </font>
    <font>
      <sz val="11.25"/>
      <color rgb="FF3F3F76"/>
      <name val="Calibri"/>
      <family val="2"/>
      <scheme val="minor"/>
    </font>
    <font>
      <sz val="7"/>
      <color indexed="12"/>
      <name val="Arial"/>
      <family val="2"/>
    </font>
    <font>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25"/>
      <color rgb="FFFA7D00"/>
      <name val="Calibri"/>
      <family val="2"/>
      <scheme val="minor"/>
    </font>
    <font>
      <sz val="11"/>
      <color indexed="52"/>
      <name val="Calibri"/>
      <family val="2"/>
    </font>
    <font>
      <sz val="11.25"/>
      <color rgb="FF9C6500"/>
      <name val="Calibri"/>
      <family val="2"/>
      <scheme val="minor"/>
    </font>
    <font>
      <sz val="11"/>
      <color indexed="60"/>
      <name val="Calibri"/>
      <family val="2"/>
    </font>
    <font>
      <sz val="10"/>
      <color rgb="FF9C6500"/>
      <name val="Arial"/>
      <family val="2"/>
    </font>
    <font>
      <b/>
      <i/>
      <sz val="16"/>
      <name val="Helv"/>
    </font>
    <font>
      <sz val="10"/>
      <color theme="1"/>
      <name val="Arial"/>
      <family val="2"/>
    </font>
    <font>
      <sz val="11"/>
      <color rgb="FF000000"/>
      <name val="Calibri"/>
      <family val="2"/>
      <scheme val="minor"/>
    </font>
    <font>
      <sz val="11"/>
      <color theme="1"/>
      <name val="Arial Narrow"/>
      <family val="2"/>
    </font>
    <font>
      <sz val="11"/>
      <color rgb="FF000000"/>
      <name val="Calibri"/>
      <family val="2"/>
    </font>
    <font>
      <sz val="9.75"/>
      <color rgb="FF000000"/>
      <name val="Calibri"/>
      <family val="2"/>
      <scheme val="minor"/>
    </font>
    <font>
      <sz val="11"/>
      <color theme="1"/>
      <name val="Arial"/>
      <family val="2"/>
    </font>
    <font>
      <sz val="9.75"/>
      <name val="Calibri"/>
      <family val="2"/>
    </font>
    <font>
      <sz val="8"/>
      <name val="Tahoma"/>
      <family val="2"/>
    </font>
    <font>
      <b/>
      <sz val="11.25"/>
      <color rgb="FF3F3F3F"/>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b/>
      <sz val="16"/>
      <color indexed="9"/>
      <name val="Arial"/>
      <family val="2"/>
    </font>
    <font>
      <b/>
      <u/>
      <sz val="10"/>
      <name val="Arial"/>
      <family val="2"/>
    </font>
    <font>
      <b/>
      <sz val="10"/>
      <name val="Arial"/>
      <family val="2"/>
    </font>
    <font>
      <b/>
      <sz val="18"/>
      <color indexed="56"/>
      <name val="Cambria"/>
      <family val="2"/>
    </font>
    <font>
      <b/>
      <sz val="18"/>
      <color indexed="62"/>
      <name val="Cambria"/>
      <family val="2"/>
    </font>
    <font>
      <b/>
      <sz val="11.25"/>
      <color theme="1"/>
      <name val="Calibri"/>
      <family val="2"/>
      <scheme val="minor"/>
    </font>
    <font>
      <sz val="11.25"/>
      <color rgb="FFFF0000"/>
      <name val="Calibri"/>
      <family val="2"/>
      <scheme val="minor"/>
    </font>
    <font>
      <sz val="11"/>
      <color indexed="10"/>
      <name val="Calibri"/>
      <family val="2"/>
    </font>
    <font>
      <sz val="11"/>
      <color theme="1"/>
      <name val="Calibri"/>
      <family val="2"/>
    </font>
    <font>
      <b/>
      <sz val="9.9499999999999993"/>
      <color indexed="8"/>
      <name val="Arial"/>
      <family val="2"/>
    </font>
    <font>
      <sz val="11"/>
      <name val="Calibri"/>
      <family val="2"/>
      <scheme val="minor"/>
    </font>
    <font>
      <sz val="10"/>
      <color indexed="8"/>
      <name val="Calibri"/>
      <family val="2"/>
    </font>
    <font>
      <sz val="11"/>
      <color indexed="8"/>
      <name val="Arial"/>
      <family val="2"/>
    </font>
    <font>
      <sz val="10"/>
      <name val="Calibri"/>
      <family val="2"/>
    </font>
    <font>
      <sz val="11"/>
      <color theme="0"/>
      <name val="Calibri"/>
      <family val="2"/>
    </font>
    <font>
      <i/>
      <sz val="11"/>
      <color rgb="FF000000"/>
      <name val="Calibri"/>
      <family val="2"/>
    </font>
    <font>
      <sz val="10"/>
      <color theme="0" tint="-0.249977111117893"/>
      <name val="Calibri"/>
      <family val="2"/>
    </font>
    <font>
      <b/>
      <sz val="11"/>
      <color theme="0" tint="-0.249977111117893"/>
      <name val="Calibri"/>
      <family val="2"/>
    </font>
  </fonts>
  <fills count="127">
    <fill>
      <patternFill patternType="none"/>
    </fill>
    <fill>
      <patternFill patternType="gray125"/>
    </fill>
    <fill>
      <patternFill patternType="solid">
        <fgColor rgb="FFD8D8D8"/>
        <bgColor rgb="FFD8D8D8"/>
      </patternFill>
    </fill>
    <fill>
      <patternFill patternType="solid">
        <fgColor rgb="FF548DD4"/>
        <bgColor rgb="FF548DD4"/>
      </patternFill>
    </fill>
    <fill>
      <patternFill patternType="solid">
        <fgColor rgb="FFFFFFFF"/>
        <bgColor rgb="FFFFFFFF"/>
      </patternFill>
    </fill>
    <fill>
      <patternFill patternType="solid">
        <fgColor rgb="FF7F7F7F"/>
        <bgColor rgb="FF7F7F7F"/>
      </patternFill>
    </fill>
    <fill>
      <patternFill patternType="solid">
        <fgColor rgb="FF808080"/>
        <bgColor rgb="FF808080"/>
      </patternFill>
    </fill>
    <fill>
      <patternFill patternType="solid">
        <fgColor rgb="FFA5A5A5"/>
        <bgColor rgb="FFA5A5A5"/>
      </patternFill>
    </fill>
    <fill>
      <patternFill patternType="solid">
        <fgColor rgb="FFCCCCFF"/>
        <bgColor rgb="FFCCCC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77999206518753628"/>
        <bgColor indexed="64"/>
      </patternFill>
    </fill>
    <fill>
      <patternFill patternType="solid">
        <fgColor indexed="31"/>
      </patternFill>
    </fill>
    <fill>
      <patternFill patternType="solid">
        <fgColor indexed="34"/>
      </patternFill>
    </fill>
    <fill>
      <patternFill patternType="solid">
        <fgColor theme="4" tint="0.7899716177861873"/>
        <bgColor indexed="64"/>
      </patternFill>
    </fill>
    <fill>
      <patternFill patternType="solid">
        <fgColor theme="5" tint="0.77999206518753628"/>
        <bgColor indexed="64"/>
      </patternFill>
    </fill>
    <fill>
      <patternFill patternType="solid">
        <fgColor indexed="45"/>
      </patternFill>
    </fill>
    <fill>
      <patternFill patternType="solid">
        <fgColor indexed="47"/>
      </patternFill>
    </fill>
    <fill>
      <patternFill patternType="solid">
        <fgColor theme="5" tint="0.7899716177861873"/>
        <bgColor indexed="64"/>
      </patternFill>
    </fill>
    <fill>
      <patternFill patternType="solid">
        <fgColor theme="6" tint="0.77999206518753628"/>
        <bgColor indexed="64"/>
      </patternFill>
    </fill>
    <fill>
      <patternFill patternType="solid">
        <fgColor indexed="42"/>
      </patternFill>
    </fill>
    <fill>
      <patternFill patternType="solid">
        <fgColor indexed="26"/>
      </patternFill>
    </fill>
    <fill>
      <patternFill patternType="solid">
        <fgColor theme="6" tint="0.7899716177861873"/>
        <bgColor indexed="64"/>
      </patternFill>
    </fill>
    <fill>
      <patternFill patternType="solid">
        <fgColor theme="7" tint="0.77999206518753628"/>
        <bgColor indexed="64"/>
      </patternFill>
    </fill>
    <fill>
      <patternFill patternType="solid">
        <fgColor indexed="46"/>
      </patternFill>
    </fill>
    <fill>
      <patternFill patternType="solid">
        <fgColor theme="7" tint="0.7899716177861873"/>
        <bgColor indexed="64"/>
      </patternFill>
    </fill>
    <fill>
      <patternFill patternType="solid">
        <fgColor theme="8" tint="0.77999206518753628"/>
        <bgColor indexed="64"/>
      </patternFill>
    </fill>
    <fill>
      <patternFill patternType="solid">
        <fgColor indexed="27"/>
      </patternFill>
    </fill>
    <fill>
      <patternFill patternType="solid">
        <fgColor theme="8" tint="0.7899716177861873"/>
        <bgColor indexed="64"/>
      </patternFill>
    </fill>
    <fill>
      <patternFill patternType="solid">
        <fgColor theme="9" tint="0.77999206518753628"/>
        <bgColor indexed="64"/>
      </patternFill>
    </fill>
    <fill>
      <patternFill patternType="solid">
        <fgColor theme="9" tint="0.7899716177861873"/>
        <bgColor indexed="64"/>
      </patternFill>
    </fill>
    <fill>
      <patternFill patternType="solid">
        <fgColor theme="4" tint="0.57997375408185059"/>
        <bgColor indexed="64"/>
      </patternFill>
    </fill>
    <fill>
      <patternFill patternType="solid">
        <fgColor indexed="44"/>
      </patternFill>
    </fill>
    <fill>
      <patternFill patternType="solid">
        <fgColor indexed="22"/>
      </patternFill>
    </fill>
    <fill>
      <patternFill patternType="solid">
        <fgColor theme="4" tint="0.58998382518997772"/>
        <bgColor indexed="64"/>
      </patternFill>
    </fill>
    <fill>
      <patternFill patternType="solid">
        <fgColor theme="5" tint="0.57997375408185059"/>
        <bgColor indexed="64"/>
      </patternFill>
    </fill>
    <fill>
      <patternFill patternType="solid">
        <fgColor indexed="29"/>
      </patternFill>
    </fill>
    <fill>
      <patternFill patternType="solid">
        <fgColor theme="5" tint="0.58998382518997772"/>
        <bgColor indexed="64"/>
      </patternFill>
    </fill>
    <fill>
      <patternFill patternType="solid">
        <fgColor theme="6" tint="0.57997375408185059"/>
        <bgColor indexed="64"/>
      </patternFill>
    </fill>
    <fill>
      <patternFill patternType="solid">
        <fgColor indexed="11"/>
      </patternFill>
    </fill>
    <fill>
      <patternFill patternType="solid">
        <fgColor indexed="43"/>
      </patternFill>
    </fill>
    <fill>
      <patternFill patternType="solid">
        <fgColor theme="6" tint="0.58998382518997772"/>
        <bgColor indexed="64"/>
      </patternFill>
    </fill>
    <fill>
      <patternFill patternType="solid">
        <fgColor theme="7" tint="0.57997375408185059"/>
        <bgColor indexed="64"/>
      </patternFill>
    </fill>
    <fill>
      <patternFill patternType="solid">
        <fgColor theme="7" tint="0.58998382518997772"/>
        <bgColor indexed="64"/>
      </patternFill>
    </fill>
    <fill>
      <patternFill patternType="solid">
        <fgColor theme="8" tint="0.57997375408185059"/>
        <bgColor indexed="64"/>
      </patternFill>
    </fill>
    <fill>
      <patternFill patternType="solid">
        <fgColor theme="8" tint="0.58998382518997772"/>
        <bgColor indexed="64"/>
      </patternFill>
    </fill>
    <fill>
      <patternFill patternType="solid">
        <fgColor theme="9" tint="0.57997375408185059"/>
        <bgColor indexed="64"/>
      </patternFill>
    </fill>
    <fill>
      <patternFill patternType="solid">
        <fgColor indexed="51"/>
      </patternFill>
    </fill>
    <fill>
      <patternFill patternType="solid">
        <fgColor theme="9" tint="0.58998382518997772"/>
        <bgColor indexed="64"/>
      </patternFill>
    </fill>
    <fill>
      <patternFill patternType="solid">
        <fgColor theme="4" tint="0.37998596148564107"/>
        <bgColor indexed="64"/>
      </patternFill>
    </fill>
    <fill>
      <patternFill patternType="solid">
        <fgColor indexed="30"/>
      </patternFill>
    </fill>
    <fill>
      <patternFill patternType="solid">
        <fgColor indexed="49"/>
      </patternFill>
    </fill>
    <fill>
      <patternFill patternType="solid">
        <fgColor theme="4" tint="0.38999603259376814"/>
        <bgColor indexed="64"/>
      </patternFill>
    </fill>
    <fill>
      <patternFill patternType="solid">
        <fgColor theme="5" tint="0.37998596148564107"/>
        <bgColor indexed="64"/>
      </patternFill>
    </fill>
    <fill>
      <patternFill patternType="solid">
        <fgColor theme="5" tint="0.38999603259376814"/>
        <bgColor indexed="64"/>
      </patternFill>
    </fill>
    <fill>
      <patternFill patternType="solid">
        <fgColor theme="6" tint="0.37998596148564107"/>
        <bgColor indexed="64"/>
      </patternFill>
    </fill>
    <fill>
      <patternFill patternType="solid">
        <fgColor theme="6" tint="0.38999603259376814"/>
        <bgColor indexed="64"/>
      </patternFill>
    </fill>
    <fill>
      <patternFill patternType="solid">
        <fgColor theme="7" tint="0.37998596148564107"/>
        <bgColor indexed="64"/>
      </patternFill>
    </fill>
    <fill>
      <patternFill patternType="solid">
        <fgColor indexed="36"/>
      </patternFill>
    </fill>
    <fill>
      <patternFill patternType="solid">
        <fgColor theme="7" tint="0.38999603259376814"/>
        <bgColor indexed="64"/>
      </patternFill>
    </fill>
    <fill>
      <patternFill patternType="solid">
        <fgColor theme="8" tint="0.37998596148564107"/>
        <bgColor indexed="64"/>
      </patternFill>
    </fill>
    <fill>
      <patternFill patternType="solid">
        <fgColor theme="8" tint="0.38999603259376814"/>
        <bgColor indexed="64"/>
      </patternFill>
    </fill>
    <fill>
      <patternFill patternType="solid">
        <fgColor theme="9" tint="0.37998596148564107"/>
        <bgColor indexed="64"/>
      </patternFill>
    </fill>
    <fill>
      <patternFill patternType="solid">
        <fgColor indexed="52"/>
      </patternFill>
    </fill>
    <fill>
      <patternFill patternType="solid">
        <fgColor theme="9" tint="0.38999603259376814"/>
        <bgColor indexed="64"/>
      </patternFill>
    </fill>
    <fill>
      <patternFill patternType="solid">
        <fgColor theme="4"/>
        <bgColor indexed="64"/>
      </patternFill>
    </fill>
    <fill>
      <patternFill patternType="solid">
        <fgColor indexed="62"/>
      </patternFill>
    </fill>
    <fill>
      <patternFill patternType="solid">
        <fgColor theme="5"/>
        <bgColor indexed="64"/>
      </patternFill>
    </fill>
    <fill>
      <patternFill patternType="solid">
        <fgColor indexed="10"/>
      </patternFill>
    </fill>
    <fill>
      <patternFill patternType="solid">
        <fgColor theme="6"/>
        <bgColor indexed="64"/>
      </patternFill>
    </fill>
    <fill>
      <patternFill patternType="solid">
        <fgColor indexed="57"/>
      </patternFill>
    </fill>
    <fill>
      <patternFill patternType="solid">
        <fgColor theme="7"/>
        <bgColor indexed="64"/>
      </patternFill>
    </fill>
    <fill>
      <patternFill patternType="solid">
        <fgColor indexed="54"/>
      </patternFill>
    </fill>
    <fill>
      <patternFill patternType="solid">
        <fgColor theme="8"/>
        <bgColor indexed="64"/>
      </patternFill>
    </fill>
    <fill>
      <patternFill patternType="solid">
        <fgColor theme="9"/>
        <bgColor indexed="64"/>
      </patternFill>
    </fill>
    <fill>
      <patternFill patternType="solid">
        <fgColor indexed="53"/>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rgb="FFC6EFCE"/>
        <bgColor indexed="64"/>
      </patternFill>
    </fill>
    <fill>
      <patternFill patternType="solid">
        <fgColor indexed="26"/>
        <bgColor indexed="64"/>
      </patternFill>
    </fill>
    <fill>
      <patternFill patternType="solid">
        <fgColor indexed="43"/>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9"/>
        <bgColor indexed="64"/>
      </patternFill>
    </fill>
    <fill>
      <patternFill patternType="solid">
        <fgColor indexed="24"/>
        <bgColor indexed="64"/>
      </patternFill>
    </fill>
    <fill>
      <patternFill patternType="solid">
        <fgColor theme="0" tint="-0.14999847407452621"/>
        <bgColor indexed="64"/>
      </patternFill>
    </fill>
    <fill>
      <patternFill patternType="solid">
        <fgColor theme="0" tint="-0.14999847407452621"/>
        <bgColor rgb="FFD8D8D8"/>
      </patternFill>
    </fill>
    <fill>
      <patternFill patternType="solid">
        <fgColor indexed="23"/>
        <bgColor indexed="64"/>
      </patternFill>
    </fill>
    <fill>
      <patternFill patternType="solid">
        <fgColor theme="0" tint="-0.499984740745262"/>
        <bgColor rgb="FFD8D8D8"/>
      </patternFill>
    </fill>
    <fill>
      <patternFill patternType="solid">
        <fgColor theme="0"/>
        <bgColor indexed="64"/>
      </patternFill>
    </fill>
  </fills>
  <borders count="157">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top style="medium">
        <color rgb="FF000000"/>
      </top>
      <bottom/>
      <diagonal/>
    </border>
    <border>
      <left style="medium">
        <color rgb="FF000000"/>
      </left>
      <right/>
      <top style="medium">
        <color rgb="FF000000"/>
      </top>
      <bottom/>
      <diagonal/>
    </border>
    <border>
      <left style="thin">
        <color rgb="FF000000"/>
      </left>
      <right/>
      <top style="thin">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49"/>
      </bottom>
      <diagonal/>
    </border>
    <border>
      <left/>
      <right/>
      <top/>
      <bottom style="thick">
        <color theme="4" tint="0.47999511703848385"/>
      </bottom>
      <diagonal/>
    </border>
    <border>
      <left/>
      <right/>
      <top/>
      <bottom style="thick">
        <color indexed="22"/>
      </bottom>
      <diagonal/>
    </border>
    <border>
      <left/>
      <right/>
      <top/>
      <bottom style="thick">
        <color theme="4" tint="0.48997466963713493"/>
      </bottom>
      <diagonal/>
    </border>
    <border>
      <left/>
      <right/>
      <top/>
      <bottom style="medium">
        <color theme="4" tint="0.37998596148564107"/>
      </bottom>
      <diagonal/>
    </border>
    <border>
      <left/>
      <right/>
      <top/>
      <bottom style="medium">
        <color indexed="30"/>
      </bottom>
      <diagonal/>
    </border>
    <border>
      <left/>
      <right/>
      <top/>
      <bottom style="medium">
        <color indexed="49"/>
      </bottom>
      <diagonal/>
    </border>
    <border>
      <left/>
      <right/>
      <top/>
      <bottom style="medium">
        <color theme="4" tint="0.38999603259376814"/>
      </bottom>
      <diagonal/>
    </border>
    <border>
      <left style="dashed">
        <color indexed="28"/>
      </left>
      <right style="dashed">
        <color indexed="28"/>
      </right>
      <top style="dashed">
        <color indexed="28"/>
      </top>
      <bottom style="dashed">
        <color indexed="28"/>
      </bottom>
      <diagonal/>
    </border>
    <border>
      <left/>
      <right/>
      <top/>
      <bottom style="double">
        <color indexed="52"/>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4"/>
      </top>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top style="medium">
        <color indexed="64"/>
      </top>
      <bottom style="medium">
        <color rgb="FF000000"/>
      </bottom>
      <diagonal/>
    </border>
    <border>
      <left style="medium">
        <color indexed="64"/>
      </left>
      <right style="thin">
        <color rgb="FF000000"/>
      </right>
      <top/>
      <bottom style="thin">
        <color rgb="FF000000"/>
      </bottom>
      <diagonal/>
    </border>
    <border>
      <left style="medium">
        <color rgb="FF000000"/>
      </left>
      <right style="medium">
        <color indexed="64"/>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thin">
        <color rgb="FF000000"/>
      </left>
      <right style="thin">
        <color rgb="FF000000"/>
      </right>
      <top/>
      <bottom/>
      <diagonal/>
    </border>
    <border>
      <left/>
      <right/>
      <top/>
      <bottom style="thin">
        <color rgb="FF000000"/>
      </bottom>
      <diagonal/>
    </border>
    <border>
      <left style="thin">
        <color indexed="8"/>
      </left>
      <right style="thin">
        <color indexed="8"/>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8"/>
      </left>
      <right/>
      <top style="medium">
        <color indexed="64"/>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rgb="FF000000"/>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thin">
        <color rgb="FF000000"/>
      </right>
      <top style="thin">
        <color rgb="FF000000"/>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thin">
        <color indexed="64"/>
      </right>
      <top style="medium">
        <color rgb="FF000000"/>
      </top>
      <bottom/>
      <diagonal/>
    </border>
    <border>
      <left style="thin">
        <color rgb="FF000000"/>
      </left>
      <right style="thin">
        <color indexed="64"/>
      </right>
      <top/>
      <bottom style="thin">
        <color rgb="FF000000"/>
      </bottom>
      <diagonal/>
    </border>
  </borders>
  <cellStyleXfs count="2497">
    <xf numFmtId="0" fontId="0" fillId="0" borderId="0"/>
    <xf numFmtId="0" fontId="2" fillId="0" borderId="0"/>
    <xf numFmtId="0" fontId="50" fillId="44" borderId="0">
      <alignment vertical="top"/>
    </xf>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0" fillId="47" borderId="0">
      <alignment vertical="top"/>
    </xf>
    <xf numFmtId="0" fontId="50" fillId="48" borderId="0">
      <alignment vertical="top"/>
    </xf>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0" fillId="51" borderId="0">
      <alignment vertical="top"/>
    </xf>
    <xf numFmtId="0" fontId="50" fillId="52" borderId="0">
      <alignment vertical="top"/>
    </xf>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0" fillId="55" borderId="0">
      <alignment vertical="top"/>
    </xf>
    <xf numFmtId="0" fontId="50" fillId="56" borderId="0">
      <alignment vertical="top"/>
    </xf>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51" fillId="57" borderId="0" applyNumberFormat="0" applyBorder="0" applyAlignment="0" applyProtection="0"/>
    <xf numFmtId="0" fontId="51" fillId="46" borderId="0" applyNumberFormat="0" applyBorder="0" applyAlignment="0" applyProtection="0"/>
    <xf numFmtId="0" fontId="50" fillId="58" borderId="0">
      <alignment vertical="top"/>
    </xf>
    <xf numFmtId="0" fontId="50" fillId="59" borderId="0">
      <alignment vertical="top"/>
    </xf>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51" fillId="60" borderId="0" applyNumberFormat="0" applyBorder="0" applyAlignment="0" applyProtection="0"/>
    <xf numFmtId="0" fontId="50" fillId="61" borderId="0">
      <alignment vertical="top"/>
    </xf>
    <xf numFmtId="0" fontId="50" fillId="62" borderId="0">
      <alignment vertical="top"/>
    </xf>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51" fillId="50" borderId="0" applyNumberFormat="0" applyBorder="0" applyAlignment="0" applyProtection="0"/>
    <xf numFmtId="0" fontId="50" fillId="63" borderId="0">
      <alignment vertical="top"/>
    </xf>
    <xf numFmtId="0" fontId="50" fillId="64" borderId="0">
      <alignment vertical="top"/>
    </xf>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51" fillId="65" borderId="0" applyNumberFormat="0" applyBorder="0" applyAlignment="0" applyProtection="0"/>
    <xf numFmtId="0" fontId="51" fillId="66" borderId="0" applyNumberFormat="0" applyBorder="0" applyAlignment="0" applyProtection="0"/>
    <xf numFmtId="0" fontId="50" fillId="67" borderId="0">
      <alignment vertical="top"/>
    </xf>
    <xf numFmtId="0" fontId="50" fillId="68" borderId="0">
      <alignment vertical="top"/>
    </xf>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51" fillId="69" borderId="0" applyNumberFormat="0" applyBorder="0" applyAlignment="0" applyProtection="0"/>
    <xf numFmtId="0" fontId="50" fillId="70" borderId="0">
      <alignment vertical="top"/>
    </xf>
    <xf numFmtId="0" fontId="50" fillId="71" borderId="0">
      <alignment vertical="top"/>
    </xf>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0" fillId="74" borderId="0">
      <alignment vertical="top"/>
    </xf>
    <xf numFmtId="0" fontId="50" fillId="75" borderId="0">
      <alignment vertical="top"/>
    </xf>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51" fillId="57" borderId="0" applyNumberFormat="0" applyBorder="0" applyAlignment="0" applyProtection="0"/>
    <xf numFmtId="0" fontId="51" fillId="66" borderId="0" applyNumberFormat="0" applyBorder="0" applyAlignment="0" applyProtection="0"/>
    <xf numFmtId="0" fontId="50" fillId="76" borderId="0">
      <alignment vertical="top"/>
    </xf>
    <xf numFmtId="0" fontId="50" fillId="77" borderId="0">
      <alignment vertical="top"/>
    </xf>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51" fillId="65" borderId="0" applyNumberFormat="0" applyBorder="0" applyAlignment="0" applyProtection="0"/>
    <xf numFmtId="0" fontId="50" fillId="78" borderId="0">
      <alignment vertical="top"/>
    </xf>
    <xf numFmtId="0" fontId="50" fillId="79" borderId="0">
      <alignment vertical="top"/>
    </xf>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51" fillId="80" borderId="0" applyNumberFormat="0" applyBorder="0" applyAlignment="0" applyProtection="0"/>
    <xf numFmtId="0" fontId="51" fillId="50" borderId="0" applyNumberFormat="0" applyBorder="0" applyAlignment="0" applyProtection="0"/>
    <xf numFmtId="0" fontId="50" fillId="81" borderId="0">
      <alignment vertical="top"/>
    </xf>
    <xf numFmtId="0" fontId="52" fillId="82" borderId="0">
      <alignment vertical="top"/>
    </xf>
    <xf numFmtId="0" fontId="41" fillId="19" borderId="0" applyNumberFormat="0" applyBorder="0" applyAlignment="0" applyProtection="0"/>
    <xf numFmtId="0" fontId="53" fillId="83" borderId="0" applyNumberFormat="0" applyBorder="0" applyAlignment="0" applyProtection="0"/>
    <xf numFmtId="0" fontId="53" fillId="84" borderId="0" applyNumberFormat="0" applyBorder="0" applyAlignment="0" applyProtection="0"/>
    <xf numFmtId="0" fontId="52" fillId="85" borderId="0">
      <alignment vertical="top"/>
    </xf>
    <xf numFmtId="0" fontId="52" fillId="86" borderId="0">
      <alignment vertical="top"/>
    </xf>
    <xf numFmtId="0" fontId="41" fillId="23" borderId="0" applyNumberFormat="0" applyBorder="0" applyAlignment="0" applyProtection="0"/>
    <xf numFmtId="0" fontId="53" fillId="69" borderId="0" applyNumberFormat="0" applyBorder="0" applyAlignment="0" applyProtection="0"/>
    <xf numFmtId="0" fontId="52" fillId="87" borderId="0">
      <alignment vertical="top"/>
    </xf>
    <xf numFmtId="0" fontId="52" fillId="88" borderId="0">
      <alignment vertical="top"/>
    </xf>
    <xf numFmtId="0" fontId="41" fillId="27"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0" fontId="52" fillId="89" borderId="0">
      <alignment vertical="top"/>
    </xf>
    <xf numFmtId="0" fontId="52" fillId="90" borderId="0">
      <alignment vertical="top"/>
    </xf>
    <xf numFmtId="0" fontId="41" fillId="31" borderId="0" applyNumberFormat="0" applyBorder="0" applyAlignment="0" applyProtection="0"/>
    <xf numFmtId="0" fontId="53" fillId="91" borderId="0" applyNumberFormat="0" applyBorder="0" applyAlignment="0" applyProtection="0"/>
    <xf numFmtId="0" fontId="53" fillId="66" borderId="0" applyNumberFormat="0" applyBorder="0" applyAlignment="0" applyProtection="0"/>
    <xf numFmtId="0" fontId="52" fillId="92" borderId="0">
      <alignment vertical="top"/>
    </xf>
    <xf numFmtId="0" fontId="52" fillId="93" borderId="0">
      <alignment vertical="top"/>
    </xf>
    <xf numFmtId="0" fontId="41" fillId="35" borderId="0" applyNumberFormat="0" applyBorder="0" applyAlignment="0" applyProtection="0"/>
    <xf numFmtId="0" fontId="53" fillId="84" borderId="0" applyNumberFormat="0" applyBorder="0" applyAlignment="0" applyProtection="0"/>
    <xf numFmtId="0" fontId="52" fillId="94" borderId="0">
      <alignment vertical="top"/>
    </xf>
    <xf numFmtId="0" fontId="52" fillId="95" borderId="0">
      <alignment vertical="top"/>
    </xf>
    <xf numFmtId="0" fontId="41" fillId="39" borderId="0" applyNumberFormat="0" applyBorder="0" applyAlignment="0" applyProtection="0"/>
    <xf numFmtId="0" fontId="53" fillId="96" borderId="0" applyNumberFormat="0" applyBorder="0" applyAlignment="0" applyProtection="0"/>
    <xf numFmtId="0" fontId="53" fillId="50" borderId="0" applyNumberFormat="0" applyBorder="0" applyAlignment="0" applyProtection="0"/>
    <xf numFmtId="0" fontId="52" fillId="97" borderId="0">
      <alignment vertical="top"/>
    </xf>
    <xf numFmtId="0" fontId="52" fillId="98" borderId="0">
      <alignment vertical="top"/>
    </xf>
    <xf numFmtId="0" fontId="41" fillId="16" borderId="0" applyNumberFormat="0" applyBorder="0" applyAlignment="0" applyProtection="0"/>
    <xf numFmtId="0" fontId="53" fillId="99" borderId="0" applyNumberFormat="0" applyBorder="0" applyAlignment="0" applyProtection="0"/>
    <xf numFmtId="0" fontId="53" fillId="84" borderId="0" applyNumberFormat="0" applyBorder="0" applyAlignment="0" applyProtection="0"/>
    <xf numFmtId="0" fontId="52" fillId="100" borderId="0">
      <alignment vertical="top"/>
    </xf>
    <xf numFmtId="0" fontId="41" fillId="20" borderId="0" applyNumberFormat="0" applyBorder="0" applyAlignment="0" applyProtection="0"/>
    <xf numFmtId="0" fontId="53" fillId="101" borderId="0" applyNumberFormat="0" applyBorder="0" applyAlignment="0" applyProtection="0"/>
    <xf numFmtId="0" fontId="52" fillId="102" borderId="0">
      <alignment vertical="top"/>
    </xf>
    <xf numFmtId="0" fontId="41" fillId="24" borderId="0" applyNumberFormat="0" applyBorder="0" applyAlignment="0" applyProtection="0"/>
    <xf numFmtId="0" fontId="53" fillId="103" borderId="0" applyNumberFormat="0" applyBorder="0" applyAlignment="0" applyProtection="0"/>
    <xf numFmtId="0" fontId="52" fillId="104" borderId="0">
      <alignment vertical="top"/>
    </xf>
    <xf numFmtId="0" fontId="41" fillId="28" borderId="0" applyNumberFormat="0" applyBorder="0" applyAlignment="0" applyProtection="0"/>
    <xf numFmtId="0" fontId="53" fillId="91" borderId="0" applyNumberFormat="0" applyBorder="0" applyAlignment="0" applyProtection="0"/>
    <xf numFmtId="0" fontId="53" fillId="105" borderId="0" applyNumberFormat="0" applyBorder="0" applyAlignment="0" applyProtection="0"/>
    <xf numFmtId="0" fontId="52" fillId="106" borderId="0">
      <alignment vertical="top"/>
    </xf>
    <xf numFmtId="0" fontId="41" fillId="32" borderId="0" applyNumberFormat="0" applyBorder="0" applyAlignment="0" applyProtection="0"/>
    <xf numFmtId="0" fontId="53" fillId="84" borderId="0" applyNumberFormat="0" applyBorder="0" applyAlignment="0" applyProtection="0"/>
    <xf numFmtId="0" fontId="52" fillId="107" borderId="0">
      <alignment vertical="top"/>
    </xf>
    <xf numFmtId="0" fontId="41" fillId="36" borderId="0" applyNumberFormat="0" applyBorder="0" applyAlignment="0" applyProtection="0"/>
    <xf numFmtId="0" fontId="53" fillId="108" borderId="0" applyNumberFormat="0" applyBorder="0" applyAlignment="0" applyProtection="0"/>
    <xf numFmtId="0" fontId="54" fillId="10" borderId="0">
      <alignment vertical="top"/>
    </xf>
    <xf numFmtId="0" fontId="31" fillId="10" borderId="0" applyNumberFormat="0" applyBorder="0" applyAlignment="0" applyProtection="0"/>
    <xf numFmtId="0" fontId="55" fillId="49" borderId="0" applyNumberFormat="0" applyBorder="0" applyAlignment="0" applyProtection="0"/>
    <xf numFmtId="0" fontId="56" fillId="10" borderId="0" applyNumberFormat="0" applyBorder="0" applyAlignment="0" applyProtection="0"/>
    <xf numFmtId="0" fontId="54" fillId="109" borderId="0">
      <alignment vertical="top"/>
    </xf>
    <xf numFmtId="168" fontId="57" fillId="0" borderId="0" applyNumberFormat="0" applyFont="0" applyAlignment="0" applyProtection="0"/>
    <xf numFmtId="168" fontId="57" fillId="0" borderId="0" applyNumberFormat="0" applyFont="0" applyAlignment="0" applyProtection="0"/>
    <xf numFmtId="168" fontId="57" fillId="0" borderId="0" applyNumberFormat="0" applyFont="0" applyAlignment="0" applyProtection="0"/>
    <xf numFmtId="0" fontId="58" fillId="13" borderId="59">
      <alignment vertical="top"/>
    </xf>
    <xf numFmtId="0" fontId="35" fillId="13" borderId="59"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110" borderId="86" applyNumberFormat="0" applyAlignment="0" applyProtection="0"/>
    <xf numFmtId="0" fontId="58" fillId="111" borderId="59">
      <alignment vertical="top"/>
    </xf>
    <xf numFmtId="0" fontId="60" fillId="14" borderId="62">
      <alignment vertical="top"/>
    </xf>
    <xf numFmtId="0" fontId="37" fillId="14" borderId="62" applyNumberFormat="0" applyAlignment="0" applyProtection="0"/>
    <xf numFmtId="0" fontId="61" fillId="112" borderId="87" applyNumberFormat="0" applyAlignment="0" applyProtection="0"/>
    <xf numFmtId="0" fontId="60" fillId="113" borderId="62">
      <alignment vertical="top"/>
    </xf>
    <xf numFmtId="0" fontId="62" fillId="0" borderId="0"/>
    <xf numFmtId="37" fontId="63" fillId="0" borderId="88" applyFill="0" applyBorder="0">
      <alignment horizontal="center" vertical="top" wrapText="1"/>
    </xf>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69" fontId="64" fillId="0" borderId="0">
      <alignment vertical="top"/>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43" fontId="65" fillId="0" borderId="0" applyFont="0" applyFill="0" applyBorder="0" applyAlignment="0" applyProtection="0"/>
    <xf numFmtId="170" fontId="64" fillId="0" borderId="0">
      <alignment vertical="top"/>
    </xf>
    <xf numFmtId="170" fontId="64" fillId="0" borderId="0">
      <alignment vertical="top"/>
    </xf>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70" fontId="57" fillId="0" borderId="0" applyFont="0" applyFill="0" applyBorder="0" applyAlignment="0" applyProtection="0"/>
    <xf numFmtId="43" fontId="57" fillId="0" borderId="0" applyFont="0" applyFill="0" applyBorder="0" applyAlignment="0" applyProtection="0"/>
    <xf numFmtId="43" fontId="44" fillId="0" borderId="0" applyFont="0" applyFill="0" applyBorder="0" applyAlignment="0" applyProtection="0"/>
    <xf numFmtId="43" fontId="57" fillId="0" borderId="0" applyFont="0" applyFill="0" applyBorder="0" applyAlignment="0" applyProtection="0"/>
    <xf numFmtId="170" fontId="57" fillId="0" borderId="0" applyFont="0" applyFill="0" applyBorder="0" applyAlignment="0" applyProtection="0"/>
    <xf numFmtId="43" fontId="4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70"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0" fontId="57" fillId="0" borderId="0" applyFont="0" applyFill="0" applyBorder="0" applyAlignment="0" applyProtection="0"/>
    <xf numFmtId="43" fontId="66"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0" fontId="57"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43" fontId="6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43" fontId="66"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43" fontId="66"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43" fontId="57" fillId="0" borderId="0" applyFont="0" applyFill="0" applyBorder="0" applyAlignment="0" applyProtection="0"/>
    <xf numFmtId="170"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43" fontId="66" fillId="0" borderId="0" applyFont="0" applyFill="0" applyBorder="0" applyAlignment="0" applyProtection="0"/>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170" fontId="64" fillId="0" borderId="0">
      <alignment vertical="top"/>
    </xf>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71" fontId="64" fillId="0" borderId="0">
      <alignment vertical="top"/>
    </xf>
    <xf numFmtId="44" fontId="57" fillId="0" borderId="0" applyFont="0" applyFill="0" applyBorder="0" applyAlignment="0" applyProtection="0"/>
    <xf numFmtId="44" fontId="57" fillId="0" borderId="0" applyFont="0" applyFill="0" applyBorder="0" applyAlignment="0" applyProtection="0"/>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44" fontId="66" fillId="0" borderId="0" applyFont="0" applyFill="0" applyBorder="0" applyAlignment="0" applyProtection="0"/>
    <xf numFmtId="44" fontId="66"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66" fillId="0" borderId="0" applyFont="0" applyFill="0" applyBorder="0" applyAlignment="0" applyProtection="0"/>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1" fillId="0" borderId="0" applyFont="0" applyFill="0" applyBorder="0" applyAlignment="0" applyProtection="0"/>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172" fontId="64" fillId="0" borderId="0">
      <alignment vertical="top"/>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1" fillId="0" borderId="0" applyFont="0" applyFill="0" applyBorder="0" applyAlignment="0" applyProtection="0"/>
    <xf numFmtId="172" fontId="64" fillId="0" borderId="0">
      <alignment vertical="top"/>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7" fillId="0" borderId="0" applyFont="0" applyFill="0" applyBorder="0" applyAlignment="0" applyProtection="0"/>
    <xf numFmtId="44" fontId="51" fillId="0" borderId="0" applyFont="0" applyFill="0" applyBorder="0" applyAlignment="0" applyProtection="0"/>
    <xf numFmtId="14" fontId="57" fillId="0" borderId="0" applyFont="0" applyFill="0" applyBorder="0" applyAlignment="0" applyProtection="0"/>
    <xf numFmtId="14" fontId="57" fillId="0" borderId="0" applyFont="0" applyFill="0" applyBorder="0" applyAlignment="0" applyProtection="0"/>
    <xf numFmtId="14" fontId="57" fillId="0" borderId="0" applyFont="0" applyFill="0" applyBorder="0" applyAlignment="0" applyProtection="0"/>
    <xf numFmtId="14" fontId="57" fillId="0" borderId="0" applyFont="0" applyFill="0" applyBorder="0" applyAlignment="0" applyProtection="0"/>
    <xf numFmtId="173" fontId="67" fillId="0" borderId="0" applyFont="0" applyFill="0" applyBorder="0" applyAlignment="0" applyProtection="0"/>
    <xf numFmtId="37" fontId="63" fillId="0" borderId="89" applyNumberFormat="0">
      <alignment horizontal="centerContinuous" vertical="top" wrapText="1"/>
    </xf>
    <xf numFmtId="0" fontId="68" fillId="0" borderId="0">
      <alignment vertical="top"/>
    </xf>
    <xf numFmtId="0" fontId="39" fillId="0" borderId="0" applyNumberFormat="0" applyFill="0" applyBorder="0" applyAlignment="0" applyProtection="0"/>
    <xf numFmtId="0" fontId="69" fillId="0" borderId="0" applyNumberFormat="0" applyFill="0" applyBorder="0" applyAlignment="0" applyProtection="0"/>
    <xf numFmtId="0" fontId="70" fillId="9" borderId="0">
      <alignment vertical="top"/>
    </xf>
    <xf numFmtId="0" fontId="30" fillId="9" borderId="0" applyNumberFormat="0" applyBorder="0" applyAlignment="0" applyProtection="0"/>
    <xf numFmtId="0" fontId="71" fillId="53" borderId="0" applyNumberFormat="0" applyBorder="0" applyAlignment="0" applyProtection="0"/>
    <xf numFmtId="0" fontId="70" fillId="114" borderId="0">
      <alignment vertical="top"/>
    </xf>
    <xf numFmtId="37" fontId="72" fillId="40" borderId="90" applyBorder="0" applyAlignment="0"/>
    <xf numFmtId="174" fontId="72" fillId="115" borderId="85" applyNumberFormat="0" applyFont="0" applyAlignment="0"/>
    <xf numFmtId="174" fontId="72" fillId="115" borderId="85" applyNumberFormat="0" applyFont="0" applyAlignment="0"/>
    <xf numFmtId="174" fontId="72" fillId="115" borderId="85" applyNumberFormat="0" applyFont="0" applyAlignment="0"/>
    <xf numFmtId="174" fontId="72" fillId="115" borderId="85" applyNumberFormat="0" applyFont="0" applyAlignment="0"/>
    <xf numFmtId="0" fontId="27" fillId="0" borderId="56">
      <alignment vertical="top"/>
    </xf>
    <xf numFmtId="0" fontId="27" fillId="0" borderId="56" applyNumberFormat="0" applyFill="0" applyAlignment="0" applyProtection="0"/>
    <xf numFmtId="0" fontId="73" fillId="0" borderId="91" applyNumberFormat="0" applyFill="0" applyAlignment="0" applyProtection="0"/>
    <xf numFmtId="0" fontId="74" fillId="0" borderId="92" applyNumberFormat="0" applyFill="0" applyAlignment="0" applyProtection="0"/>
    <xf numFmtId="0" fontId="75" fillId="0" borderId="93">
      <alignment vertical="top"/>
    </xf>
    <xf numFmtId="0" fontId="28" fillId="0" borderId="57" applyNumberFormat="0" applyFill="0" applyAlignment="0" applyProtection="0"/>
    <xf numFmtId="0" fontId="76" fillId="0" borderId="94" applyNumberFormat="0" applyFill="0" applyAlignment="0" applyProtection="0"/>
    <xf numFmtId="0" fontId="77" fillId="0" borderId="94" applyNumberFormat="0" applyFill="0" applyAlignment="0" applyProtection="0"/>
    <xf numFmtId="0" fontId="75" fillId="0" borderId="95">
      <alignment vertical="top"/>
    </xf>
    <xf numFmtId="0" fontId="78" fillId="0" borderId="96">
      <alignment vertical="top"/>
    </xf>
    <xf numFmtId="0" fontId="29" fillId="0" borderId="58" applyNumberFormat="0" applyFill="0" applyAlignment="0" applyProtection="0"/>
    <xf numFmtId="0" fontId="79" fillId="0" borderId="97" applyNumberFormat="0" applyFill="0" applyAlignment="0" applyProtection="0"/>
    <xf numFmtId="0" fontId="79" fillId="0" borderId="97" applyNumberFormat="0" applyFill="0" applyAlignment="0" applyProtection="0"/>
    <xf numFmtId="0" fontId="80" fillId="0" borderId="98" applyNumberFormat="0" applyFill="0" applyAlignment="0" applyProtection="0"/>
    <xf numFmtId="0" fontId="78" fillId="0" borderId="99">
      <alignment vertical="top"/>
    </xf>
    <xf numFmtId="0" fontId="78" fillId="0" borderId="0">
      <alignment vertical="top"/>
    </xf>
    <xf numFmtId="0" fontId="2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alignment vertical="top"/>
      <protection locked="0"/>
    </xf>
    <xf numFmtId="175" fontId="83" fillId="116" borderId="100" applyNumberFormat="0">
      <alignment vertical="center"/>
    </xf>
    <xf numFmtId="0" fontId="84" fillId="12" borderId="59">
      <alignment vertical="top"/>
    </xf>
    <xf numFmtId="37" fontId="85" fillId="0" borderId="88" applyNumberFormat="0" applyBorder="0" applyAlignment="0">
      <protection locked="0"/>
    </xf>
    <xf numFmtId="0" fontId="33" fillId="12" borderId="59"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4" fillId="117" borderId="59">
      <alignment vertical="top"/>
    </xf>
    <xf numFmtId="38" fontId="87" fillId="0" borderId="0"/>
    <xf numFmtId="38" fontId="88" fillId="0" borderId="0"/>
    <xf numFmtId="38" fontId="89" fillId="0" borderId="0"/>
    <xf numFmtId="38" fontId="90" fillId="0" borderId="0"/>
    <xf numFmtId="0" fontId="91" fillId="0" borderId="0"/>
    <xf numFmtId="0" fontId="91" fillId="0" borderId="0"/>
    <xf numFmtId="37" fontId="57" fillId="0" borderId="0" applyBorder="0" applyAlignment="0">
      <alignment horizontal="left"/>
      <protection locked="0"/>
    </xf>
    <xf numFmtId="0" fontId="92" fillId="0" borderId="61">
      <alignment vertical="top"/>
    </xf>
    <xf numFmtId="0" fontId="36" fillId="0" borderId="61" applyNumberFormat="0" applyFill="0" applyAlignment="0" applyProtection="0"/>
    <xf numFmtId="0" fontId="93" fillId="0" borderId="101" applyNumberFormat="0" applyFill="0" applyAlignment="0" applyProtection="0"/>
    <xf numFmtId="0" fontId="57" fillId="0" borderId="102" applyBorder="0">
      <alignment horizontal="center" vertical="center" wrapText="1"/>
    </xf>
    <xf numFmtId="0" fontId="94" fillId="11" borderId="0">
      <alignment vertical="top"/>
    </xf>
    <xf numFmtId="0" fontId="32" fillId="11" borderId="0" applyNumberFormat="0" applyBorder="0" applyAlignment="0" applyProtection="0"/>
    <xf numFmtId="0" fontId="95" fillId="73" borderId="0" applyNumberFormat="0" applyBorder="0" applyAlignment="0" applyProtection="0"/>
    <xf numFmtId="0" fontId="96" fillId="11" borderId="0" applyNumberFormat="0" applyBorder="0" applyAlignment="0" applyProtection="0"/>
    <xf numFmtId="0" fontId="94" fillId="118" borderId="0">
      <alignment vertical="top"/>
    </xf>
    <xf numFmtId="176" fontId="97" fillId="0" borderId="0"/>
    <xf numFmtId="0" fontId="66" fillId="0" borderId="0"/>
    <xf numFmtId="0" fontId="66" fillId="0" borderId="0"/>
    <xf numFmtId="0" fontId="44" fillId="0" borderId="0"/>
    <xf numFmtId="0" fontId="66" fillId="0" borderId="0"/>
    <xf numFmtId="0" fontId="57" fillId="0" borderId="0"/>
    <xf numFmtId="0" fontId="57" fillId="0" borderId="0"/>
    <xf numFmtId="0" fontId="44" fillId="0" borderId="0"/>
    <xf numFmtId="0" fontId="57" fillId="0" borderId="0"/>
    <xf numFmtId="0" fontId="66" fillId="0" borderId="0"/>
    <xf numFmtId="0" fontId="57" fillId="0" borderId="0"/>
    <xf numFmtId="0" fontId="66"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66" fillId="0" borderId="0"/>
    <xf numFmtId="0" fontId="66" fillId="0" borderId="0"/>
    <xf numFmtId="0" fontId="57" fillId="0" borderId="0"/>
    <xf numFmtId="0" fontId="66" fillId="0" borderId="0"/>
    <xf numFmtId="0" fontId="57" fillId="0" borderId="0"/>
    <xf numFmtId="0" fontId="66" fillId="0" borderId="0"/>
    <xf numFmtId="0" fontId="57" fillId="0" borderId="0"/>
    <xf numFmtId="0" fontId="66" fillId="0" borderId="0"/>
    <xf numFmtId="0" fontId="57" fillId="0" borderId="0"/>
    <xf numFmtId="0" fontId="66" fillId="0" borderId="0"/>
    <xf numFmtId="0" fontId="66" fillId="0" borderId="0"/>
    <xf numFmtId="0" fontId="57" fillId="0" borderId="0"/>
    <xf numFmtId="0" fontId="66" fillId="0" borderId="0"/>
    <xf numFmtId="0" fontId="57" fillId="0" borderId="0"/>
    <xf numFmtId="0" fontId="6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57" fillId="0" borderId="0"/>
    <xf numFmtId="0" fontId="57" fillId="0" borderId="0"/>
    <xf numFmtId="0" fontId="66" fillId="0" borderId="0"/>
    <xf numFmtId="0" fontId="57" fillId="0" borderId="0"/>
    <xf numFmtId="0" fontId="57" fillId="0" borderId="0"/>
    <xf numFmtId="0" fontId="66" fillId="0" borderId="0"/>
    <xf numFmtId="0" fontId="57" fillId="0" borderId="0"/>
    <xf numFmtId="0" fontId="57" fillId="0" borderId="0"/>
    <xf numFmtId="0" fontId="2" fillId="0" borderId="0"/>
    <xf numFmtId="0" fontId="98" fillId="0" borderId="0"/>
    <xf numFmtId="0" fontId="98" fillId="0" borderId="0"/>
    <xf numFmtId="0" fontId="25" fillId="0" borderId="0"/>
    <xf numFmtId="0" fontId="99" fillId="0" borderId="0"/>
    <xf numFmtId="0" fontId="2" fillId="0" borderId="0"/>
    <xf numFmtId="0" fontId="57" fillId="0" borderId="0"/>
    <xf numFmtId="0" fontId="66" fillId="0" borderId="0"/>
    <xf numFmtId="0" fontId="57" fillId="0" borderId="0"/>
    <xf numFmtId="0" fontId="66" fillId="0" borderId="0"/>
    <xf numFmtId="0" fontId="2" fillId="0" borderId="0"/>
    <xf numFmtId="0" fontId="2" fillId="0" borderId="0"/>
    <xf numFmtId="0" fontId="2" fillId="0" borderId="0"/>
    <xf numFmtId="0" fontId="2" fillId="0" borderId="0"/>
    <xf numFmtId="0" fontId="2" fillId="0" borderId="0"/>
    <xf numFmtId="0" fontId="57" fillId="0" borderId="0"/>
    <xf numFmtId="0" fontId="57" fillId="0" borderId="0"/>
    <xf numFmtId="0" fontId="57" fillId="0" borderId="0"/>
    <xf numFmtId="0" fontId="57" fillId="0" borderId="0"/>
    <xf numFmtId="0" fontId="99" fillId="0" borderId="0"/>
    <xf numFmtId="0" fontId="57" fillId="0" borderId="0"/>
    <xf numFmtId="0" fontId="66" fillId="0" borderId="0"/>
    <xf numFmtId="0" fontId="57" fillId="0" borderId="0">
      <alignment wrapText="1"/>
    </xf>
    <xf numFmtId="0" fontId="57" fillId="0" borderId="0">
      <alignment wrapText="1"/>
    </xf>
    <xf numFmtId="0" fontId="66" fillId="0" borderId="0"/>
    <xf numFmtId="0" fontId="57" fillId="0" borderId="0"/>
    <xf numFmtId="0" fontId="2" fillId="0" borderId="0"/>
    <xf numFmtId="0" fontId="57"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57" fillId="0" borderId="0">
      <alignment wrapText="1"/>
    </xf>
    <xf numFmtId="0" fontId="57" fillId="0" borderId="0">
      <alignment wrapText="1"/>
    </xf>
    <xf numFmtId="0" fontId="57" fillId="0" borderId="0">
      <alignment wrapText="1"/>
    </xf>
    <xf numFmtId="0" fontId="57" fillId="0" borderId="0"/>
    <xf numFmtId="0" fontId="66" fillId="0" borderId="0"/>
    <xf numFmtId="0" fontId="98" fillId="0" borderId="0"/>
    <xf numFmtId="0" fontId="100" fillId="0" borderId="0"/>
    <xf numFmtId="0" fontId="98" fillId="0" borderId="0"/>
    <xf numFmtId="0" fontId="99" fillId="0" borderId="0"/>
    <xf numFmtId="0" fontId="2" fillId="0" borderId="0"/>
    <xf numFmtId="0" fontId="2" fillId="0" borderId="0"/>
    <xf numFmtId="0" fontId="57" fillId="0" borderId="0"/>
    <xf numFmtId="0" fontId="99"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100" fillId="0" borderId="0"/>
    <xf numFmtId="0" fontId="99" fillId="0" borderId="0"/>
    <xf numFmtId="0" fontId="98" fillId="0" borderId="0"/>
    <xf numFmtId="0" fontId="98" fillId="0" borderId="0"/>
    <xf numFmtId="0" fontId="57" fillId="0" borderId="0"/>
    <xf numFmtId="0" fontId="98" fillId="0" borderId="0"/>
    <xf numFmtId="0" fontId="57" fillId="0" borderId="0"/>
    <xf numFmtId="0" fontId="98" fillId="0" borderId="0"/>
    <xf numFmtId="0" fontId="98" fillId="0" borderId="0"/>
    <xf numFmtId="0" fontId="2" fillId="0" borderId="0"/>
    <xf numFmtId="0" fontId="99" fillId="0" borderId="0"/>
    <xf numFmtId="0" fontId="57" fillId="0" borderId="0"/>
    <xf numFmtId="0" fontId="98" fillId="0" borderId="0"/>
    <xf numFmtId="0" fontId="2" fillId="0" borderId="0"/>
    <xf numFmtId="0" fontId="2" fillId="0" borderId="0"/>
    <xf numFmtId="0" fontId="98" fillId="0" borderId="0"/>
    <xf numFmtId="0" fontId="2" fillId="0" borderId="0"/>
    <xf numFmtId="0" fontId="2" fillId="0" borderId="0"/>
    <xf numFmtId="0" fontId="57" fillId="0" borderId="0"/>
    <xf numFmtId="0" fontId="57" fillId="0" borderId="0"/>
    <xf numFmtId="0" fontId="101" fillId="0" borderId="0"/>
    <xf numFmtId="0" fontId="102" fillId="0" borderId="0"/>
    <xf numFmtId="0" fontId="2" fillId="0" borderId="0"/>
    <xf numFmtId="0" fontId="103" fillId="0" borderId="0"/>
    <xf numFmtId="0" fontId="100"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57" fillId="0" borderId="0"/>
    <xf numFmtId="0" fontId="100" fillId="0" borderId="0"/>
    <xf numFmtId="0" fontId="57" fillId="0" borderId="0"/>
    <xf numFmtId="0" fontId="57" fillId="0" borderId="0"/>
    <xf numFmtId="0" fontId="100" fillId="0" borderId="0"/>
    <xf numFmtId="0" fontId="51" fillId="0" borderId="0"/>
    <xf numFmtId="0" fontId="100" fillId="0" borderId="0"/>
    <xf numFmtId="0" fontId="100" fillId="0" borderId="0"/>
    <xf numFmtId="0" fontId="66" fillId="0" borderId="0"/>
    <xf numFmtId="0" fontId="51" fillId="0" borderId="0"/>
    <xf numFmtId="0" fontId="51" fillId="0" borderId="0"/>
    <xf numFmtId="0" fontId="2" fillId="0" borderId="0"/>
    <xf numFmtId="0" fontId="101" fillId="0" borderId="0"/>
    <xf numFmtId="0" fontId="2" fillId="0" borderId="0"/>
    <xf numFmtId="0" fontId="2" fillId="0" borderId="0"/>
    <xf numFmtId="0" fontId="2" fillId="0" borderId="0"/>
    <xf numFmtId="0" fontId="98" fillId="0" borderId="0"/>
    <xf numFmtId="0" fontId="98" fillId="0" borderId="0"/>
    <xf numFmtId="0" fontId="98" fillId="0" borderId="0"/>
    <xf numFmtId="0" fontId="98" fillId="0" borderId="0"/>
    <xf numFmtId="0" fontId="57" fillId="0" borderId="0"/>
    <xf numFmtId="0" fontId="25" fillId="0" borderId="0"/>
    <xf numFmtId="0" fontId="25" fillId="0" borderId="0"/>
    <xf numFmtId="0" fontId="57" fillId="0" borderId="0"/>
    <xf numFmtId="0" fontId="57" fillId="0" borderId="0"/>
    <xf numFmtId="0" fontId="57" fillId="0" borderId="0"/>
    <xf numFmtId="0" fontId="2" fillId="0" borderId="0"/>
    <xf numFmtId="0" fontId="98" fillId="0" borderId="0"/>
    <xf numFmtId="0" fontId="57" fillId="0" borderId="0"/>
    <xf numFmtId="0" fontId="98" fillId="0" borderId="0"/>
    <xf numFmtId="0" fontId="57" fillId="0" borderId="0"/>
    <xf numFmtId="0" fontId="57" fillId="0" borderId="0"/>
    <xf numFmtId="0" fontId="98" fillId="0" borderId="0"/>
    <xf numFmtId="0" fontId="98" fillId="0" borderId="0"/>
    <xf numFmtId="0" fontId="57" fillId="0" borderId="0"/>
    <xf numFmtId="0" fontId="101" fillId="0" borderId="0"/>
    <xf numFmtId="0" fontId="99" fillId="0" borderId="0"/>
    <xf numFmtId="0" fontId="57" fillId="0" borderId="0"/>
    <xf numFmtId="0" fontId="101" fillId="0" borderId="0"/>
    <xf numFmtId="0" fontId="98" fillId="0" borderId="0"/>
    <xf numFmtId="0" fontId="57" fillId="0" borderId="0"/>
    <xf numFmtId="0" fontId="2" fillId="0" borderId="0"/>
    <xf numFmtId="0" fontId="57" fillId="0" borderId="0"/>
    <xf numFmtId="0" fontId="57" fillId="0" borderId="0"/>
    <xf numFmtId="0" fontId="57"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57" fillId="0" borderId="0"/>
    <xf numFmtId="0" fontId="66" fillId="0" borderId="0"/>
    <xf numFmtId="0" fontId="44"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66" fillId="0" borderId="0"/>
    <xf numFmtId="0" fontId="100" fillId="0" borderId="0"/>
    <xf numFmtId="0" fontId="44" fillId="0" borderId="0"/>
    <xf numFmtId="0" fontId="2" fillId="0" borderId="0"/>
    <xf numFmtId="0" fontId="57" fillId="0" borderId="0"/>
    <xf numFmtId="0" fontId="57" fillId="0" borderId="0"/>
    <xf numFmtId="0" fontId="57" fillId="0" borderId="0"/>
    <xf numFmtId="0" fontId="57"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57"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44"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6" fillId="0" borderId="0"/>
    <xf numFmtId="0" fontId="57" fillId="0" borderId="0"/>
    <xf numFmtId="0" fontId="57" fillId="0" borderId="0"/>
    <xf numFmtId="0" fontId="57" fillId="0" borderId="0"/>
    <xf numFmtId="0" fontId="66" fillId="0" borderId="0"/>
    <xf numFmtId="0" fontId="57" fillId="0" borderId="0"/>
    <xf numFmtId="0" fontId="51" fillId="0" borderId="0"/>
    <xf numFmtId="0" fontId="6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104" fillId="0" borderId="0"/>
    <xf numFmtId="0" fontId="104" fillId="0" borderId="0"/>
    <xf numFmtId="0" fontId="104" fillId="0" borderId="0"/>
    <xf numFmtId="0" fontId="57" fillId="0" borderId="0"/>
    <xf numFmtId="0" fontId="66" fillId="0" borderId="0"/>
    <xf numFmtId="0" fontId="66" fillId="0" borderId="0"/>
    <xf numFmtId="0" fontId="57" fillId="0" borderId="0"/>
    <xf numFmtId="0" fontId="66" fillId="0" borderId="0"/>
    <xf numFmtId="0" fontId="57" fillId="0" borderId="0"/>
    <xf numFmtId="0" fontId="57" fillId="0" borderId="0"/>
    <xf numFmtId="0" fontId="66"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57" fillId="0" borderId="0"/>
    <xf numFmtId="0" fontId="57" fillId="0" borderId="0"/>
    <xf numFmtId="0" fontId="57" fillId="0" borderId="0"/>
    <xf numFmtId="0" fontId="44" fillId="0" borderId="0"/>
    <xf numFmtId="0" fontId="57" fillId="0" borderId="0"/>
    <xf numFmtId="0" fontId="44"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101" fillId="15" borderId="63">
      <alignment vertical="top"/>
    </xf>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54" borderId="10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54" borderId="103" applyNumberFormat="0" applyFont="0" applyAlignment="0" applyProtection="0"/>
    <xf numFmtId="0" fontId="51" fillId="54" borderId="103" applyNumberFormat="0" applyFont="0" applyAlignment="0" applyProtection="0"/>
    <xf numFmtId="0" fontId="51" fillId="54" borderId="10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7" fillId="54" borderId="103" applyNumberFormat="0" applyFont="0" applyAlignment="0" applyProtection="0"/>
    <xf numFmtId="0" fontId="64" fillId="119" borderId="63">
      <alignment vertical="top"/>
    </xf>
    <xf numFmtId="0" fontId="105" fillId="0" borderId="0"/>
    <xf numFmtId="0" fontId="106" fillId="13" borderId="60">
      <alignment vertical="top"/>
    </xf>
    <xf numFmtId="0" fontId="34" fillId="13" borderId="60"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110" borderId="104" applyNumberFormat="0" applyAlignment="0" applyProtection="0"/>
    <xf numFmtId="0" fontId="106" fillId="111" borderId="60">
      <alignment vertical="top"/>
    </xf>
    <xf numFmtId="40" fontId="108" fillId="120" borderId="0">
      <alignment horizontal="right"/>
    </xf>
    <xf numFmtId="0" fontId="109" fillId="120" borderId="0">
      <alignment horizontal="right"/>
    </xf>
    <xf numFmtId="0" fontId="110" fillId="120" borderId="105"/>
    <xf numFmtId="0" fontId="110" fillId="0" borderId="0" applyBorder="0">
      <alignment horizontal="centerContinuous"/>
    </xf>
    <xf numFmtId="0" fontId="111" fillId="0" borderId="0" applyBorder="0">
      <alignment horizontal="centerContinuous"/>
    </xf>
    <xf numFmtId="177" fontId="112" fillId="0" borderId="0" applyFont="0" applyFill="0" applyBorder="0" applyProtection="0">
      <alignment horizontal="center"/>
      <protection locked="0"/>
    </xf>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66" fillId="0" borderId="0" applyFont="0" applyFill="0" applyBorder="0" applyAlignment="0" applyProtection="0"/>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5" fillId="0" borderId="0" applyFont="0" applyFill="0" applyBorder="0" applyAlignment="0" applyProtection="0"/>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57" fillId="0" borderId="0" applyFont="0" applyFill="0" applyBorder="0" applyAlignment="0" applyProtection="0"/>
    <xf numFmtId="9" fontId="57" fillId="0" borderId="0" applyFont="0" applyFill="0" applyBorder="0" applyAlignment="0" applyProtection="0"/>
    <xf numFmtId="9" fontId="44" fillId="0" borderId="0" applyFont="0" applyFill="0" applyBorder="0" applyAlignment="0" applyProtection="0"/>
    <xf numFmtId="9" fontId="5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5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7" fillId="0" borderId="0" applyFont="0" applyFill="0" applyBorder="0" applyAlignment="0" applyProtection="0"/>
    <xf numFmtId="0" fontId="57" fillId="40" borderId="106" applyBorder="0" applyAlignment="0">
      <alignment horizontal="center" vertical="top"/>
    </xf>
    <xf numFmtId="175" fontId="113" fillId="121" borderId="0" applyNumberFormat="0">
      <alignment vertical="center"/>
    </xf>
    <xf numFmtId="0" fontId="26" fillId="0" borderId="0">
      <alignment vertical="top"/>
    </xf>
    <xf numFmtId="0" fontId="26" fillId="0" borderId="0" applyNumberFormat="0" applyFill="0" applyBorder="0" applyAlignment="0" applyProtection="0"/>
    <xf numFmtId="0" fontId="114" fillId="0" borderId="0" applyNumberFormat="0" applyFill="0" applyBorder="0" applyProtection="0">
      <alignment horizontal="left" vertical="center"/>
    </xf>
    <xf numFmtId="0" fontId="114" fillId="0" borderId="0" applyNumberFormat="0" applyFill="0" applyBorder="0" applyProtection="0">
      <alignment horizontal="left" vertical="center"/>
    </xf>
    <xf numFmtId="49" fontId="115" fillId="115" borderId="107">
      <alignment horizontal="center" vertical="center" wrapText="1"/>
    </xf>
    <xf numFmtId="0" fontId="26" fillId="0" borderId="0" applyNumberFormat="0" applyFill="0" applyBorder="0" applyAlignment="0" applyProtection="0"/>
    <xf numFmtId="49" fontId="115" fillId="115" borderId="107">
      <alignment horizontal="center" vertical="center" wrapText="1"/>
    </xf>
    <xf numFmtId="0" fontId="114" fillId="0" borderId="0" applyNumberFormat="0" applyFill="0" applyBorder="0" applyProtection="0">
      <alignment horizontal="left" vertical="center"/>
    </xf>
    <xf numFmtId="0" fontId="116" fillId="0" borderId="0" applyNumberFormat="0" applyFill="0" applyBorder="0" applyAlignment="0" applyProtection="0"/>
    <xf numFmtId="0" fontId="114" fillId="0" borderId="0" applyNumberFormat="0" applyFill="0" applyBorder="0" applyProtection="0">
      <alignment horizontal="left" vertical="center"/>
    </xf>
    <xf numFmtId="0" fontId="117" fillId="0" borderId="0" applyNumberFormat="0" applyFill="0" applyBorder="0" applyAlignment="0" applyProtection="0"/>
    <xf numFmtId="0" fontId="57" fillId="0" borderId="102" applyBorder="0">
      <alignment horizontal="center" vertical="top" wrapText="1"/>
    </xf>
    <xf numFmtId="168" fontId="57" fillId="0" borderId="108" applyNumberFormat="0" applyFont="0" applyFill="0" applyAlignment="0"/>
    <xf numFmtId="168" fontId="57" fillId="0" borderId="108" applyNumberFormat="0" applyFont="0" applyFill="0" applyAlignment="0"/>
    <xf numFmtId="0" fontId="118" fillId="0" borderId="64">
      <alignment vertical="top"/>
    </xf>
    <xf numFmtId="0" fontId="40" fillId="0" borderId="64"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10" applyNumberFormat="0" applyFill="0" applyAlignment="0" applyProtection="0"/>
    <xf numFmtId="0" fontId="119" fillId="0" borderId="0">
      <alignment vertical="top"/>
    </xf>
    <xf numFmtId="0" fontId="38" fillId="0" borderId="0" applyNumberFormat="0" applyFill="0" applyBorder="0" applyAlignment="0" applyProtection="0"/>
    <xf numFmtId="0" fontId="120" fillId="0" borderId="0" applyNumberFormat="0" applyFill="0" applyBorder="0" applyAlignment="0" applyProtection="0"/>
  </cellStyleXfs>
  <cellXfs count="579">
    <xf numFmtId="0" fontId="0" fillId="0" borderId="0" xfId="0" applyFont="1" applyAlignment="1"/>
    <xf numFmtId="0" fontId="0" fillId="2" borderId="0" xfId="0" applyFont="1" applyFill="1" applyBorder="1"/>
    <xf numFmtId="0" fontId="0" fillId="0" borderId="0" xfId="0" applyFont="1"/>
    <xf numFmtId="0" fontId="5" fillId="0" borderId="0" xfId="0" applyFont="1"/>
    <xf numFmtId="0" fontId="5" fillId="2" borderId="0" xfId="0" applyFont="1" applyFill="1" applyBorder="1"/>
    <xf numFmtId="0" fontId="6" fillId="0" borderId="3" xfId="0" applyFont="1" applyBorder="1"/>
    <xf numFmtId="0" fontId="5" fillId="0" borderId="2" xfId="0" applyFont="1" applyBorder="1"/>
    <xf numFmtId="0" fontId="5" fillId="0" borderId="4" xfId="0" applyFont="1" applyBorder="1"/>
    <xf numFmtId="0" fontId="6" fillId="0" borderId="3" xfId="0" applyFont="1" applyBorder="1" applyAlignment="1">
      <alignment horizontal="left"/>
    </xf>
    <xf numFmtId="0" fontId="8" fillId="0" borderId="5" xfId="0" applyFont="1" applyBorder="1" applyAlignment="1">
      <alignment horizontal="left" vertical="center"/>
    </xf>
    <xf numFmtId="0" fontId="8" fillId="0" borderId="6" xfId="0" applyFont="1" applyBorder="1" applyAlignment="1">
      <alignment horizontal="center" vertical="top" wrapText="1"/>
    </xf>
    <xf numFmtId="0" fontId="9" fillId="4" borderId="7" xfId="0" applyFont="1" applyFill="1" applyBorder="1"/>
    <xf numFmtId="0" fontId="8" fillId="0" borderId="8" xfId="0" applyFont="1" applyBorder="1" applyAlignment="1">
      <alignment horizontal="center" vertical="top" wrapText="1"/>
    </xf>
    <xf numFmtId="0" fontId="8" fillId="0" borderId="9" xfId="0" applyFont="1" applyBorder="1" applyAlignment="1">
      <alignment horizontal="center" vertical="top" wrapText="1"/>
    </xf>
    <xf numFmtId="0" fontId="8" fillId="0" borderId="10" xfId="0" applyFont="1" applyBorder="1" applyAlignment="1">
      <alignment horizontal="center" vertical="top" wrapText="1"/>
    </xf>
    <xf numFmtId="0" fontId="8" fillId="5" borderId="3" xfId="0" applyFont="1" applyFill="1" applyBorder="1" applyAlignment="1">
      <alignment horizontal="center" vertical="top" wrapText="1"/>
    </xf>
    <xf numFmtId="0" fontId="8" fillId="5" borderId="11" xfId="0" applyFont="1" applyFill="1" applyBorder="1" applyAlignment="1">
      <alignment horizontal="center" vertical="top" wrapText="1"/>
    </xf>
    <xf numFmtId="0" fontId="10" fillId="2" borderId="0" xfId="0" applyFont="1" applyFill="1" applyBorder="1"/>
    <xf numFmtId="0" fontId="8" fillId="0" borderId="1" xfId="0" applyFont="1" applyBorder="1" applyAlignment="1">
      <alignment vertical="center"/>
    </xf>
    <xf numFmtId="164" fontId="8" fillId="0" borderId="9" xfId="0" applyNumberFormat="1" applyFont="1" applyBorder="1" applyAlignment="1">
      <alignment horizontal="center" vertical="center"/>
    </xf>
    <xf numFmtId="0" fontId="9" fillId="0" borderId="12" xfId="0" applyFont="1" applyBorder="1" applyAlignment="1">
      <alignment horizontal="left"/>
    </xf>
    <xf numFmtId="164" fontId="8" fillId="5" borderId="3" xfId="0" applyNumberFormat="1" applyFont="1" applyFill="1" applyBorder="1" applyAlignment="1">
      <alignment horizontal="center" vertical="center"/>
    </xf>
    <xf numFmtId="0" fontId="11" fillId="0" borderId="12" xfId="0" applyFont="1" applyBorder="1" applyAlignment="1">
      <alignment vertical="center"/>
    </xf>
    <xf numFmtId="164" fontId="8" fillId="0" borderId="13" xfId="0" applyNumberFormat="1" applyFont="1" applyBorder="1" applyAlignment="1">
      <alignment horizontal="center" vertical="center"/>
    </xf>
    <xf numFmtId="164" fontId="11" fillId="0" borderId="13" xfId="0" applyNumberFormat="1" applyFont="1" applyBorder="1" applyAlignment="1">
      <alignment horizontal="center" vertical="center"/>
    </xf>
    <xf numFmtId="164" fontId="11" fillId="0" borderId="14" xfId="0" applyNumberFormat="1" applyFont="1" applyBorder="1" applyAlignment="1">
      <alignment horizontal="center" vertical="center"/>
    </xf>
    <xf numFmtId="164" fontId="11" fillId="5" borderId="15" xfId="0" applyNumberFormat="1" applyFont="1" applyFill="1" applyBorder="1" applyAlignment="1">
      <alignment horizontal="center" vertical="center"/>
    </xf>
    <xf numFmtId="0" fontId="11" fillId="0" borderId="16" xfId="0" applyFont="1" applyBorder="1" applyAlignment="1">
      <alignment vertical="center"/>
    </xf>
    <xf numFmtId="164" fontId="8" fillId="5" borderId="15" xfId="0" applyNumberFormat="1" applyFont="1" applyFill="1" applyBorder="1" applyAlignment="1">
      <alignment horizontal="center" vertical="center"/>
    </xf>
    <xf numFmtId="164" fontId="11" fillId="0" borderId="17" xfId="0" applyNumberFormat="1" applyFont="1" applyBorder="1" applyAlignment="1">
      <alignment horizontal="center" vertical="center"/>
    </xf>
    <xf numFmtId="164" fontId="11" fillId="0" borderId="18" xfId="0" applyNumberFormat="1" applyFont="1" applyBorder="1" applyAlignment="1">
      <alignment horizontal="center" vertical="center"/>
    </xf>
    <xf numFmtId="164" fontId="11" fillId="5" borderId="19" xfId="0" applyNumberFormat="1" applyFont="1" applyFill="1" applyBorder="1" applyAlignment="1">
      <alignment horizontal="center" vertical="center"/>
    </xf>
    <xf numFmtId="0" fontId="11" fillId="0" borderId="20" xfId="0" applyFont="1" applyBorder="1" applyAlignment="1">
      <alignment vertical="center"/>
    </xf>
    <xf numFmtId="164" fontId="11" fillId="0" borderId="21" xfId="0" applyNumberFormat="1" applyFont="1" applyBorder="1" applyAlignment="1">
      <alignment horizontal="center" vertical="center"/>
    </xf>
    <xf numFmtId="164" fontId="11" fillId="5" borderId="22" xfId="0" applyNumberFormat="1" applyFont="1" applyFill="1" applyBorder="1" applyAlignment="1">
      <alignment horizontal="center" vertical="center"/>
    </xf>
    <xf numFmtId="164" fontId="8" fillId="0" borderId="10" xfId="0" applyNumberFormat="1" applyFont="1" applyBorder="1" applyAlignment="1">
      <alignment horizontal="center" vertical="center"/>
    </xf>
    <xf numFmtId="0" fontId="12" fillId="6" borderId="1" xfId="0" applyFont="1" applyFill="1" applyBorder="1" applyAlignment="1">
      <alignment vertical="center"/>
    </xf>
    <xf numFmtId="164" fontId="8" fillId="5" borderId="9" xfId="0" applyNumberFormat="1" applyFont="1" applyFill="1" applyBorder="1" applyAlignment="1">
      <alignment horizontal="center" vertical="center"/>
    </xf>
    <xf numFmtId="164" fontId="8" fillId="5" borderId="10"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5" borderId="3" xfId="0" applyNumberFormat="1" applyFont="1" applyFill="1" applyBorder="1" applyAlignment="1">
      <alignment horizontal="center" vertical="center"/>
    </xf>
    <xf numFmtId="9" fontId="11" fillId="0" borderId="13" xfId="0" applyNumberFormat="1" applyFont="1" applyBorder="1" applyAlignment="1">
      <alignment horizontal="center" vertical="center"/>
    </xf>
    <xf numFmtId="9" fontId="11" fillId="5" borderId="15" xfId="0" applyNumberFormat="1" applyFont="1" applyFill="1" applyBorder="1" applyAlignment="1">
      <alignment horizontal="center" vertical="center"/>
    </xf>
    <xf numFmtId="9" fontId="8" fillId="5" borderId="9" xfId="0" applyNumberFormat="1" applyFont="1" applyFill="1" applyBorder="1" applyAlignment="1">
      <alignment horizontal="center" vertical="center"/>
    </xf>
    <xf numFmtId="0" fontId="12" fillId="6" borderId="7" xfId="0" applyFont="1" applyFill="1" applyBorder="1" applyAlignment="1">
      <alignment vertical="center"/>
    </xf>
    <xf numFmtId="9" fontId="8" fillId="0" borderId="13" xfId="0" applyNumberFormat="1" applyFont="1" applyBorder="1" applyAlignment="1">
      <alignment horizontal="center" vertical="center"/>
    </xf>
    <xf numFmtId="9" fontId="8" fillId="5" borderId="15" xfId="0" applyNumberFormat="1" applyFont="1" applyFill="1" applyBorder="1" applyAlignment="1">
      <alignment horizontal="center" vertical="center"/>
    </xf>
    <xf numFmtId="0" fontId="0" fillId="0" borderId="0" xfId="0" applyFont="1" applyAlignment="1">
      <alignment horizontal="center"/>
    </xf>
    <xf numFmtId="0" fontId="0" fillId="2" borderId="0" xfId="0" applyFont="1" applyFill="1" applyBorder="1" applyAlignment="1">
      <alignment horizontal="center"/>
    </xf>
    <xf numFmtId="0" fontId="0" fillId="0" borderId="2" xfId="0" applyFont="1" applyBorder="1" applyAlignment="1">
      <alignment horizontal="left" vertical="center"/>
    </xf>
    <xf numFmtId="0" fontId="0" fillId="0" borderId="4" xfId="0" applyFont="1" applyBorder="1" applyAlignment="1">
      <alignment horizontal="left" vertical="center"/>
    </xf>
    <xf numFmtId="0" fontId="7" fillId="0" borderId="2" xfId="0" applyFont="1" applyBorder="1" applyAlignment="1">
      <alignment horizontal="left" vertical="center"/>
    </xf>
    <xf numFmtId="0" fontId="0" fillId="0" borderId="2" xfId="0" applyFont="1" applyBorder="1" applyAlignment="1">
      <alignment horizontal="center"/>
    </xf>
    <xf numFmtId="0" fontId="0" fillId="0" borderId="2" xfId="0" applyFont="1" applyBorder="1"/>
    <xf numFmtId="0" fontId="0" fillId="0" borderId="4" xfId="0" applyFont="1" applyBorder="1"/>
    <xf numFmtId="0" fontId="14" fillId="0" borderId="9" xfId="0" applyFont="1" applyBorder="1" applyAlignment="1">
      <alignment horizontal="center" vertical="center" wrapText="1"/>
    </xf>
    <xf numFmtId="0" fontId="0" fillId="4" borderId="0" xfId="0" applyFont="1" applyFill="1" applyBorder="1"/>
    <xf numFmtId="0" fontId="7" fillId="0" borderId="3" xfId="0" applyFont="1" applyBorder="1"/>
    <xf numFmtId="0" fontId="9" fillId="2" borderId="9" xfId="0" applyFont="1" applyFill="1" applyBorder="1" applyAlignment="1">
      <alignment horizontal="center" vertical="center"/>
    </xf>
    <xf numFmtId="0" fontId="7" fillId="5" borderId="7" xfId="0" applyFont="1" applyFill="1" applyBorder="1"/>
    <xf numFmtId="0" fontId="7" fillId="5" borderId="9" xfId="0" applyFont="1" applyFill="1" applyBorder="1"/>
    <xf numFmtId="0" fontId="14" fillId="0" borderId="8" xfId="0" applyFont="1" applyBorder="1" applyAlignment="1">
      <alignment horizontal="center" vertical="center" wrapText="1"/>
    </xf>
    <xf numFmtId="0" fontId="14" fillId="0" borderId="11" xfId="0" applyFont="1" applyBorder="1" applyAlignment="1">
      <alignment horizontal="center" vertical="center" wrapText="1"/>
    </xf>
    <xf numFmtId="0" fontId="0" fillId="0" borderId="17" xfId="0" applyFont="1" applyBorder="1"/>
    <xf numFmtId="0" fontId="0" fillId="0" borderId="0" xfId="0" applyFont="1" applyAlignment="1">
      <alignment horizontal="left" vertical="top"/>
    </xf>
    <xf numFmtId="0" fontId="0" fillId="2" borderId="0" xfId="0" applyFont="1" applyFill="1" applyBorder="1" applyAlignment="1">
      <alignment horizontal="left" vertical="top"/>
    </xf>
    <xf numFmtId="0" fontId="9" fillId="0" borderId="17" xfId="0" applyFont="1" applyBorder="1"/>
    <xf numFmtId="0" fontId="0" fillId="0" borderId="18" xfId="0" applyFont="1" applyBorder="1"/>
    <xf numFmtId="0" fontId="9" fillId="0" borderId="0" xfId="0" applyFont="1"/>
    <xf numFmtId="0" fontId="9" fillId="2" borderId="0" xfId="0" applyFont="1" applyFill="1" applyBorder="1"/>
    <xf numFmtId="0" fontId="14" fillId="0" borderId="7" xfId="0" applyFont="1" applyBorder="1" applyAlignment="1">
      <alignment horizontal="center" vertical="center" wrapText="1"/>
    </xf>
    <xf numFmtId="0" fontId="8" fillId="5" borderId="9" xfId="0" applyFont="1" applyFill="1" applyBorder="1"/>
    <xf numFmtId="0" fontId="7" fillId="0" borderId="2" xfId="0" applyFont="1" applyBorder="1"/>
    <xf numFmtId="0" fontId="7" fillId="0" borderId="4" xfId="0" applyFont="1" applyBorder="1"/>
    <xf numFmtId="0" fontId="0" fillId="0" borderId="11" xfId="0" applyFont="1" applyBorder="1"/>
    <xf numFmtId="0" fontId="0" fillId="0" borderId="3" xfId="0" applyFont="1" applyBorder="1"/>
    <xf numFmtId="0" fontId="0" fillId="0" borderId="37" xfId="0" applyFont="1" applyBorder="1"/>
    <xf numFmtId="0" fontId="0" fillId="0" borderId="16" xfId="0" applyFont="1" applyBorder="1" applyAlignment="1">
      <alignment horizontal="left"/>
    </xf>
    <xf numFmtId="9" fontId="0" fillId="0" borderId="37" xfId="0" applyNumberFormat="1" applyFont="1" applyBorder="1" applyAlignment="1">
      <alignment horizontal="left"/>
    </xf>
    <xf numFmtId="0" fontId="0" fillId="0" borderId="37" xfId="0" applyFont="1" applyBorder="1" applyAlignment="1">
      <alignment horizontal="left"/>
    </xf>
    <xf numFmtId="10" fontId="0" fillId="0" borderId="38" xfId="0" applyNumberFormat="1" applyFont="1" applyBorder="1"/>
    <xf numFmtId="9" fontId="0" fillId="0" borderId="16" xfId="0" applyNumberFormat="1" applyFont="1" applyBorder="1" applyAlignment="1">
      <alignment horizontal="left"/>
    </xf>
    <xf numFmtId="10" fontId="0" fillId="0" borderId="19" xfId="0" applyNumberFormat="1" applyFont="1" applyBorder="1"/>
    <xf numFmtId="0" fontId="0" fillId="0" borderId="39" xfId="0" applyFont="1" applyBorder="1" applyAlignment="1">
      <alignment horizontal="left"/>
    </xf>
    <xf numFmtId="9" fontId="0" fillId="0" borderId="19" xfId="0" applyNumberFormat="1" applyFont="1" applyBorder="1" applyAlignment="1">
      <alignment horizontal="left"/>
    </xf>
    <xf numFmtId="9" fontId="0" fillId="0" borderId="40" xfId="0" applyNumberFormat="1" applyFont="1" applyBorder="1" applyAlignment="1">
      <alignment horizontal="left"/>
    </xf>
    <xf numFmtId="0" fontId="7" fillId="0" borderId="0" xfId="0" applyFont="1"/>
    <xf numFmtId="0" fontId="7" fillId="2" borderId="0" xfId="0" applyFont="1" applyFill="1" applyBorder="1"/>
    <xf numFmtId="0" fontId="7" fillId="0" borderId="42" xfId="0" applyFont="1" applyBorder="1"/>
    <xf numFmtId="164" fontId="7" fillId="2" borderId="0" xfId="0" applyNumberFormat="1" applyFont="1" applyFill="1" applyBorder="1" applyAlignment="1">
      <alignment horizontal="center"/>
    </xf>
    <xf numFmtId="0" fontId="7" fillId="0" borderId="25" xfId="0" applyFont="1" applyBorder="1"/>
    <xf numFmtId="0" fontId="7" fillId="0" borderId="25" xfId="0" applyFont="1" applyBorder="1" applyAlignment="1">
      <alignment wrapText="1"/>
    </xf>
    <xf numFmtId="0" fontId="7" fillId="0" borderId="26" xfId="0" applyFont="1" applyBorder="1"/>
    <xf numFmtId="0" fontId="8" fillId="2" borderId="0" xfId="0" applyFont="1" applyFill="1" applyBorder="1"/>
    <xf numFmtId="0" fontId="8" fillId="0" borderId="42" xfId="0" applyFont="1" applyBorder="1" applyAlignment="1">
      <alignment horizontal="center" vertical="center" wrapText="1"/>
    </xf>
    <xf numFmtId="0" fontId="8" fillId="0" borderId="5" xfId="0" applyFont="1" applyBorder="1" applyAlignment="1">
      <alignment horizontal="center" vertical="center" wrapText="1"/>
    </xf>
    <xf numFmtId="0" fontId="8" fillId="0" borderId="41" xfId="0" applyFont="1" applyBorder="1" applyAlignment="1">
      <alignment horizontal="center" vertical="center"/>
    </xf>
    <xf numFmtId="0" fontId="8" fillId="0" borderId="41" xfId="0" applyFont="1" applyBorder="1" applyAlignment="1">
      <alignment horizontal="center" vertical="center" wrapText="1"/>
    </xf>
    <xf numFmtId="0" fontId="8" fillId="2" borderId="41" xfId="0" applyFont="1" applyFill="1" applyBorder="1" applyAlignment="1">
      <alignment horizontal="center" vertical="center" wrapText="1"/>
    </xf>
    <xf numFmtId="0" fontId="8" fillId="0" borderId="45" xfId="0" applyFont="1" applyBorder="1" applyAlignment="1">
      <alignment horizontal="center" vertical="center" wrapText="1"/>
    </xf>
    <xf numFmtId="164" fontId="8" fillId="7" borderId="38" xfId="0" applyNumberFormat="1" applyFont="1" applyFill="1" applyBorder="1" applyAlignment="1">
      <alignment horizontal="center" vertical="center"/>
    </xf>
    <xf numFmtId="164" fontId="8" fillId="7" borderId="19" xfId="0" applyNumberFormat="1" applyFont="1" applyFill="1" applyBorder="1" applyAlignment="1">
      <alignment horizontal="center"/>
    </xf>
    <xf numFmtId="164" fontId="8" fillId="7" borderId="22" xfId="0" applyNumberFormat="1" applyFont="1" applyFill="1" applyBorder="1" applyAlignment="1">
      <alignment horizontal="center"/>
    </xf>
    <xf numFmtId="0" fontId="7" fillId="7" borderId="7" xfId="0" applyFont="1" applyFill="1" applyBorder="1" applyAlignment="1">
      <alignment horizontal="center" vertical="top" wrapText="1"/>
    </xf>
    <xf numFmtId="0" fontId="7" fillId="7" borderId="7" xfId="0" applyFont="1" applyFill="1" applyBorder="1" applyAlignment="1">
      <alignment horizontal="center"/>
    </xf>
    <xf numFmtId="0" fontId="7" fillId="7" borderId="9" xfId="0" applyFont="1" applyFill="1" applyBorder="1" applyAlignment="1">
      <alignment horizontal="center" wrapText="1"/>
    </xf>
    <xf numFmtId="0" fontId="7" fillId="7" borderId="9" xfId="0" applyFont="1" applyFill="1" applyBorder="1" applyAlignment="1">
      <alignment horizontal="center"/>
    </xf>
    <xf numFmtId="164" fontId="7" fillId="7" borderId="9" xfId="0" applyNumberFormat="1" applyFont="1" applyFill="1" applyBorder="1" applyAlignment="1">
      <alignment horizontal="center"/>
    </xf>
    <xf numFmtId="0" fontId="7" fillId="7" borderId="9" xfId="0" applyFont="1" applyFill="1" applyBorder="1"/>
    <xf numFmtId="164" fontId="8" fillId="7" borderId="9" xfId="0" applyNumberFormat="1" applyFont="1" applyFill="1" applyBorder="1" applyAlignment="1">
      <alignment horizontal="center"/>
    </xf>
    <xf numFmtId="0" fontId="8" fillId="0" borderId="30" xfId="0" applyFont="1" applyBorder="1" applyAlignment="1">
      <alignment horizontal="center" vertical="center" wrapText="1"/>
    </xf>
    <xf numFmtId="0" fontId="7" fillId="2" borderId="41" xfId="0" applyFont="1" applyFill="1" applyBorder="1" applyAlignment="1">
      <alignment horizontal="center" vertical="center"/>
    </xf>
    <xf numFmtId="0" fontId="8" fillId="2" borderId="47" xfId="0" applyFont="1" applyFill="1" applyBorder="1" applyAlignment="1">
      <alignment horizontal="center" vertical="center" wrapText="1"/>
    </xf>
    <xf numFmtId="0" fontId="7" fillId="7" borderId="7" xfId="0" applyFont="1" applyFill="1" applyBorder="1" applyAlignment="1">
      <alignment horizontal="center" vertical="top"/>
    </xf>
    <xf numFmtId="164" fontId="7" fillId="7" borderId="9" xfId="0" applyNumberFormat="1" applyFont="1" applyFill="1" applyBorder="1"/>
    <xf numFmtId="0" fontId="7" fillId="7" borderId="9" xfId="0" applyFont="1" applyFill="1" applyBorder="1" applyAlignment="1">
      <alignment horizontal="center" vertical="center"/>
    </xf>
    <xf numFmtId="0" fontId="8" fillId="0" borderId="6" xfId="0" applyFont="1" applyBorder="1" applyAlignment="1">
      <alignment horizontal="center" vertical="center" wrapText="1"/>
    </xf>
    <xf numFmtId="0" fontId="8" fillId="0" borderId="8" xfId="0" applyFont="1" applyBorder="1" applyAlignment="1">
      <alignment horizontal="center" vertical="center" wrapText="1"/>
    </xf>
    <xf numFmtId="164" fontId="8" fillId="7" borderId="11" xfId="0" applyNumberFormat="1" applyFont="1" applyFill="1" applyBorder="1" applyAlignment="1">
      <alignment horizontal="center" vertical="center"/>
    </xf>
    <xf numFmtId="0" fontId="7" fillId="0" borderId="42" xfId="0" applyFont="1" applyBorder="1" applyAlignment="1">
      <alignment wrapText="1"/>
    </xf>
    <xf numFmtId="164" fontId="8" fillId="0" borderId="7" xfId="0" applyNumberFormat="1" applyFont="1" applyBorder="1" applyAlignment="1">
      <alignment horizontal="center" vertical="center"/>
    </xf>
    <xf numFmtId="164" fontId="8" fillId="7" borderId="3" xfId="0" applyNumberFormat="1" applyFont="1" applyFill="1" applyBorder="1" applyAlignment="1">
      <alignment horizontal="center" vertical="center"/>
    </xf>
    <xf numFmtId="0" fontId="19" fillId="2" borderId="0" xfId="0" applyFont="1" applyFill="1" applyBorder="1" applyAlignment="1">
      <alignment vertical="center"/>
    </xf>
    <xf numFmtId="0" fontId="7" fillId="0" borderId="14" xfId="0" applyFont="1" applyBorder="1"/>
    <xf numFmtId="0" fontId="7" fillId="0" borderId="24" xfId="0" applyFont="1" applyBorder="1" applyAlignment="1">
      <alignment horizontal="left" wrapText="1"/>
    </xf>
    <xf numFmtId="165" fontId="7" fillId="0" borderId="14" xfId="0" applyNumberFormat="1" applyFont="1" applyBorder="1" applyAlignment="1">
      <alignment vertical="center" wrapText="1"/>
    </xf>
    <xf numFmtId="0" fontId="7" fillId="0" borderId="17" xfId="0" applyFont="1" applyBorder="1" applyAlignment="1">
      <alignment vertical="center"/>
    </xf>
    <xf numFmtId="165" fontId="7" fillId="0" borderId="18" xfId="0" applyNumberFormat="1" applyFont="1" applyBorder="1" applyAlignment="1">
      <alignment vertical="center" wrapText="1"/>
    </xf>
    <xf numFmtId="0" fontId="7" fillId="0" borderId="26" xfId="0" applyFont="1" applyBorder="1" applyAlignment="1">
      <alignment wrapText="1"/>
    </xf>
    <xf numFmtId="0" fontId="20" fillId="2" borderId="0" xfId="0" applyFont="1" applyFill="1" applyBorder="1"/>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applyAlignment="1">
      <alignment horizontal="center" wrapText="1"/>
    </xf>
    <xf numFmtId="0" fontId="8" fillId="0" borderId="42" xfId="0" applyFont="1" applyBorder="1" applyAlignment="1">
      <alignment horizontal="center"/>
    </xf>
    <xf numFmtId="0" fontId="19" fillId="2" borderId="0" xfId="0" applyFont="1" applyFill="1" applyBorder="1"/>
    <xf numFmtId="0" fontId="8" fillId="0" borderId="25" xfId="0" applyFont="1" applyBorder="1" applyAlignment="1">
      <alignment horizontal="center"/>
    </xf>
    <xf numFmtId="0" fontId="8" fillId="0" borderId="26" xfId="0" applyFont="1" applyBorder="1" applyAlignment="1">
      <alignment horizontal="center"/>
    </xf>
    <xf numFmtId="0" fontId="7" fillId="0" borderId="0" xfId="0" applyFont="1" applyAlignment="1">
      <alignment wrapText="1"/>
    </xf>
    <xf numFmtId="165" fontId="7" fillId="0" borderId="31" xfId="0" applyNumberFormat="1" applyFont="1" applyBorder="1" applyAlignment="1">
      <alignment vertical="center" wrapText="1"/>
    </xf>
    <xf numFmtId="0" fontId="8" fillId="4" borderId="37" xfId="0" applyFont="1" applyFill="1" applyBorder="1" applyAlignment="1">
      <alignment horizontal="center" vertical="center"/>
    </xf>
    <xf numFmtId="164" fontId="7" fillId="4" borderId="42" xfId="0" applyNumberFormat="1" applyFont="1" applyFill="1" applyBorder="1" applyAlignment="1">
      <alignment horizontal="center"/>
    </xf>
    <xf numFmtId="164" fontId="7" fillId="4" borderId="41" xfId="0" applyNumberFormat="1" applyFont="1" applyFill="1" applyBorder="1" applyAlignment="1">
      <alignment horizontal="center"/>
    </xf>
    <xf numFmtId="164" fontId="7" fillId="4" borderId="50" xfId="0" applyNumberFormat="1" applyFont="1" applyFill="1" applyBorder="1" applyAlignment="1">
      <alignment horizontal="center"/>
    </xf>
    <xf numFmtId="164" fontId="8" fillId="7" borderId="52" xfId="0" applyNumberFormat="1" applyFont="1" applyFill="1" applyBorder="1" applyAlignment="1">
      <alignment horizontal="center"/>
    </xf>
    <xf numFmtId="0" fontId="8" fillId="4" borderId="16" xfId="0" applyFont="1" applyFill="1" applyBorder="1" applyAlignment="1">
      <alignment horizontal="center" vertical="center"/>
    </xf>
    <xf numFmtId="164" fontId="7" fillId="4" borderId="25" xfId="0" applyNumberFormat="1" applyFont="1" applyFill="1" applyBorder="1" applyAlignment="1">
      <alignment horizontal="center"/>
    </xf>
    <xf numFmtId="164" fontId="7" fillId="4" borderId="17" xfId="0" applyNumberFormat="1" applyFont="1" applyFill="1" applyBorder="1" applyAlignment="1">
      <alignment horizontal="center"/>
    </xf>
    <xf numFmtId="164" fontId="7" fillId="4" borderId="43" xfId="0" applyNumberFormat="1" applyFont="1" applyFill="1" applyBorder="1" applyAlignment="1">
      <alignment horizontal="center"/>
    </xf>
    <xf numFmtId="0" fontId="8" fillId="4" borderId="39" xfId="0" applyFont="1" applyFill="1" applyBorder="1" applyAlignment="1">
      <alignment horizontal="center" vertical="center"/>
    </xf>
    <xf numFmtId="164" fontId="7" fillId="4" borderId="26" xfId="0" applyNumberFormat="1" applyFont="1" applyFill="1" applyBorder="1" applyAlignment="1">
      <alignment horizontal="center"/>
    </xf>
    <xf numFmtId="164" fontId="7" fillId="4" borderId="27" xfId="0" applyNumberFormat="1" applyFont="1" applyFill="1" applyBorder="1" applyAlignment="1">
      <alignment horizontal="center"/>
    </xf>
    <xf numFmtId="164" fontId="7" fillId="4" borderId="44" xfId="0" applyNumberFormat="1" applyFont="1" applyFill="1" applyBorder="1" applyAlignment="1">
      <alignment horizontal="center"/>
    </xf>
    <xf numFmtId="0" fontId="7" fillId="2" borderId="0" xfId="0" applyFont="1" applyFill="1" applyBorder="1" applyAlignment="1">
      <alignment horizontal="center"/>
    </xf>
    <xf numFmtId="164" fontId="8" fillId="7" borderId="53" xfId="0" applyNumberFormat="1" applyFont="1" applyFill="1" applyBorder="1" applyAlignment="1">
      <alignment horizontal="center"/>
    </xf>
    <xf numFmtId="164" fontId="8" fillId="7" borderId="54" xfId="0" applyNumberFormat="1" applyFont="1" applyFill="1" applyBorder="1" applyAlignment="1">
      <alignment horizontal="center"/>
    </xf>
    <xf numFmtId="0" fontId="8" fillId="2" borderId="0" xfId="0" applyFont="1" applyFill="1" applyBorder="1" applyAlignment="1">
      <alignment horizontal="left" vertical="center"/>
    </xf>
    <xf numFmtId="164" fontId="8" fillId="0" borderId="55" xfId="0" applyNumberFormat="1" applyFont="1" applyBorder="1" applyAlignment="1">
      <alignment horizontal="center" vertical="center"/>
    </xf>
    <xf numFmtId="164" fontId="8" fillId="7" borderId="4" xfId="0" applyNumberFormat="1" applyFont="1" applyFill="1" applyBorder="1" applyAlignment="1">
      <alignment horizontal="center" vertical="center"/>
    </xf>
    <xf numFmtId="0" fontId="21" fillId="4" borderId="0" xfId="0" applyFont="1" applyFill="1" applyBorder="1"/>
    <xf numFmtId="165" fontId="7" fillId="0" borderId="0" xfId="0" applyNumberFormat="1" applyFont="1" applyAlignment="1">
      <alignment vertical="center" wrapText="1"/>
    </xf>
    <xf numFmtId="0" fontId="22" fillId="4" borderId="17"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7" xfId="0" applyFont="1" applyFill="1" applyBorder="1" applyAlignment="1">
      <alignment horizontal="left" vertical="center" wrapText="1"/>
    </xf>
    <xf numFmtId="0" fontId="0" fillId="0" borderId="23" xfId="0" applyFont="1" applyBorder="1" applyAlignment="1">
      <alignment wrapText="1"/>
    </xf>
    <xf numFmtId="0" fontId="0" fillId="0" borderId="14" xfId="0" applyFont="1" applyBorder="1"/>
    <xf numFmtId="0" fontId="6" fillId="4" borderId="17" xfId="0" applyFont="1" applyFill="1" applyBorder="1" applyAlignment="1">
      <alignment horizontal="left" vertical="top" wrapText="1"/>
    </xf>
    <xf numFmtId="0" fontId="6" fillId="2" borderId="17" xfId="0" applyFont="1" applyFill="1" applyBorder="1" applyAlignment="1">
      <alignment horizontal="left" vertical="top" wrapText="1"/>
    </xf>
    <xf numFmtId="0" fontId="6" fillId="0" borderId="17" xfId="0" applyFont="1" applyBorder="1" applyAlignment="1">
      <alignment horizontal="center" vertical="top" wrapText="1"/>
    </xf>
    <xf numFmtId="165" fontId="23" fillId="2" borderId="17" xfId="0" applyNumberFormat="1" applyFont="1" applyFill="1" applyBorder="1" applyAlignment="1">
      <alignment horizontal="left" wrapText="1"/>
    </xf>
    <xf numFmtId="0" fontId="0" fillId="0" borderId="48" xfId="0" applyFont="1" applyBorder="1" applyAlignment="1">
      <alignment vertical="center" wrapText="1"/>
    </xf>
    <xf numFmtId="165" fontId="0" fillId="0" borderId="18" xfId="0" applyNumberFormat="1" applyFont="1" applyBorder="1" applyAlignment="1">
      <alignment vertical="center" wrapText="1"/>
    </xf>
    <xf numFmtId="0" fontId="0" fillId="0" borderId="49" xfId="0" applyFont="1" applyBorder="1" applyAlignment="1">
      <alignment vertical="center" wrapText="1"/>
    </xf>
    <xf numFmtId="165" fontId="0" fillId="0" borderId="31" xfId="0" applyNumberFormat="1" applyFont="1" applyBorder="1" applyAlignment="1">
      <alignment vertical="center" wrapText="1"/>
    </xf>
    <xf numFmtId="0" fontId="0" fillId="0" borderId="0" xfId="0" applyFont="1" applyAlignment="1">
      <alignment wrapText="1"/>
    </xf>
    <xf numFmtId="0" fontId="23" fillId="0" borderId="17" xfId="0" applyFont="1" applyBorder="1" applyAlignment="1">
      <alignment vertical="center" wrapText="1"/>
    </xf>
    <xf numFmtId="0" fontId="6" fillId="0" borderId="17" xfId="0" applyFont="1" applyBorder="1" applyAlignment="1">
      <alignment wrapText="1"/>
    </xf>
    <xf numFmtId="0" fontId="6" fillId="2" borderId="17" xfId="0" applyFont="1" applyFill="1" applyBorder="1" applyAlignment="1">
      <alignment wrapText="1"/>
    </xf>
    <xf numFmtId="166" fontId="6" fillId="2" borderId="17" xfId="0" applyNumberFormat="1" applyFont="1" applyFill="1" applyBorder="1" applyAlignment="1">
      <alignment wrapText="1"/>
    </xf>
    <xf numFmtId="165" fontId="23" fillId="4" borderId="17" xfId="0" applyNumberFormat="1" applyFont="1" applyFill="1" applyBorder="1" applyAlignment="1">
      <alignment horizontal="left" wrapText="1"/>
    </xf>
    <xf numFmtId="0" fontId="23" fillId="4" borderId="17" xfId="0" applyFont="1" applyFill="1" applyBorder="1" applyAlignment="1">
      <alignment vertical="top" wrapText="1"/>
    </xf>
    <xf numFmtId="1" fontId="23" fillId="4" borderId="17" xfId="0" applyNumberFormat="1" applyFont="1" applyFill="1" applyBorder="1" applyAlignment="1">
      <alignment horizontal="center" vertical="center" wrapText="1"/>
    </xf>
    <xf numFmtId="165" fontId="23" fillId="8" borderId="17" xfId="0" applyNumberFormat="1" applyFont="1" applyFill="1" applyBorder="1" applyAlignment="1">
      <alignment horizontal="left" vertical="center" wrapText="1"/>
    </xf>
    <xf numFmtId="0" fontId="23" fillId="4" borderId="17" xfId="0" applyFont="1" applyFill="1" applyBorder="1" applyAlignment="1">
      <alignment horizontal="center" vertical="top" wrapText="1"/>
    </xf>
    <xf numFmtId="0" fontId="0" fillId="0" borderId="0" xfId="0" applyFont="1" applyAlignment="1"/>
    <xf numFmtId="0" fontId="7" fillId="0" borderId="24" xfId="0" applyFont="1" applyBorder="1" applyAlignment="1" applyProtection="1">
      <alignment horizontal="center"/>
      <protection locked="0"/>
    </xf>
    <xf numFmtId="0" fontId="7" fillId="0" borderId="13"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7" fillId="0" borderId="17" xfId="0" applyFont="1" applyBorder="1" applyAlignment="1" applyProtection="1">
      <alignment horizontal="center"/>
      <protection locked="0"/>
    </xf>
    <xf numFmtId="164" fontId="7" fillId="0" borderId="17" xfId="0" applyNumberFormat="1" applyFont="1" applyBorder="1" applyAlignment="1" applyProtection="1">
      <alignment horizontal="center"/>
      <protection locked="0"/>
    </xf>
    <xf numFmtId="0" fontId="7" fillId="0" borderId="17" xfId="0" applyFont="1" applyBorder="1" applyProtection="1">
      <protection locked="0"/>
    </xf>
    <xf numFmtId="164" fontId="7" fillId="2" borderId="17" xfId="0" applyNumberFormat="1" applyFont="1" applyFill="1" applyBorder="1" applyAlignment="1" applyProtection="1">
      <alignment horizontal="center"/>
      <protection locked="0"/>
    </xf>
    <xf numFmtId="164" fontId="7" fillId="0" borderId="18" xfId="0" applyNumberFormat="1" applyFont="1" applyBorder="1" applyAlignment="1" applyProtection="1">
      <alignment horizontal="center"/>
      <protection locked="0"/>
    </xf>
    <xf numFmtId="164" fontId="7" fillId="0" borderId="21" xfId="0" applyNumberFormat="1" applyFont="1" applyBorder="1" applyAlignment="1" applyProtection="1">
      <alignment horizontal="center"/>
      <protection locked="0"/>
    </xf>
    <xf numFmtId="164" fontId="7" fillId="0" borderId="31" xfId="0" applyNumberFormat="1" applyFont="1" applyBorder="1" applyAlignment="1" applyProtection="1">
      <alignment horizont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left"/>
      <protection locked="0"/>
    </xf>
    <xf numFmtId="164" fontId="7" fillId="4" borderId="40" xfId="0" applyNumberFormat="1" applyFont="1" applyFill="1" applyBorder="1" applyAlignment="1" applyProtection="1">
      <alignment horizontal="center"/>
      <protection locked="0"/>
    </xf>
    <xf numFmtId="0" fontId="7" fillId="4" borderId="38" xfId="0" applyFont="1" applyFill="1" applyBorder="1" applyAlignment="1" applyProtection="1">
      <alignment horizontal="center"/>
      <protection locked="0"/>
    </xf>
    <xf numFmtId="0" fontId="7" fillId="0" borderId="25" xfId="0" applyFont="1" applyBorder="1" applyAlignment="1" applyProtection="1">
      <alignment horizontal="center" vertical="top" wrapText="1"/>
      <protection locked="0"/>
    </xf>
    <xf numFmtId="0" fontId="7" fillId="0" borderId="17" xfId="0" applyFont="1" applyBorder="1" applyAlignment="1" applyProtection="1">
      <alignment horizontal="center" wrapText="1"/>
      <protection locked="0"/>
    </xf>
    <xf numFmtId="0" fontId="7" fillId="0" borderId="18" xfId="0" applyFont="1" applyBorder="1" applyProtection="1">
      <protection locked="0"/>
    </xf>
    <xf numFmtId="0" fontId="7" fillId="0" borderId="46" xfId="0" applyFont="1" applyBorder="1" applyAlignment="1" applyProtection="1">
      <alignment horizontal="center" vertical="top" wrapText="1"/>
      <protection locked="0"/>
    </xf>
    <xf numFmtId="0" fontId="7" fillId="0" borderId="46" xfId="0" applyFont="1" applyBorder="1" applyAlignment="1" applyProtection="1">
      <alignment horizontal="center"/>
      <protection locked="0"/>
    </xf>
    <xf numFmtId="0" fontId="7" fillId="0" borderId="21" xfId="0" applyFont="1" applyBorder="1" applyAlignment="1" applyProtection="1">
      <alignment horizontal="center" wrapText="1"/>
      <protection locked="0"/>
    </xf>
    <xf numFmtId="0" fontId="7" fillId="0" borderId="21" xfId="0" applyFont="1" applyBorder="1" applyAlignment="1" applyProtection="1">
      <alignment horizontal="center"/>
      <protection locked="0"/>
    </xf>
    <xf numFmtId="0" fontId="7" fillId="0" borderId="21" xfId="0" applyFont="1" applyBorder="1" applyProtection="1">
      <protection locked="0"/>
    </xf>
    <xf numFmtId="0" fontId="7" fillId="0" borderId="31" xfId="0" applyFont="1" applyBorder="1" applyProtection="1">
      <protection locked="0"/>
    </xf>
    <xf numFmtId="0" fontId="7" fillId="0" borderId="25" xfId="0" applyFont="1" applyBorder="1" applyAlignment="1" applyProtection="1">
      <alignment horizontal="center" vertical="top"/>
      <protection locked="0"/>
    </xf>
    <xf numFmtId="164" fontId="7" fillId="0" borderId="16" xfId="0" applyNumberFormat="1" applyFont="1" applyBorder="1" applyProtection="1">
      <protection locked="0"/>
    </xf>
    <xf numFmtId="0" fontId="7" fillId="0" borderId="18" xfId="0" applyFont="1" applyBorder="1" applyAlignment="1" applyProtection="1">
      <alignment horizontal="center"/>
      <protection locked="0"/>
    </xf>
    <xf numFmtId="0" fontId="7" fillId="2" borderId="17" xfId="0" applyFont="1" applyFill="1" applyBorder="1" applyAlignment="1" applyProtection="1">
      <alignment horizontal="center" vertical="center"/>
      <protection locked="0"/>
    </xf>
    <xf numFmtId="164" fontId="7" fillId="2" borderId="48" xfId="0" applyNumberFormat="1" applyFont="1" applyFill="1" applyBorder="1" applyAlignment="1" applyProtection="1">
      <alignment horizontal="center"/>
      <protection locked="0"/>
    </xf>
    <xf numFmtId="0" fontId="7" fillId="0" borderId="46" xfId="0" applyFont="1" applyBorder="1" applyAlignment="1" applyProtection="1">
      <alignment horizontal="center" vertical="top"/>
      <protection locked="0"/>
    </xf>
    <xf numFmtId="164" fontId="7" fillId="0" borderId="20" xfId="0" applyNumberFormat="1" applyFont="1" applyBorder="1" applyProtection="1">
      <protection locked="0"/>
    </xf>
    <xf numFmtId="0" fontId="7" fillId="0" borderId="31" xfId="0" applyFont="1" applyBorder="1" applyAlignment="1" applyProtection="1">
      <alignment horizontal="center"/>
      <protection locked="0"/>
    </xf>
    <xf numFmtId="0" fontId="7" fillId="2" borderId="21" xfId="0" applyFont="1" applyFill="1" applyBorder="1" applyAlignment="1" applyProtection="1">
      <alignment horizontal="center" vertical="center"/>
      <protection locked="0"/>
    </xf>
    <xf numFmtId="164" fontId="7" fillId="2" borderId="49" xfId="0" applyNumberFormat="1" applyFont="1" applyFill="1" applyBorder="1" applyAlignment="1" applyProtection="1">
      <alignment horizontal="center"/>
      <protection locked="0"/>
    </xf>
    <xf numFmtId="49" fontId="7" fillId="0" borderId="50" xfId="0" applyNumberFormat="1"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1" fontId="8" fillId="0" borderId="41" xfId="0" applyNumberFormat="1" applyFont="1" applyBorder="1" applyAlignment="1" applyProtection="1">
      <alignment horizontal="center"/>
      <protection locked="0"/>
    </xf>
    <xf numFmtId="0" fontId="7" fillId="4" borderId="41" xfId="0" applyFont="1" applyFill="1" applyBorder="1" applyAlignment="1" applyProtection="1">
      <alignment horizontal="center"/>
      <protection locked="0"/>
    </xf>
    <xf numFmtId="0" fontId="8" fillId="0" borderId="41" xfId="0" applyFont="1" applyBorder="1" applyAlignment="1" applyProtection="1">
      <alignment horizontal="left"/>
      <protection locked="0"/>
    </xf>
    <xf numFmtId="166" fontId="7" fillId="4" borderId="50" xfId="0" applyNumberFormat="1" applyFont="1" applyFill="1" applyBorder="1" applyAlignment="1" applyProtection="1">
      <alignment horizontal="center" vertical="center"/>
      <protection locked="0"/>
    </xf>
    <xf numFmtId="1" fontId="8" fillId="0" borderId="17" xfId="0" applyNumberFormat="1" applyFont="1" applyBorder="1" applyAlignment="1" applyProtection="1">
      <alignment horizontal="center"/>
      <protection locked="0"/>
    </xf>
    <xf numFmtId="0" fontId="7" fillId="4" borderId="17" xfId="0" applyFont="1" applyFill="1" applyBorder="1" applyAlignment="1" applyProtection="1">
      <alignment horizontal="center"/>
      <protection locked="0"/>
    </xf>
    <xf numFmtId="0" fontId="8" fillId="0" borderId="17" xfId="0" applyFont="1" applyBorder="1" applyAlignment="1" applyProtection="1">
      <alignment horizontal="left"/>
      <protection locked="0"/>
    </xf>
    <xf numFmtId="166" fontId="7" fillId="4" borderId="43" xfId="0" applyNumberFormat="1" applyFont="1" applyFill="1" applyBorder="1" applyAlignment="1" applyProtection="1">
      <alignment horizontal="center" vertical="center"/>
      <protection locked="0"/>
    </xf>
    <xf numFmtId="1" fontId="8" fillId="0" borderId="27" xfId="0" applyNumberFormat="1" applyFont="1" applyBorder="1" applyAlignment="1" applyProtection="1">
      <alignment horizontal="center"/>
      <protection locked="0"/>
    </xf>
    <xf numFmtId="0" fontId="7" fillId="4" borderId="27" xfId="0" applyFont="1" applyFill="1" applyBorder="1" applyAlignment="1" applyProtection="1">
      <alignment horizontal="center"/>
      <protection locked="0"/>
    </xf>
    <xf numFmtId="0" fontId="8" fillId="0" borderId="27" xfId="0" applyFont="1" applyBorder="1" applyAlignment="1" applyProtection="1">
      <alignment horizontal="left"/>
      <protection locked="0"/>
    </xf>
    <xf numFmtId="166" fontId="7" fillId="4" borderId="44" xfId="0" applyNumberFormat="1" applyFont="1" applyFill="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167" fontId="7" fillId="0" borderId="16" xfId="0" applyNumberFormat="1"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164" fontId="7" fillId="2" borderId="48" xfId="0" applyNumberFormat="1" applyFont="1" applyFill="1" applyBorder="1" applyAlignment="1" applyProtection="1">
      <alignment horizontal="center" vertical="center"/>
      <protection locked="0"/>
    </xf>
    <xf numFmtId="0" fontId="7" fillId="0" borderId="17" xfId="0" applyFont="1" applyBorder="1" applyAlignment="1" applyProtection="1">
      <alignment vertical="center"/>
      <protection locked="0"/>
    </xf>
    <xf numFmtId="164" fontId="7" fillId="0" borderId="17" xfId="0" applyNumberFormat="1" applyFont="1" applyBorder="1" applyAlignment="1" applyProtection="1">
      <alignment horizontal="center" vertical="center"/>
      <protection locked="0"/>
    </xf>
    <xf numFmtId="164" fontId="7" fillId="0" borderId="18" xfId="0" applyNumberFormat="1" applyFont="1" applyBorder="1" applyAlignment="1" applyProtection="1">
      <alignment horizontal="center" vertical="center"/>
      <protection locked="0"/>
    </xf>
    <xf numFmtId="164" fontId="7" fillId="0" borderId="16" xfId="0" applyNumberFormat="1" applyFont="1" applyBorder="1" applyAlignment="1" applyProtection="1">
      <alignment horizontal="center" vertical="center"/>
      <protection locked="0"/>
    </xf>
    <xf numFmtId="164" fontId="7" fillId="0" borderId="16" xfId="0" applyNumberFormat="1" applyFont="1" applyBorder="1" applyAlignment="1" applyProtection="1">
      <alignment vertical="center"/>
      <protection locked="0"/>
    </xf>
    <xf numFmtId="0" fontId="7" fillId="0" borderId="46" xfId="0" applyFont="1" applyBorder="1" applyAlignment="1" applyProtection="1">
      <alignment horizontal="center" vertical="center"/>
      <protection locked="0"/>
    </xf>
    <xf numFmtId="164" fontId="7" fillId="0" borderId="20" xfId="0" applyNumberFormat="1" applyFont="1" applyBorder="1" applyAlignment="1" applyProtection="1">
      <alignment vertical="center"/>
      <protection locked="0"/>
    </xf>
    <xf numFmtId="0" fontId="7" fillId="0" borderId="31" xfId="0" applyFont="1" applyBorder="1" applyAlignment="1" applyProtection="1">
      <alignment horizontal="center" vertical="center"/>
      <protection locked="0"/>
    </xf>
    <xf numFmtId="164" fontId="7" fillId="2" borderId="49" xfId="0" applyNumberFormat="1" applyFont="1" applyFill="1" applyBorder="1" applyAlignment="1" applyProtection="1">
      <alignment horizontal="center" vertical="center"/>
      <protection locked="0"/>
    </xf>
    <xf numFmtId="0" fontId="7" fillId="0" borderId="21" xfId="0" applyFont="1" applyBorder="1" applyAlignment="1" applyProtection="1">
      <alignment vertical="center"/>
      <protection locked="0"/>
    </xf>
    <xf numFmtId="164" fontId="7" fillId="0" borderId="21" xfId="0" applyNumberFormat="1" applyFont="1" applyBorder="1" applyAlignment="1" applyProtection="1">
      <alignment horizontal="center" vertical="center"/>
      <protection locked="0"/>
    </xf>
    <xf numFmtId="164" fontId="7" fillId="0" borderId="31" xfId="0" applyNumberFormat="1" applyFont="1" applyBorder="1" applyAlignment="1" applyProtection="1">
      <alignment horizontal="center" vertical="center"/>
      <protection locked="0"/>
    </xf>
    <xf numFmtId="0" fontId="2" fillId="0" borderId="0" xfId="1"/>
    <xf numFmtId="0" fontId="2" fillId="0" borderId="0" xfId="1" applyFill="1"/>
    <xf numFmtId="0" fontId="2" fillId="40" borderId="0" xfId="1" applyFill="1"/>
    <xf numFmtId="0" fontId="2" fillId="0" borderId="0" xfId="1" applyFill="1" applyBorder="1"/>
    <xf numFmtId="0" fontId="42" fillId="40" borderId="67" xfId="1" applyFont="1" applyFill="1" applyBorder="1" applyAlignment="1">
      <alignment horizontal="left" vertical="center"/>
    </xf>
    <xf numFmtId="0" fontId="42" fillId="0" borderId="0" xfId="1" applyFont="1" applyFill="1" applyBorder="1" applyAlignment="1">
      <alignment horizontal="left" vertical="center"/>
    </xf>
    <xf numFmtId="0" fontId="2" fillId="40" borderId="0" xfId="1" applyFill="1" applyBorder="1"/>
    <xf numFmtId="0" fontId="45" fillId="42" borderId="0" xfId="1" applyFont="1" applyFill="1" applyBorder="1"/>
    <xf numFmtId="0" fontId="46" fillId="40" borderId="0" xfId="1" applyFont="1" applyFill="1"/>
    <xf numFmtId="0" fontId="47" fillId="42" borderId="0" xfId="1" applyFont="1" applyFill="1" applyBorder="1"/>
    <xf numFmtId="0" fontId="2" fillId="43" borderId="75" xfId="1" applyFill="1" applyBorder="1"/>
    <xf numFmtId="9" fontId="48" fillId="42" borderId="0" xfId="1" applyNumberFormat="1" applyFont="1" applyFill="1" applyBorder="1" applyAlignment="1">
      <alignment horizontal="center"/>
    </xf>
    <xf numFmtId="0" fontId="2" fillId="43" borderId="77" xfId="1" applyFill="1" applyBorder="1"/>
    <xf numFmtId="0" fontId="48" fillId="42" borderId="0" xfId="1" applyFont="1" applyFill="1" applyBorder="1" applyAlignment="1">
      <alignment horizontal="center" vertical="center"/>
    </xf>
    <xf numFmtId="0" fontId="2" fillId="43" borderId="79" xfId="1" applyFill="1" applyBorder="1"/>
    <xf numFmtId="0" fontId="2" fillId="40" borderId="0" xfId="1" applyFill="1" applyBorder="1" applyAlignment="1" applyProtection="1">
      <alignment horizontal="left" wrapText="1"/>
    </xf>
    <xf numFmtId="0" fontId="40" fillId="42" borderId="0" xfId="1" applyFont="1" applyFill="1" applyAlignment="1">
      <alignment horizontal="center"/>
    </xf>
    <xf numFmtId="9" fontId="2" fillId="42" borderId="0" xfId="1" applyNumberFormat="1" applyFill="1" applyBorder="1" applyAlignment="1">
      <alignment horizontal="center" vertical="center"/>
    </xf>
    <xf numFmtId="0" fontId="2" fillId="40" borderId="0" xfId="1" applyFill="1" applyAlignment="1">
      <alignment wrapText="1"/>
    </xf>
    <xf numFmtId="0" fontId="46" fillId="0" borderId="81" xfId="1" applyFont="1" applyFill="1" applyBorder="1" applyAlignment="1">
      <alignment horizontal="center" vertical="center" wrapText="1"/>
    </xf>
    <xf numFmtId="0" fontId="40" fillId="0" borderId="82" xfId="1" applyFont="1" applyFill="1" applyBorder="1" applyAlignment="1">
      <alignment horizontal="center" vertical="center" wrapText="1"/>
    </xf>
    <xf numFmtId="0" fontId="46" fillId="42" borderId="0" xfId="1" applyFont="1" applyFill="1" applyBorder="1" applyAlignment="1">
      <alignment horizontal="center" vertical="center" wrapText="1"/>
    </xf>
    <xf numFmtId="0" fontId="2" fillId="0" borderId="0" xfId="1" applyFill="1" applyAlignment="1">
      <alignment horizontal="center" wrapText="1"/>
    </xf>
    <xf numFmtId="0" fontId="2" fillId="0" borderId="0" xfId="1" applyFill="1" applyAlignment="1">
      <alignment wrapText="1"/>
    </xf>
    <xf numFmtId="0" fontId="48" fillId="42" borderId="0" xfId="1" applyFont="1" applyFill="1" applyBorder="1" applyAlignment="1">
      <alignment horizontal="right" wrapText="1"/>
    </xf>
    <xf numFmtId="0" fontId="2" fillId="43" borderId="83" xfId="1" applyFill="1" applyBorder="1" applyAlignment="1">
      <alignment horizontal="center" vertical="center" wrapText="1"/>
    </xf>
    <xf numFmtId="0" fontId="2" fillId="0" borderId="84" xfId="1" applyFill="1" applyBorder="1" applyAlignment="1" applyProtection="1">
      <alignment horizontal="center" vertical="center" wrapText="1"/>
      <protection locked="0"/>
    </xf>
    <xf numFmtId="0" fontId="2" fillId="42" borderId="0" xfId="1" applyFill="1" applyBorder="1" applyAlignment="1" applyProtection="1">
      <alignment horizontal="center" wrapText="1"/>
    </xf>
    <xf numFmtId="0" fontId="2" fillId="0" borderId="0" xfId="1" applyAlignment="1">
      <alignment horizontal="center" wrapText="1"/>
    </xf>
    <xf numFmtId="0" fontId="2" fillId="0" borderId="0" xfId="1" applyAlignment="1">
      <alignment horizontal="center"/>
    </xf>
    <xf numFmtId="0" fontId="2" fillId="0" borderId="0" xfId="1" applyAlignment="1">
      <alignment horizontal="left"/>
    </xf>
    <xf numFmtId="0" fontId="2" fillId="0" borderId="85" xfId="1" applyBorder="1"/>
    <xf numFmtId="9" fontId="2" fillId="0" borderId="0" xfId="1" applyNumberFormat="1" applyAlignment="1">
      <alignment horizontal="left"/>
    </xf>
    <xf numFmtId="49" fontId="2" fillId="0" borderId="0" xfId="1" applyNumberFormat="1"/>
    <xf numFmtId="0" fontId="49" fillId="0" borderId="81" xfId="1" applyFont="1" applyBorder="1" applyAlignment="1">
      <alignment horizontal="center" vertical="center" wrapText="1"/>
    </xf>
    <xf numFmtId="2" fontId="44" fillId="0" borderId="112" xfId="0" applyNumberFormat="1" applyFont="1" applyBorder="1" applyAlignment="1" applyProtection="1">
      <alignment horizontal="center" vertical="center" wrapText="1"/>
      <protection locked="0"/>
    </xf>
    <xf numFmtId="178" fontId="44" fillId="0" borderId="112" xfId="0" applyNumberFormat="1" applyFont="1" applyBorder="1" applyAlignment="1" applyProtection="1">
      <alignment horizontal="center" vertical="center" wrapText="1"/>
      <protection locked="0"/>
    </xf>
    <xf numFmtId="0" fontId="7" fillId="0" borderId="116" xfId="0" applyFont="1" applyBorder="1" applyAlignment="1" applyProtection="1">
      <alignment horizontal="center" wrapText="1"/>
      <protection locked="0"/>
    </xf>
    <xf numFmtId="0" fontId="7" fillId="0" borderId="13" xfId="0" applyFont="1" applyBorder="1" applyAlignment="1" applyProtection="1">
      <alignment horizontal="center" wrapText="1"/>
      <protection locked="0"/>
    </xf>
    <xf numFmtId="164" fontId="7" fillId="0" borderId="13" xfId="0" applyNumberFormat="1" applyFont="1" applyBorder="1" applyAlignment="1" applyProtection="1">
      <alignment horizontal="center" wrapText="1"/>
      <protection locked="0"/>
    </xf>
    <xf numFmtId="164" fontId="7" fillId="0" borderId="14" xfId="0" applyNumberFormat="1" applyFont="1" applyBorder="1" applyAlignment="1" applyProtection="1">
      <alignment horizontal="center" wrapText="1"/>
      <protection locked="0"/>
    </xf>
    <xf numFmtId="0" fontId="7" fillId="5" borderId="7" xfId="0" applyFont="1" applyFill="1" applyBorder="1" applyAlignment="1">
      <alignment wrapText="1"/>
    </xf>
    <xf numFmtId="0" fontId="7" fillId="5" borderId="9" xfId="0" applyFont="1" applyFill="1" applyBorder="1" applyAlignment="1">
      <alignment wrapText="1"/>
    </xf>
    <xf numFmtId="0" fontId="7" fillId="0" borderId="24" xfId="0" applyFont="1" applyBorder="1" applyAlignment="1" applyProtection="1">
      <alignment horizontal="center" wrapText="1"/>
      <protection locked="0"/>
    </xf>
    <xf numFmtId="0" fontId="7" fillId="2" borderId="13" xfId="0" applyFont="1" applyFill="1" applyBorder="1" applyAlignment="1" applyProtection="1">
      <alignment horizontal="center" wrapText="1"/>
    </xf>
    <xf numFmtId="10" fontId="7" fillId="0" borderId="13" xfId="0" applyNumberFormat="1" applyFont="1" applyBorder="1" applyAlignment="1" applyProtection="1">
      <alignment horizontal="center" vertical="center" wrapText="1"/>
      <protection locked="0"/>
    </xf>
    <xf numFmtId="0" fontId="15" fillId="4" borderId="121" xfId="0" applyFont="1" applyFill="1" applyBorder="1" applyAlignment="1">
      <alignment horizontal="center" vertical="center" wrapText="1"/>
    </xf>
    <xf numFmtId="164" fontId="14" fillId="2" borderId="122" xfId="0" applyNumberFormat="1" applyFont="1" applyFill="1" applyBorder="1" applyAlignment="1">
      <alignment horizontal="center" vertical="center" wrapText="1"/>
    </xf>
    <xf numFmtId="164" fontId="14" fillId="2" borderId="119" xfId="0" applyNumberFormat="1" applyFont="1" applyFill="1" applyBorder="1" applyAlignment="1">
      <alignment horizontal="center" vertical="center" wrapText="1"/>
    </xf>
    <xf numFmtId="0" fontId="15" fillId="4" borderId="122" xfId="0" applyFont="1" applyFill="1" applyBorder="1" applyAlignment="1">
      <alignment horizontal="center" vertical="center" wrapText="1"/>
    </xf>
    <xf numFmtId="0" fontId="15" fillId="4" borderId="119" xfId="0" applyFont="1" applyFill="1" applyBorder="1" applyAlignment="1">
      <alignment horizontal="center" vertical="center" wrapText="1"/>
    </xf>
    <xf numFmtId="164" fontId="15" fillId="4" borderId="119" xfId="0" applyNumberFormat="1" applyFont="1" applyFill="1" applyBorder="1" applyAlignment="1">
      <alignment horizontal="center" vertical="center" wrapText="1"/>
    </xf>
    <xf numFmtId="0" fontId="15" fillId="4" borderId="66" xfId="0" applyFont="1" applyFill="1" applyBorder="1" applyAlignment="1">
      <alignment horizontal="center" vertical="center" wrapText="1"/>
    </xf>
    <xf numFmtId="164" fontId="14" fillId="2" borderId="120" xfId="0" applyNumberFormat="1" applyFont="1" applyFill="1" applyBorder="1" applyAlignment="1">
      <alignment horizontal="center" vertical="center" wrapText="1"/>
    </xf>
    <xf numFmtId="164" fontId="14" fillId="5" borderId="123" xfId="0" applyNumberFormat="1" applyFont="1" applyFill="1" applyBorder="1" applyAlignment="1">
      <alignment horizontal="center" vertical="center" wrapText="1"/>
    </xf>
    <xf numFmtId="164" fontId="14" fillId="5" borderId="124" xfId="0" applyNumberFormat="1" applyFont="1" applyFill="1" applyBorder="1" applyAlignment="1">
      <alignment horizontal="center" vertical="center" wrapText="1"/>
    </xf>
    <xf numFmtId="0" fontId="14" fillId="122" borderId="118" xfId="0" applyFont="1" applyFill="1" applyBorder="1" applyAlignment="1" applyProtection="1">
      <alignment horizontal="left" vertical="center"/>
    </xf>
    <xf numFmtId="0" fontId="14" fillId="123" borderId="119" xfId="0" applyFont="1" applyFill="1" applyBorder="1" applyAlignment="1" applyProtection="1">
      <alignment horizontal="center" vertical="center" wrapText="1"/>
    </xf>
    <xf numFmtId="0" fontId="14" fillId="123" borderId="120" xfId="0" applyFont="1" applyFill="1" applyBorder="1" applyAlignment="1" applyProtection="1">
      <alignment horizontal="center" vertical="center" wrapText="1"/>
    </xf>
    <xf numFmtId="0" fontId="7" fillId="122" borderId="13" xfId="0" applyFont="1" applyFill="1" applyBorder="1" applyAlignment="1" applyProtection="1">
      <alignment horizontal="center" wrapText="1"/>
    </xf>
    <xf numFmtId="0" fontId="0" fillId="122" borderId="0" xfId="0" applyFont="1" applyFill="1"/>
    <xf numFmtId="0" fontId="6" fillId="0" borderId="1" xfId="0" applyFont="1" applyBorder="1"/>
    <xf numFmtId="0" fontId="0" fillId="0" borderId="65" xfId="0" applyFont="1" applyBorder="1" applyAlignment="1">
      <alignment horizontal="left" vertical="center"/>
    </xf>
    <xf numFmtId="0" fontId="9" fillId="0" borderId="66" xfId="0" applyFont="1" applyBorder="1"/>
    <xf numFmtId="0" fontId="0" fillId="0" borderId="66" xfId="0" applyFont="1" applyBorder="1"/>
    <xf numFmtId="0" fontId="0" fillId="0" borderId="125" xfId="0" applyFont="1" applyBorder="1"/>
    <xf numFmtId="0" fontId="7" fillId="0" borderId="65" xfId="0" applyFont="1" applyBorder="1" applyAlignment="1">
      <alignment horizontal="left" vertical="center"/>
    </xf>
    <xf numFmtId="0" fontId="0" fillId="0" borderId="25" xfId="0" applyFont="1" applyBorder="1" applyAlignment="1" applyProtection="1">
      <alignment horizontal="center" wrapText="1"/>
      <protection locked="0"/>
    </xf>
    <xf numFmtId="0" fontId="0" fillId="0" borderId="17" xfId="0" applyFont="1" applyBorder="1" applyAlignment="1" applyProtection="1">
      <alignment horizontal="center" wrapText="1"/>
      <protection locked="0"/>
    </xf>
    <xf numFmtId="164" fontId="0" fillId="0" borderId="21" xfId="0" applyNumberFormat="1" applyFont="1" applyBorder="1" applyAlignment="1" applyProtection="1">
      <alignment horizontal="center" wrapText="1"/>
      <protection locked="0"/>
    </xf>
    <xf numFmtId="0" fontId="0" fillId="0" borderId="21" xfId="0" applyFont="1" applyBorder="1" applyAlignment="1" applyProtection="1">
      <alignment horizontal="center" wrapText="1"/>
      <protection locked="0"/>
    </xf>
    <xf numFmtId="164" fontId="8" fillId="5" borderId="12" xfId="0" applyNumberFormat="1" applyFont="1" applyFill="1" applyBorder="1" applyAlignment="1" applyProtection="1">
      <alignment horizontal="center" wrapText="1"/>
    </xf>
    <xf numFmtId="0" fontId="0" fillId="0" borderId="0" xfId="0" applyFont="1" applyFill="1"/>
    <xf numFmtId="0" fontId="0" fillId="0" borderId="0" xfId="0" applyFont="1" applyFill="1" applyAlignment="1"/>
    <xf numFmtId="0" fontId="0" fillId="122" borderId="0" xfId="0" applyFont="1" applyFill="1" applyBorder="1"/>
    <xf numFmtId="0" fontId="7" fillId="122" borderId="112" xfId="0" applyFont="1" applyFill="1" applyBorder="1" applyAlignment="1" applyProtection="1">
      <alignment horizontal="center" wrapText="1"/>
    </xf>
    <xf numFmtId="0" fontId="14" fillId="123" borderId="121" xfId="0" applyFont="1" applyFill="1" applyBorder="1" applyAlignment="1" applyProtection="1">
      <alignment horizontal="center" vertical="center" wrapText="1"/>
    </xf>
    <xf numFmtId="0" fontId="7" fillId="122" borderId="83" xfId="0" applyFont="1" applyFill="1" applyBorder="1" applyAlignment="1" applyProtection="1">
      <alignment horizontal="center" wrapText="1"/>
    </xf>
    <xf numFmtId="164" fontId="8" fillId="5" borderId="117" xfId="0" applyNumberFormat="1" applyFont="1" applyFill="1" applyBorder="1" applyAlignment="1">
      <alignment horizontal="center" wrapText="1"/>
    </xf>
    <xf numFmtId="0" fontId="0" fillId="0" borderId="0" xfId="0" applyFont="1" applyBorder="1"/>
    <xf numFmtId="0" fontId="7" fillId="5" borderId="118" xfId="0" applyFont="1" applyFill="1" applyBorder="1" applyAlignment="1" applyProtection="1">
      <alignment wrapText="1"/>
      <protection locked="0"/>
    </xf>
    <xf numFmtId="0" fontId="7" fillId="5" borderId="119" xfId="0" applyFont="1" applyFill="1" applyBorder="1" applyAlignment="1" applyProtection="1">
      <alignment wrapText="1"/>
      <protection locked="0"/>
    </xf>
    <xf numFmtId="0" fontId="7" fillId="5" borderId="119" xfId="0" applyFont="1" applyFill="1" applyBorder="1" applyAlignment="1" applyProtection="1">
      <alignment wrapText="1"/>
    </xf>
    <xf numFmtId="164" fontId="8" fillId="5" borderId="119" xfId="0" applyNumberFormat="1" applyFont="1" applyFill="1" applyBorder="1" applyAlignment="1" applyProtection="1">
      <alignment horizontal="center" wrapText="1"/>
      <protection locked="0"/>
    </xf>
    <xf numFmtId="164" fontId="8" fillId="5" borderId="66" xfId="0" applyNumberFormat="1" applyFont="1" applyFill="1" applyBorder="1" applyAlignment="1" applyProtection="1">
      <alignment horizontal="center" wrapText="1"/>
      <protection locked="0"/>
    </xf>
    <xf numFmtId="0" fontId="14" fillId="0" borderId="114" xfId="0" applyFont="1" applyBorder="1" applyAlignment="1">
      <alignment horizontal="center" vertical="center" wrapText="1"/>
    </xf>
    <xf numFmtId="0" fontId="9" fillId="2" borderId="114" xfId="0" applyFont="1" applyFill="1" applyBorder="1" applyAlignment="1" applyProtection="1">
      <alignment horizontal="center" vertical="center" wrapText="1"/>
    </xf>
    <xf numFmtId="0" fontId="14" fillId="0" borderId="115" xfId="0" applyFont="1" applyBorder="1" applyAlignment="1">
      <alignment horizontal="center" vertical="center" wrapText="1"/>
    </xf>
    <xf numFmtId="164" fontId="122" fillId="122" borderId="133" xfId="0" applyNumberFormat="1" applyFont="1" applyFill="1" applyBorder="1" applyAlignment="1" applyProtection="1">
      <alignment horizontal="center" vertical="center" wrapText="1"/>
    </xf>
    <xf numFmtId="164" fontId="7" fillId="122" borderId="13" xfId="0" applyNumberFormat="1" applyFont="1" applyFill="1" applyBorder="1" applyAlignment="1" applyProtection="1">
      <alignment horizontal="center" wrapText="1"/>
    </xf>
    <xf numFmtId="164" fontId="7" fillId="122" borderId="14" xfId="0" applyNumberFormat="1" applyFont="1" applyFill="1" applyBorder="1" applyAlignment="1" applyProtection="1">
      <alignment horizontal="center" wrapText="1"/>
    </xf>
    <xf numFmtId="164" fontId="122" fillId="122" borderId="137" xfId="0" applyNumberFormat="1" applyFont="1" applyFill="1" applyBorder="1" applyAlignment="1" applyProtection="1">
      <alignment horizontal="center" vertical="center" wrapText="1"/>
    </xf>
    <xf numFmtId="164" fontId="7" fillId="122" borderId="132" xfId="0" applyNumberFormat="1" applyFont="1" applyFill="1" applyBorder="1" applyAlignment="1" applyProtection="1">
      <alignment horizontal="center" wrapText="1"/>
    </xf>
    <xf numFmtId="164" fontId="14" fillId="5" borderId="138" xfId="0" applyNumberFormat="1" applyFont="1" applyFill="1" applyBorder="1" applyAlignment="1" applyProtection="1">
      <alignment horizontal="center" vertical="center" wrapText="1"/>
    </xf>
    <xf numFmtId="164" fontId="49" fillId="124" borderId="111" xfId="1348" applyNumberFormat="1" applyFont="1" applyFill="1" applyBorder="1" applyAlignment="1" applyProtection="1">
      <alignment horizontal="center" vertical="center" wrapText="1"/>
    </xf>
    <xf numFmtId="164" fontId="8" fillId="5" borderId="139" xfId="0" applyNumberFormat="1" applyFont="1" applyFill="1" applyBorder="1" applyAlignment="1" applyProtection="1">
      <alignment horizontal="center" wrapText="1"/>
    </xf>
    <xf numFmtId="164" fontId="8" fillId="5" borderId="140" xfId="0" applyNumberFormat="1" applyFont="1" applyFill="1" applyBorder="1" applyAlignment="1" applyProtection="1">
      <alignment horizontal="center" wrapText="1"/>
    </xf>
    <xf numFmtId="164" fontId="8" fillId="5" borderId="111" xfId="0" applyNumberFormat="1" applyFont="1" applyFill="1" applyBorder="1" applyAlignment="1" applyProtection="1">
      <alignment horizontal="center" wrapText="1"/>
    </xf>
    <xf numFmtId="0" fontId="16" fillId="5" borderId="111" xfId="0" applyFont="1" applyFill="1" applyBorder="1" applyAlignment="1">
      <alignment horizontal="center" vertical="center" wrapText="1"/>
    </xf>
    <xf numFmtId="164" fontId="7" fillId="0" borderId="85" xfId="0" applyNumberFormat="1" applyFont="1" applyBorder="1" applyAlignment="1" applyProtection="1">
      <alignment horizontal="center" wrapText="1"/>
      <protection locked="0"/>
    </xf>
    <xf numFmtId="164" fontId="7" fillId="122" borderId="85" xfId="0" applyNumberFormat="1" applyFont="1" applyFill="1" applyBorder="1" applyAlignment="1" applyProtection="1">
      <alignment horizontal="center" wrapText="1"/>
    </xf>
    <xf numFmtId="0" fontId="7" fillId="2" borderId="112" xfId="0" applyFont="1" applyFill="1" applyBorder="1" applyAlignment="1" applyProtection="1">
      <alignment horizontal="center" wrapText="1"/>
    </xf>
    <xf numFmtId="164" fontId="7" fillId="0" borderId="112" xfId="0" applyNumberFormat="1" applyFont="1" applyBorder="1" applyAlignment="1" applyProtection="1">
      <alignment horizontal="center" wrapText="1"/>
      <protection locked="0"/>
    </xf>
    <xf numFmtId="164" fontId="7" fillId="122" borderId="112" xfId="0" applyNumberFormat="1" applyFont="1" applyFill="1" applyBorder="1" applyAlignment="1" applyProtection="1">
      <alignment horizontal="center" wrapText="1"/>
    </xf>
    <xf numFmtId="0" fontId="14" fillId="0" borderId="121" xfId="0" applyFont="1" applyBorder="1" applyAlignment="1">
      <alignment horizontal="center" vertical="center" wrapText="1"/>
    </xf>
    <xf numFmtId="0" fontId="14" fillId="2" borderId="121" xfId="0" applyFont="1" applyFill="1" applyBorder="1" applyAlignment="1" applyProtection="1">
      <alignment horizontal="center" vertical="center" wrapText="1"/>
    </xf>
    <xf numFmtId="0" fontId="14" fillId="0" borderId="121" xfId="0" applyFont="1" applyFill="1" applyBorder="1" applyAlignment="1" applyProtection="1">
      <alignment horizontal="center" vertical="center" wrapText="1"/>
    </xf>
    <xf numFmtId="164" fontId="122" fillId="122" borderId="121" xfId="0" applyNumberFormat="1" applyFont="1" applyFill="1" applyBorder="1" applyAlignment="1" applyProtection="1">
      <alignment horizontal="center" vertical="center" wrapText="1"/>
    </xf>
    <xf numFmtId="164" fontId="122" fillId="122" borderId="144" xfId="0" applyNumberFormat="1" applyFont="1" applyFill="1" applyBorder="1" applyAlignment="1" applyProtection="1">
      <alignment horizontal="center" vertical="center" wrapText="1"/>
    </xf>
    <xf numFmtId="164" fontId="7" fillId="122" borderId="106" xfId="0" applyNumberFormat="1" applyFont="1" applyFill="1" applyBorder="1" applyAlignment="1" applyProtection="1">
      <alignment horizontal="center" wrapText="1"/>
    </xf>
    <xf numFmtId="164" fontId="7" fillId="122" borderId="102" xfId="0" applyNumberFormat="1" applyFont="1" applyFill="1" applyBorder="1" applyAlignment="1" applyProtection="1">
      <alignment horizontal="center" wrapText="1"/>
    </xf>
    <xf numFmtId="164" fontId="49" fillId="124" borderId="125" xfId="1348" applyNumberFormat="1" applyFont="1" applyFill="1" applyBorder="1" applyAlignment="1" applyProtection="1">
      <alignment horizontal="center" vertical="center" wrapText="1"/>
    </xf>
    <xf numFmtId="164" fontId="7" fillId="0" borderId="145" xfId="0" applyNumberFormat="1" applyFont="1" applyBorder="1" applyAlignment="1" applyProtection="1">
      <alignment horizontal="center" wrapText="1"/>
      <protection locked="0"/>
    </xf>
    <xf numFmtId="164" fontId="7" fillId="122" borderId="145" xfId="0" applyNumberFormat="1" applyFont="1" applyFill="1" applyBorder="1" applyAlignment="1" applyProtection="1">
      <alignment horizontal="center" wrapText="1"/>
    </xf>
    <xf numFmtId="164" fontId="7" fillId="122" borderId="146" xfId="0" applyNumberFormat="1" applyFont="1" applyFill="1" applyBorder="1" applyAlignment="1" applyProtection="1">
      <alignment horizontal="center" wrapText="1"/>
    </xf>
    <xf numFmtId="0" fontId="7" fillId="5" borderId="118" xfId="0" applyFont="1" applyFill="1" applyBorder="1" applyAlignment="1">
      <alignment wrapText="1"/>
    </xf>
    <xf numFmtId="0" fontId="7" fillId="5" borderId="119" xfId="0" applyFont="1" applyFill="1" applyBorder="1" applyAlignment="1">
      <alignment wrapText="1"/>
    </xf>
    <xf numFmtId="164" fontId="8" fillId="5" borderId="119" xfId="0" applyNumberFormat="1" applyFont="1" applyFill="1" applyBorder="1" applyAlignment="1">
      <alignment horizontal="center" wrapText="1"/>
    </xf>
    <xf numFmtId="164" fontId="8" fillId="5" borderId="66" xfId="0" applyNumberFormat="1" applyFont="1" applyFill="1" applyBorder="1" applyAlignment="1">
      <alignment horizontal="center" wrapText="1"/>
    </xf>
    <xf numFmtId="164" fontId="8" fillId="5" borderId="111" xfId="0" applyNumberFormat="1" applyFont="1" applyFill="1" applyBorder="1" applyAlignment="1">
      <alignment horizontal="center" wrapText="1"/>
    </xf>
    <xf numFmtId="164" fontId="8" fillId="5" borderId="125" xfId="0" applyNumberFormat="1" applyFont="1" applyFill="1" applyBorder="1" applyAlignment="1">
      <alignment horizontal="center" wrapText="1"/>
    </xf>
    <xf numFmtId="9" fontId="7" fillId="0" borderId="112" xfId="0" applyNumberFormat="1" applyFont="1" applyFill="1" applyBorder="1" applyAlignment="1" applyProtection="1">
      <alignment horizontal="center" wrapText="1"/>
      <protection locked="0"/>
    </xf>
    <xf numFmtId="9" fontId="7" fillId="0" borderId="13" xfId="0" applyNumberFormat="1" applyFont="1" applyFill="1" applyBorder="1" applyAlignment="1" applyProtection="1">
      <alignment horizontal="center" wrapText="1"/>
      <protection locked="0"/>
    </xf>
    <xf numFmtId="0" fontId="7" fillId="0" borderId="83" xfId="0" applyFont="1" applyBorder="1" applyAlignment="1" applyProtection="1">
      <alignment horizontal="center" wrapText="1"/>
      <protection locked="0"/>
    </xf>
    <xf numFmtId="0" fontId="0" fillId="122" borderId="0" xfId="0" applyFont="1" applyFill="1" applyAlignment="1">
      <alignment horizontal="left" vertical="top"/>
    </xf>
    <xf numFmtId="164" fontId="0" fillId="0" borderId="13" xfId="0" applyNumberFormat="1" applyFont="1" applyBorder="1" applyAlignment="1" applyProtection="1">
      <alignment horizontal="center" wrapText="1"/>
      <protection locked="0"/>
    </xf>
    <xf numFmtId="9" fontId="0" fillId="0" borderId="13" xfId="0" applyNumberFormat="1" applyFont="1" applyBorder="1" applyAlignment="1" applyProtection="1">
      <alignment horizontal="center" wrapText="1"/>
      <protection locked="0"/>
    </xf>
    <xf numFmtId="0" fontId="14" fillId="0" borderId="81" xfId="0" applyFont="1" applyBorder="1" applyAlignment="1">
      <alignment horizontal="center" vertical="center" wrapText="1"/>
    </xf>
    <xf numFmtId="0" fontId="9" fillId="0" borderId="121" xfId="0" applyFont="1" applyBorder="1" applyAlignment="1">
      <alignment horizontal="center" vertical="center"/>
    </xf>
    <xf numFmtId="0" fontId="14" fillId="4" borderId="121" xfId="0" applyFont="1" applyFill="1" applyBorder="1" applyAlignment="1">
      <alignment horizontal="center" vertical="center" wrapText="1"/>
    </xf>
    <xf numFmtId="0" fontId="41" fillId="0" borderId="0" xfId="1043" applyFont="1"/>
    <xf numFmtId="0" fontId="2" fillId="0" borderId="0" xfId="1043"/>
    <xf numFmtId="0" fontId="2" fillId="0" borderId="0" xfId="1043" applyAlignment="1">
      <alignment wrapText="1"/>
    </xf>
    <xf numFmtId="0" fontId="123" fillId="0" borderId="0" xfId="1043" applyFont="1"/>
    <xf numFmtId="0" fontId="123" fillId="0" borderId="0" xfId="1043" applyFont="1" applyFill="1"/>
    <xf numFmtId="0" fontId="2" fillId="40" borderId="0" xfId="1043" applyFill="1"/>
    <xf numFmtId="0" fontId="2" fillId="40" borderId="0" xfId="1043" applyFill="1" applyAlignment="1">
      <alignment wrapText="1"/>
    </xf>
    <xf numFmtId="0" fontId="123" fillId="40" borderId="0" xfId="1043" applyFont="1" applyFill="1"/>
    <xf numFmtId="0" fontId="2" fillId="42" borderId="0" xfId="1043" applyFill="1"/>
    <xf numFmtId="0" fontId="124" fillId="40" borderId="0" xfId="1043" applyFont="1" applyFill="1"/>
    <xf numFmtId="0" fontId="125" fillId="0" borderId="111" xfId="1043" applyFont="1" applyBorder="1" applyAlignment="1">
      <alignment wrapText="1"/>
    </xf>
    <xf numFmtId="0" fontId="124" fillId="40" borderId="0" xfId="1043" applyFont="1" applyFill="1" applyAlignment="1">
      <alignment wrapText="1"/>
    </xf>
    <xf numFmtId="0" fontId="126" fillId="40" borderId="0" xfId="1043" applyFont="1" applyFill="1"/>
    <xf numFmtId="0" fontId="125" fillId="0" borderId="111" xfId="1043" applyFont="1" applyBorder="1" applyAlignment="1">
      <alignment vertical="center" wrapText="1"/>
    </xf>
    <xf numFmtId="0" fontId="40" fillId="42" borderId="0" xfId="1043" applyFont="1" applyFill="1" applyAlignment="1">
      <alignment wrapText="1"/>
    </xf>
    <xf numFmtId="0" fontId="123" fillId="42" borderId="0" xfId="1043" applyFont="1" applyFill="1"/>
    <xf numFmtId="0" fontId="127" fillId="0" borderId="0" xfId="1043" applyFont="1"/>
    <xf numFmtId="0" fontId="51" fillId="0" borderId="111" xfId="1043" applyFont="1" applyBorder="1" applyAlignment="1">
      <alignment horizontal="left"/>
    </xf>
    <xf numFmtId="0" fontId="46" fillId="42" borderId="0" xfId="1043" applyFont="1" applyFill="1" applyBorder="1" applyAlignment="1">
      <alignment horizontal="left"/>
    </xf>
    <xf numFmtId="0" fontId="51" fillId="0" borderId="111" xfId="1043" applyFont="1" applyFill="1" applyBorder="1" applyAlignment="1">
      <alignment horizontal="left"/>
    </xf>
    <xf numFmtId="0" fontId="46" fillId="0" borderId="81" xfId="1043" applyFont="1" applyBorder="1" applyAlignment="1">
      <alignment horizontal="center" vertical="center"/>
    </xf>
    <xf numFmtId="0" fontId="46" fillId="0" borderId="121" xfId="1043" applyFont="1" applyBorder="1" applyAlignment="1">
      <alignment horizontal="center" vertical="center"/>
    </xf>
    <xf numFmtId="0" fontId="46" fillId="0" borderId="144" xfId="1043" applyFont="1" applyBorder="1" applyAlignment="1">
      <alignment horizontal="center" vertical="center"/>
    </xf>
    <xf numFmtId="0" fontId="46" fillId="124" borderId="111" xfId="1043" applyFont="1" applyFill="1" applyBorder="1" applyAlignment="1">
      <alignment horizontal="center" vertical="center"/>
    </xf>
    <xf numFmtId="0" fontId="46" fillId="0" borderId="134" xfId="1043" applyFont="1" applyBorder="1" applyAlignment="1">
      <alignment wrapText="1"/>
    </xf>
    <xf numFmtId="164" fontId="2" fillId="0" borderId="142" xfId="1043" applyNumberFormat="1" applyBorder="1" applyAlignment="1">
      <alignment horizontal="center" vertical="center"/>
    </xf>
    <xf numFmtId="164" fontId="46" fillId="124" borderId="149" xfId="1043" applyNumberFormat="1" applyFont="1" applyFill="1" applyBorder="1" applyAlignment="1">
      <alignment horizontal="center" vertical="center"/>
    </xf>
    <xf numFmtId="0" fontId="46" fillId="0" borderId="135" xfId="1043" applyFont="1" applyBorder="1" applyAlignment="1">
      <alignment wrapText="1"/>
    </xf>
    <xf numFmtId="164" fontId="46" fillId="124" borderId="135" xfId="1043" applyNumberFormat="1" applyFont="1" applyFill="1" applyBorder="1" applyAlignment="1">
      <alignment horizontal="center" vertical="center"/>
    </xf>
    <xf numFmtId="0" fontId="46" fillId="0" borderId="135" xfId="1043" applyFont="1" applyFill="1" applyBorder="1" applyAlignment="1">
      <alignment wrapText="1"/>
    </xf>
    <xf numFmtId="0" fontId="46" fillId="124" borderId="111" xfId="1043" applyFont="1" applyFill="1" applyBorder="1" applyAlignment="1">
      <alignment wrapText="1"/>
    </xf>
    <xf numFmtId="164" fontId="46" fillId="124" borderId="143" xfId="1043" applyNumberFormat="1" applyFont="1" applyFill="1" applyBorder="1" applyAlignment="1">
      <alignment horizontal="center" vertical="center"/>
    </xf>
    <xf numFmtId="164" fontId="46" fillId="124" borderId="121" xfId="1043" applyNumberFormat="1" applyFont="1" applyFill="1" applyBorder="1" applyAlignment="1">
      <alignment horizontal="center" vertical="center"/>
    </xf>
    <xf numFmtId="164" fontId="46" fillId="124" borderId="144" xfId="1043" applyNumberFormat="1" applyFont="1" applyFill="1" applyBorder="1" applyAlignment="1">
      <alignment horizontal="center" vertical="center"/>
    </xf>
    <xf numFmtId="164" fontId="46" fillId="124" borderId="111" xfId="1043" applyNumberFormat="1" applyFont="1" applyFill="1" applyBorder="1" applyAlignment="1">
      <alignment horizontal="center" vertical="center"/>
    </xf>
    <xf numFmtId="0" fontId="2" fillId="42" borderId="0" xfId="1043" applyFill="1" applyAlignment="1">
      <alignment wrapText="1"/>
    </xf>
    <xf numFmtId="0" fontId="46" fillId="42" borderId="0" xfId="1043" applyFont="1" applyFill="1" applyBorder="1" applyAlignment="1">
      <alignment wrapText="1"/>
    </xf>
    <xf numFmtId="164" fontId="46" fillId="42" borderId="0" xfId="1043" applyNumberFormat="1" applyFont="1" applyFill="1" applyBorder="1" applyAlignment="1">
      <alignment horizontal="center" vertical="center"/>
    </xf>
    <xf numFmtId="0" fontId="41" fillId="0" borderId="0" xfId="1043" applyFont="1" applyFill="1"/>
    <xf numFmtId="0" fontId="2" fillId="0" borderId="0" xfId="1043" applyFill="1"/>
    <xf numFmtId="0" fontId="48" fillId="40" borderId="0" xfId="1043" applyFont="1" applyFill="1"/>
    <xf numFmtId="0" fontId="46" fillId="0" borderId="136" xfId="1043" applyFont="1" applyFill="1" applyBorder="1" applyAlignment="1">
      <alignment wrapText="1"/>
    </xf>
    <xf numFmtId="0" fontId="7" fillId="0" borderId="1" xfId="0" applyFont="1" applyBorder="1" applyAlignment="1">
      <alignment horizontal="left"/>
    </xf>
    <xf numFmtId="0" fontId="5" fillId="2" borderId="0" xfId="0" applyFont="1" applyFill="1" applyBorder="1" applyAlignment="1">
      <alignment horizontal="left"/>
    </xf>
    <xf numFmtId="0" fontId="101" fillId="0" borderId="0" xfId="0" applyFont="1" applyAlignment="1"/>
    <xf numFmtId="164" fontId="0" fillId="0" borderId="0" xfId="0" applyNumberFormat="1" applyFont="1" applyAlignment="1"/>
    <xf numFmtId="0" fontId="13" fillId="0" borderId="118" xfId="0" applyFont="1" applyBorder="1" applyAlignment="1">
      <alignment horizontal="center" vertical="center" wrapText="1"/>
    </xf>
    <xf numFmtId="0" fontId="13" fillId="0" borderId="119" xfId="0" applyFont="1" applyBorder="1" applyAlignment="1">
      <alignment horizontal="center" vertical="center" wrapText="1"/>
    </xf>
    <xf numFmtId="0" fontId="13" fillId="122" borderId="119" xfId="0" applyFont="1" applyFill="1" applyBorder="1" applyAlignment="1" applyProtection="1">
      <alignment horizontal="center" vertical="center" wrapText="1"/>
    </xf>
    <xf numFmtId="0" fontId="13" fillId="0" borderId="120" xfId="0" applyFont="1" applyBorder="1" applyAlignment="1">
      <alignment horizontal="center" vertical="center" wrapText="1"/>
    </xf>
    <xf numFmtId="0" fontId="13" fillId="5" borderId="123" xfId="0" applyFont="1" applyFill="1" applyBorder="1" applyAlignment="1">
      <alignment horizontal="center" vertical="center" wrapText="1"/>
    </xf>
    <xf numFmtId="0" fontId="13" fillId="0" borderId="82" xfId="0" applyFont="1" applyFill="1" applyBorder="1" applyAlignment="1">
      <alignment horizontal="center" vertical="center" wrapText="1"/>
    </xf>
    <xf numFmtId="9" fontId="0" fillId="0" borderId="84" xfId="0" applyNumberFormat="1" applyFont="1" applyFill="1" applyBorder="1" applyAlignment="1" applyProtection="1">
      <alignment horizontal="center"/>
      <protection locked="0"/>
    </xf>
    <xf numFmtId="164" fontId="0" fillId="2" borderId="13" xfId="0" applyNumberFormat="1" applyFont="1" applyFill="1" applyBorder="1" applyAlignment="1" applyProtection="1">
      <alignment horizontal="center" wrapText="1"/>
    </xf>
    <xf numFmtId="164" fontId="0" fillId="2" borderId="21" xfId="0" applyNumberFormat="1" applyFont="1" applyFill="1" applyBorder="1" applyAlignment="1" applyProtection="1">
      <alignment horizontal="center" wrapText="1"/>
    </xf>
    <xf numFmtId="164" fontId="0" fillId="2" borderId="131" xfId="0" applyNumberFormat="1" applyFont="1" applyFill="1" applyBorder="1" applyAlignment="1" applyProtection="1">
      <alignment horizontal="center" wrapText="1"/>
    </xf>
    <xf numFmtId="0" fontId="16" fillId="5" borderId="111" xfId="0" applyFont="1" applyFill="1" applyBorder="1" applyAlignment="1" applyProtection="1">
      <alignment horizontal="center" vertical="center" wrapText="1"/>
    </xf>
    <xf numFmtId="164" fontId="0" fillId="2" borderId="132" xfId="0" applyNumberFormat="1" applyFont="1" applyFill="1" applyBorder="1" applyAlignment="1" applyProtection="1">
      <alignment horizontal="center" wrapText="1"/>
    </xf>
    <xf numFmtId="164" fontId="9" fillId="5" borderId="139" xfId="0" applyNumberFormat="1" applyFont="1" applyFill="1" applyBorder="1" applyAlignment="1" applyProtection="1">
      <alignment horizontal="center" wrapText="1"/>
    </xf>
    <xf numFmtId="164" fontId="9" fillId="5" borderId="147" xfId="0" applyNumberFormat="1" applyFont="1" applyFill="1" applyBorder="1" applyAlignment="1" applyProtection="1">
      <alignment horizontal="center" wrapText="1"/>
    </xf>
    <xf numFmtId="164" fontId="0" fillId="2" borderId="0" xfId="0" applyNumberFormat="1" applyFont="1" applyFill="1" applyBorder="1" applyAlignment="1" applyProtection="1">
      <alignment horizontal="center" wrapText="1"/>
    </xf>
    <xf numFmtId="164" fontId="9" fillId="5" borderId="148" xfId="0" applyNumberFormat="1" applyFont="1" applyFill="1" applyBorder="1" applyAlignment="1" applyProtection="1">
      <alignment horizontal="center" wrapText="1"/>
    </xf>
    <xf numFmtId="164" fontId="9" fillId="5" borderId="33" xfId="0" applyNumberFormat="1" applyFont="1" applyFill="1" applyBorder="1" applyAlignment="1" applyProtection="1">
      <alignment horizontal="center" wrapText="1"/>
    </xf>
    <xf numFmtId="164" fontId="18" fillId="5" borderId="119" xfId="0" applyNumberFormat="1" applyFont="1" applyFill="1" applyBorder="1" applyAlignment="1" applyProtection="1">
      <alignment horizontal="center" wrapText="1"/>
    </xf>
    <xf numFmtId="164" fontId="18" fillId="5" borderId="66" xfId="0" applyNumberFormat="1" applyFont="1" applyFill="1" applyBorder="1" applyAlignment="1" applyProtection="1">
      <alignment horizontal="center" wrapText="1"/>
    </xf>
    <xf numFmtId="164" fontId="18" fillId="5" borderId="111" xfId="0" applyNumberFormat="1" applyFont="1" applyFill="1" applyBorder="1" applyAlignment="1" applyProtection="1">
      <alignment horizontal="center" wrapText="1"/>
    </xf>
    <xf numFmtId="164" fontId="9" fillId="5" borderId="125" xfId="0" applyNumberFormat="1" applyFont="1" applyFill="1" applyBorder="1" applyAlignment="1" applyProtection="1">
      <alignment horizontal="center" wrapText="1"/>
    </xf>
    <xf numFmtId="0" fontId="0" fillId="2" borderId="13" xfId="0" applyFont="1" applyFill="1" applyBorder="1" applyAlignment="1" applyProtection="1">
      <alignment horizontal="center" wrapText="1"/>
    </xf>
    <xf numFmtId="0" fontId="0" fillId="2" borderId="21" xfId="0" applyFont="1" applyFill="1" applyBorder="1" applyAlignment="1" applyProtection="1">
      <alignment horizontal="center" wrapText="1"/>
    </xf>
    <xf numFmtId="0" fontId="8" fillId="0" borderId="126" xfId="0" applyFont="1" applyBorder="1"/>
    <xf numFmtId="0" fontId="0" fillId="0" borderId="127" xfId="0" applyFont="1" applyBorder="1"/>
    <xf numFmtId="0" fontId="9" fillId="0" borderId="127" xfId="0" applyFont="1" applyBorder="1"/>
    <xf numFmtId="0" fontId="0" fillId="0" borderId="128" xfId="0" applyFont="1" applyBorder="1"/>
    <xf numFmtId="0" fontId="14" fillId="0" borderId="113" xfId="0" applyFont="1" applyBorder="1" applyAlignment="1">
      <alignment horizontal="center" vertical="center" wrapText="1"/>
    </xf>
    <xf numFmtId="0" fontId="7" fillId="2" borderId="13" xfId="0" applyFont="1" applyFill="1" applyBorder="1" applyAlignment="1" applyProtection="1">
      <alignment horizontal="center"/>
    </xf>
    <xf numFmtId="9" fontId="8" fillId="5" borderId="9" xfId="0" applyNumberFormat="1" applyFont="1" applyFill="1" applyBorder="1" applyAlignment="1">
      <alignment horizontal="center" wrapText="1"/>
    </xf>
    <xf numFmtId="164" fontId="8" fillId="5" borderId="9" xfId="0" applyNumberFormat="1" applyFont="1" applyFill="1" applyBorder="1" applyAlignment="1">
      <alignment horizontal="center" vertical="center" wrapText="1"/>
    </xf>
    <xf numFmtId="164" fontId="8" fillId="5" borderId="3" xfId="0" applyNumberFormat="1" applyFont="1" applyFill="1" applyBorder="1" applyAlignment="1">
      <alignment horizontal="center" wrapText="1"/>
    </xf>
    <xf numFmtId="0" fontId="7" fillId="122" borderId="112" xfId="0" applyFont="1" applyFill="1" applyBorder="1" applyAlignment="1" applyProtection="1">
      <alignment horizontal="left" vertical="top" wrapText="1"/>
    </xf>
    <xf numFmtId="9" fontId="8" fillId="5" borderId="10" xfId="0" applyNumberFormat="1" applyFont="1" applyFill="1" applyBorder="1" applyAlignment="1">
      <alignment horizontal="center" vertical="center"/>
    </xf>
    <xf numFmtId="0" fontId="101" fillId="0" borderId="17" xfId="0" applyFont="1" applyBorder="1"/>
    <xf numFmtId="0" fontId="7" fillId="0" borderId="112" xfId="0" applyFont="1" applyBorder="1" applyAlignment="1" applyProtection="1">
      <alignment horizontal="center" wrapText="1"/>
      <protection locked="0"/>
    </xf>
    <xf numFmtId="0" fontId="15" fillId="0" borderId="3" xfId="0" applyFont="1" applyBorder="1" applyAlignment="1">
      <alignment horizontal="left"/>
    </xf>
    <xf numFmtId="0" fontId="15" fillId="0" borderId="3" xfId="0" applyFont="1" applyBorder="1"/>
    <xf numFmtId="0" fontId="7" fillId="0" borderId="1" xfId="0" applyFont="1" applyBorder="1"/>
    <xf numFmtId="0" fontId="8" fillId="0" borderId="1" xfId="0" applyFont="1" applyBorder="1"/>
    <xf numFmtId="164" fontId="9" fillId="0" borderId="0" xfId="0" applyNumberFormat="1" applyFont="1" applyAlignment="1"/>
    <xf numFmtId="0" fontId="9" fillId="0" borderId="0" xfId="0" applyFont="1" applyAlignment="1"/>
    <xf numFmtId="0" fontId="14" fillId="123" borderId="66" xfId="0" applyFont="1" applyFill="1" applyBorder="1" applyAlignment="1" applyProtection="1">
      <alignment horizontal="center" vertical="center" wrapText="1"/>
    </xf>
    <xf numFmtId="164" fontId="8" fillId="2" borderId="13" xfId="0" applyNumberFormat="1" applyFont="1" applyFill="1" applyBorder="1" applyAlignment="1" applyProtection="1">
      <alignment horizontal="center" vertical="center" wrapText="1"/>
    </xf>
    <xf numFmtId="0" fontId="9" fillId="0" borderId="114" xfId="0" applyFont="1" applyFill="1" applyBorder="1" applyAlignment="1" applyProtection="1">
      <alignment horizontal="center" vertical="center" wrapText="1"/>
    </xf>
    <xf numFmtId="164" fontId="9" fillId="125" borderId="141" xfId="0" applyNumberFormat="1" applyFont="1" applyFill="1" applyBorder="1" applyAlignment="1" applyProtection="1">
      <alignment horizontal="center"/>
    </xf>
    <xf numFmtId="164" fontId="9" fillId="125" borderId="111" xfId="0" applyNumberFormat="1" applyFont="1" applyFill="1" applyBorder="1" applyAlignment="1" applyProtection="1">
      <alignment horizontal="center"/>
    </xf>
    <xf numFmtId="164" fontId="9" fillId="125" borderId="71" xfId="0" applyNumberFormat="1" applyFont="1" applyFill="1" applyBorder="1" applyAlignment="1" applyProtection="1">
      <alignment horizontal="center"/>
    </xf>
    <xf numFmtId="0" fontId="4" fillId="5" borderId="118" xfId="0" applyFont="1" applyFill="1" applyBorder="1" applyAlignment="1" applyProtection="1">
      <alignment horizontal="center" wrapText="1"/>
    </xf>
    <xf numFmtId="0" fontId="4" fillId="5" borderId="119" xfId="0" applyFont="1" applyFill="1" applyBorder="1" applyAlignment="1" applyProtection="1">
      <alignment horizontal="center" wrapText="1"/>
    </xf>
    <xf numFmtId="164" fontId="128" fillId="0" borderId="0" xfId="0" applyNumberFormat="1" applyFont="1" applyAlignment="1"/>
    <xf numFmtId="0" fontId="128" fillId="0" borderId="0" xfId="0" applyFont="1" applyAlignment="1"/>
    <xf numFmtId="0" fontId="9" fillId="0" borderId="28" xfId="0" applyFont="1" applyBorder="1" applyAlignment="1">
      <alignment horizontal="left"/>
    </xf>
    <xf numFmtId="0" fontId="9" fillId="0" borderId="153" xfId="0" applyFont="1" applyBorder="1" applyAlignment="1">
      <alignment horizontal="left"/>
    </xf>
    <xf numFmtId="0" fontId="9" fillId="0" borderId="154" xfId="0" applyFont="1" applyBorder="1" applyAlignment="1">
      <alignment horizontal="left"/>
    </xf>
    <xf numFmtId="0" fontId="14" fillId="0" borderId="0" xfId="0" applyFont="1" applyBorder="1" applyAlignment="1">
      <alignment horizontal="center" vertical="center" wrapText="1"/>
    </xf>
    <xf numFmtId="0" fontId="9" fillId="0" borderId="0" xfId="0" applyFont="1" applyAlignment="1">
      <alignment horizontal="center"/>
    </xf>
    <xf numFmtId="0" fontId="48" fillId="42" borderId="0" xfId="1043" applyFont="1" applyFill="1"/>
    <xf numFmtId="0" fontId="129" fillId="42" borderId="0" xfId="1043" applyFont="1" applyFill="1"/>
    <xf numFmtId="164" fontId="130" fillId="42" borderId="0" xfId="1043" applyNumberFormat="1" applyFont="1" applyFill="1" applyBorder="1" applyAlignment="1">
      <alignment horizontal="center" vertical="center"/>
    </xf>
    <xf numFmtId="40" fontId="0" fillId="0" borderId="0" xfId="0" applyNumberFormat="1" applyFont="1" applyAlignment="1"/>
    <xf numFmtId="40" fontId="128" fillId="0" borderId="0" xfId="0" applyNumberFormat="1" applyFont="1" applyAlignment="1"/>
    <xf numFmtId="40" fontId="9" fillId="0" borderId="0" xfId="0" applyNumberFormat="1" applyFont="1" applyAlignment="1"/>
    <xf numFmtId="2" fontId="8" fillId="2" borderId="13" xfId="0" applyNumberFormat="1" applyFont="1" applyFill="1" applyBorder="1" applyAlignment="1" applyProtection="1">
      <alignment horizontal="center" vertical="center" wrapText="1"/>
    </xf>
    <xf numFmtId="2" fontId="8" fillId="5" borderId="9" xfId="0" applyNumberFormat="1" applyFont="1" applyFill="1" applyBorder="1" applyAlignment="1">
      <alignment horizontal="center" wrapText="1"/>
    </xf>
    <xf numFmtId="2" fontId="8" fillId="5" borderId="12" xfId="0" applyNumberFormat="1" applyFont="1" applyFill="1" applyBorder="1" applyAlignment="1">
      <alignment horizontal="center" vertical="center" wrapText="1"/>
    </xf>
    <xf numFmtId="2" fontId="8" fillId="5" borderId="1" xfId="0" applyNumberFormat="1" applyFont="1" applyFill="1" applyBorder="1" applyAlignment="1">
      <alignment horizontal="center" wrapText="1"/>
    </xf>
    <xf numFmtId="164" fontId="7" fillId="0" borderId="155" xfId="0" applyNumberFormat="1" applyFont="1" applyBorder="1" applyAlignment="1" applyProtection="1">
      <alignment horizontal="center" wrapText="1"/>
      <protection locked="0"/>
    </xf>
    <xf numFmtId="164" fontId="7" fillId="0" borderId="156" xfId="0" applyNumberFormat="1" applyFont="1" applyBorder="1" applyAlignment="1" applyProtection="1">
      <alignment horizontal="center" wrapText="1"/>
      <protection locked="0"/>
    </xf>
    <xf numFmtId="2" fontId="0" fillId="2" borderId="13" xfId="0" applyNumberFormat="1" applyFont="1" applyFill="1" applyBorder="1" applyAlignment="1" applyProtection="1">
      <alignment horizontal="center" wrapText="1"/>
    </xf>
    <xf numFmtId="2" fontId="0" fillId="2" borderId="21" xfId="0" applyNumberFormat="1" applyFont="1" applyFill="1" applyBorder="1" applyAlignment="1" applyProtection="1">
      <alignment horizontal="center" wrapText="1"/>
    </xf>
    <xf numFmtId="2" fontId="18" fillId="5" borderId="119" xfId="0" applyNumberFormat="1" applyFont="1" applyFill="1" applyBorder="1" applyAlignment="1" applyProtection="1">
      <alignment horizontal="center" wrapText="1"/>
    </xf>
    <xf numFmtId="0" fontId="41" fillId="126" borderId="0" xfId="1043" applyFont="1" applyFill="1"/>
    <xf numFmtId="0" fontId="2" fillId="126" borderId="0" xfId="1043" applyFill="1"/>
    <xf numFmtId="0" fontId="2" fillId="126" borderId="0" xfId="1043" applyFill="1" applyAlignment="1">
      <alignment wrapText="1"/>
    </xf>
    <xf numFmtId="0" fontId="48" fillId="126" borderId="0" xfId="1043" applyFont="1" applyFill="1"/>
    <xf numFmtId="0" fontId="123" fillId="126" borderId="0" xfId="1043" applyFont="1" applyFill="1"/>
    <xf numFmtId="2" fontId="8" fillId="0" borderId="13" xfId="0" applyNumberFormat="1" applyFont="1" applyBorder="1" applyAlignment="1">
      <alignment horizontal="center" vertical="center"/>
    </xf>
    <xf numFmtId="2" fontId="8" fillId="5" borderId="15" xfId="0" applyNumberFormat="1" applyFont="1" applyFill="1" applyBorder="1" applyAlignment="1">
      <alignment horizontal="center" vertical="center"/>
    </xf>
    <xf numFmtId="2" fontId="8" fillId="5" borderId="9" xfId="0" applyNumberFormat="1" applyFont="1" applyFill="1" applyBorder="1" applyAlignment="1">
      <alignment horizontal="center" vertical="center"/>
    </xf>
    <xf numFmtId="2" fontId="8" fillId="5" borderId="3" xfId="0" applyNumberFormat="1" applyFont="1" applyFill="1" applyBorder="1" applyAlignment="1">
      <alignment horizontal="center" vertical="center"/>
    </xf>
    <xf numFmtId="0" fontId="1" fillId="0" borderId="84" xfId="1" applyFont="1" applyFill="1" applyBorder="1" applyAlignment="1" applyProtection="1">
      <alignment horizontal="center" vertical="center" wrapText="1"/>
      <protection locked="0"/>
    </xf>
    <xf numFmtId="0" fontId="1" fillId="43" borderId="76" xfId="1" applyFont="1" applyFill="1" applyBorder="1" applyAlignment="1">
      <alignment horizontal="left" vertical="center" wrapText="1"/>
    </xf>
    <xf numFmtId="0" fontId="2" fillId="0" borderId="0" xfId="1" applyAlignment="1">
      <alignment wrapText="1"/>
    </xf>
    <xf numFmtId="0" fontId="7" fillId="0" borderId="1" xfId="0" applyFont="1" applyBorder="1" applyAlignment="1">
      <alignment horizontal="left" vertical="center"/>
    </xf>
    <xf numFmtId="0" fontId="3" fillId="3" borderId="1" xfId="0" applyFont="1" applyFill="1" applyBorder="1" applyAlignment="1">
      <alignment horizontal="left" vertical="center"/>
    </xf>
    <xf numFmtId="0" fontId="4" fillId="0" borderId="2" xfId="0" applyFont="1" applyBorder="1" applyAlignment="1"/>
    <xf numFmtId="0" fontId="7" fillId="0" borderId="1" xfId="0" applyFont="1" applyBorder="1" applyAlignment="1"/>
    <xf numFmtId="0" fontId="4" fillId="0" borderId="4" xfId="0" applyFont="1" applyBorder="1" applyAlignment="1"/>
    <xf numFmtId="0" fontId="3" fillId="3" borderId="65" xfId="0" applyFont="1" applyFill="1" applyBorder="1" applyAlignment="1">
      <alignment horizontal="left" vertical="center"/>
    </xf>
    <xf numFmtId="0" fontId="4" fillId="0" borderId="66" xfId="0" applyFont="1" applyBorder="1" applyAlignment="1"/>
    <xf numFmtId="0" fontId="4" fillId="0" borderId="125" xfId="0" applyFont="1" applyBorder="1" applyAlignment="1"/>
    <xf numFmtId="0" fontId="42" fillId="41" borderId="65" xfId="1043" applyFont="1" applyFill="1" applyBorder="1" applyAlignment="1">
      <alignment horizontal="left" vertical="center"/>
    </xf>
    <xf numFmtId="0" fontId="42" fillId="41" borderId="66" xfId="1043" applyFont="1" applyFill="1" applyBorder="1" applyAlignment="1">
      <alignment horizontal="left" vertical="center"/>
    </xf>
    <xf numFmtId="0" fontId="2" fillId="0" borderId="66" xfId="1043" applyBorder="1" applyAlignment="1"/>
    <xf numFmtId="0" fontId="2" fillId="0" borderId="125" xfId="1043" applyBorder="1" applyAlignment="1"/>
    <xf numFmtId="0" fontId="44" fillId="0" borderId="65" xfId="1043" applyFont="1" applyFill="1" applyBorder="1" applyAlignment="1" applyProtection="1">
      <alignment horizontal="left"/>
    </xf>
    <xf numFmtId="0" fontId="2" fillId="0" borderId="66" xfId="1043" applyFill="1" applyBorder="1" applyAlignment="1"/>
    <xf numFmtId="0" fontId="2" fillId="0" borderId="125" xfId="1043" applyFill="1" applyBorder="1" applyAlignment="1"/>
    <xf numFmtId="0" fontId="44" fillId="0" borderId="65" xfId="1043" applyFont="1" applyBorder="1" applyAlignment="1"/>
    <xf numFmtId="0" fontId="44" fillId="0" borderId="66" xfId="1043" applyFont="1" applyBorder="1" applyAlignment="1"/>
    <xf numFmtId="0" fontId="42" fillId="41" borderId="65" xfId="1" applyFont="1" applyFill="1" applyBorder="1" applyAlignment="1">
      <alignment horizontal="left" vertical="center"/>
    </xf>
    <xf numFmtId="0" fontId="2" fillId="0" borderId="66" xfId="1" applyBorder="1" applyAlignment="1">
      <alignment horizontal="left" vertical="center"/>
    </xf>
    <xf numFmtId="0" fontId="121" fillId="0" borderId="68" xfId="1" applyFont="1" applyBorder="1" applyAlignment="1">
      <alignment horizontal="left" vertical="top" wrapText="1"/>
    </xf>
    <xf numFmtId="0" fontId="2" fillId="0" borderId="69" xfId="1" applyBorder="1" applyAlignment="1">
      <alignment horizontal="left" vertical="top" wrapText="1"/>
    </xf>
    <xf numFmtId="0" fontId="2" fillId="0" borderId="70" xfId="1" applyBorder="1" applyAlignment="1">
      <alignment horizontal="left" vertical="top" wrapText="1"/>
    </xf>
    <xf numFmtId="0" fontId="2" fillId="0" borderId="67" xfId="1" applyBorder="1" applyAlignment="1">
      <alignment horizontal="left" vertical="top" wrapText="1"/>
    </xf>
    <xf numFmtId="0" fontId="2" fillId="0" borderId="0" xfId="1" applyBorder="1" applyAlignment="1">
      <alignment horizontal="left" vertical="top" wrapText="1"/>
    </xf>
    <xf numFmtId="0" fontId="2" fillId="0" borderId="71" xfId="1" applyBorder="1" applyAlignment="1">
      <alignment horizontal="left" vertical="top" wrapText="1"/>
    </xf>
    <xf numFmtId="0" fontId="2" fillId="0" borderId="72" xfId="1" applyBorder="1" applyAlignment="1">
      <alignment horizontal="left" vertical="top" wrapText="1"/>
    </xf>
    <xf numFmtId="0" fontId="2" fillId="0" borderId="73" xfId="1" applyBorder="1" applyAlignment="1">
      <alignment horizontal="left" vertical="top" wrapText="1"/>
    </xf>
    <xf numFmtId="0" fontId="2" fillId="0" borderId="74" xfId="1" applyBorder="1" applyAlignment="1">
      <alignment horizontal="left" vertical="top" wrapText="1"/>
    </xf>
    <xf numFmtId="0" fontId="40" fillId="40" borderId="0" xfId="1" applyFont="1" applyFill="1" applyBorder="1" applyAlignment="1">
      <alignment wrapText="1"/>
    </xf>
    <xf numFmtId="0" fontId="2" fillId="0" borderId="0" xfId="1" applyAlignment="1">
      <alignment wrapText="1"/>
    </xf>
    <xf numFmtId="0" fontId="7" fillId="0" borderId="65" xfId="0" applyFont="1" applyBorder="1" applyAlignment="1">
      <alignment horizontal="left" vertical="top" wrapText="1"/>
    </xf>
    <xf numFmtId="0" fontId="4" fillId="0" borderId="66" xfId="0" applyFont="1" applyBorder="1" applyAlignment="1">
      <alignment wrapText="1"/>
    </xf>
    <xf numFmtId="0" fontId="0" fillId="0" borderId="125" xfId="0" applyFont="1" applyBorder="1" applyAlignment="1">
      <alignment wrapText="1"/>
    </xf>
    <xf numFmtId="0" fontId="7" fillId="0" borderId="1" xfId="0" applyFont="1" applyBorder="1" applyAlignment="1" applyProtection="1">
      <alignment horizontal="left" vertical="top" wrapText="1"/>
      <protection locked="0"/>
    </xf>
    <xf numFmtId="0" fontId="4" fillId="0" borderId="2" xfId="0" applyFont="1" applyBorder="1" applyAlignment="1" applyProtection="1">
      <protection locked="0"/>
    </xf>
    <xf numFmtId="0" fontId="4" fillId="0" borderId="4" xfId="0" applyFont="1" applyBorder="1" applyAlignment="1" applyProtection="1">
      <protection locked="0"/>
    </xf>
    <xf numFmtId="0" fontId="7" fillId="0" borderId="1" xfId="0" applyFont="1" applyBorder="1" applyAlignment="1">
      <alignment vertical="top" wrapText="1"/>
    </xf>
    <xf numFmtId="0" fontId="7" fillId="0" borderId="1" xfId="0" applyFont="1" applyBorder="1" applyAlignment="1">
      <alignment horizontal="left" vertical="top" wrapText="1"/>
    </xf>
    <xf numFmtId="0" fontId="14" fillId="4" borderId="126" xfId="0" applyFont="1" applyFill="1" applyBorder="1" applyAlignment="1"/>
    <xf numFmtId="0" fontId="4" fillId="0" borderId="127" xfId="0" applyFont="1" applyBorder="1" applyAlignment="1"/>
    <xf numFmtId="0" fontId="4" fillId="0" borderId="128" xfId="0" applyFont="1" applyBorder="1" applyAlignment="1"/>
    <xf numFmtId="0" fontId="15" fillId="0" borderId="129" xfId="0" applyFont="1" applyBorder="1" applyAlignment="1" applyProtection="1">
      <alignment horizontal="left" vertical="top"/>
      <protection locked="0"/>
    </xf>
    <xf numFmtId="0" fontId="4" fillId="0" borderId="29" xfId="0" applyFont="1" applyBorder="1" applyAlignment="1" applyProtection="1">
      <protection locked="0"/>
    </xf>
    <xf numFmtId="0" fontId="4" fillId="0" borderId="130" xfId="0" applyFont="1" applyBorder="1" applyAlignment="1" applyProtection="1">
      <protection locked="0"/>
    </xf>
    <xf numFmtId="0" fontId="4" fillId="0" borderId="67" xfId="0" applyFont="1" applyBorder="1" applyAlignment="1" applyProtection="1">
      <protection locked="0"/>
    </xf>
    <xf numFmtId="0" fontId="0" fillId="0" borderId="0" xfId="0" applyFont="1" applyBorder="1" applyAlignment="1" applyProtection="1">
      <protection locked="0"/>
    </xf>
    <xf numFmtId="0" fontId="0" fillId="0" borderId="71" xfId="0" applyFont="1" applyBorder="1" applyAlignment="1" applyProtection="1">
      <protection locked="0"/>
    </xf>
    <xf numFmtId="0" fontId="4" fillId="0" borderId="72" xfId="0" applyFont="1" applyBorder="1" applyAlignment="1" applyProtection="1">
      <protection locked="0"/>
    </xf>
    <xf numFmtId="0" fontId="4" fillId="0" borderId="73" xfId="0" applyFont="1" applyBorder="1" applyAlignment="1" applyProtection="1">
      <protection locked="0"/>
    </xf>
    <xf numFmtId="0" fontId="4" fillId="0" borderId="74" xfId="0" applyFont="1" applyBorder="1" applyAlignment="1" applyProtection="1">
      <protection locked="0"/>
    </xf>
    <xf numFmtId="0" fontId="7" fillId="0" borderId="150" xfId="0" applyFont="1" applyBorder="1" applyAlignment="1" applyProtection="1">
      <alignment horizontal="left" vertical="top" wrapText="1"/>
      <protection locked="0"/>
    </xf>
    <xf numFmtId="0" fontId="4" fillId="0" borderId="151" xfId="0" applyFont="1" applyBorder="1" applyAlignment="1" applyProtection="1">
      <protection locked="0"/>
    </xf>
    <xf numFmtId="0" fontId="4" fillId="0" borderId="152" xfId="0" applyFont="1" applyBorder="1" applyAlignment="1" applyProtection="1">
      <protection locked="0"/>
    </xf>
    <xf numFmtId="0" fontId="101" fillId="0" borderId="1" xfId="0" applyFont="1" applyBorder="1" applyAlignment="1" applyProtection="1">
      <alignment horizontal="left" vertical="top" wrapText="1"/>
      <protection locked="0"/>
    </xf>
    <xf numFmtId="0" fontId="8" fillId="2" borderId="0" xfId="0" applyFont="1" applyFill="1" applyBorder="1" applyAlignment="1">
      <alignment horizontal="left" wrapText="1"/>
    </xf>
    <xf numFmtId="0" fontId="4" fillId="0" borderId="0" xfId="0" applyFont="1" applyBorder="1" applyAlignment="1"/>
    <xf numFmtId="0" fontId="17" fillId="3" borderId="1" xfId="0" applyFont="1" applyFill="1" applyBorder="1" applyAlignment="1">
      <alignment horizontal="left" vertical="center"/>
    </xf>
    <xf numFmtId="0" fontId="7" fillId="0" borderId="1" xfId="0" applyFont="1" applyBorder="1" applyAlignment="1">
      <alignment horizontal="left" vertical="center"/>
    </xf>
    <xf numFmtId="0" fontId="8" fillId="0" borderId="1" xfId="0" applyFont="1" applyBorder="1" applyAlignment="1"/>
    <xf numFmtId="0" fontId="7" fillId="0" borderId="30" xfId="0" applyFont="1" applyBorder="1" applyAlignment="1" applyProtection="1">
      <alignment horizontal="left" vertical="top"/>
      <protection locked="0"/>
    </xf>
    <xf numFmtId="0" fontId="4" fillId="0" borderId="32" xfId="0" applyFont="1" applyBorder="1" applyAlignment="1" applyProtection="1">
      <protection locked="0"/>
    </xf>
    <xf numFmtId="0" fontId="4" fillId="0" borderId="34" xfId="0" applyFont="1" applyBorder="1" applyAlignment="1" applyProtection="1">
      <protection locked="0"/>
    </xf>
    <xf numFmtId="0" fontId="4" fillId="0" borderId="35" xfId="0" applyFont="1" applyBorder="1" applyAlignment="1" applyProtection="1">
      <protection locked="0"/>
    </xf>
    <xf numFmtId="0" fontId="4" fillId="0" borderId="36" xfId="0" applyFont="1" applyBorder="1" applyAlignment="1" applyProtection="1">
      <protection locked="0"/>
    </xf>
    <xf numFmtId="0" fontId="4" fillId="0" borderId="28" xfId="0" applyFont="1" applyBorder="1" applyAlignment="1" applyProtection="1">
      <protection locked="0"/>
    </xf>
    <xf numFmtId="0" fontId="0" fillId="0" borderId="0" xfId="0" applyFont="1" applyAlignment="1" applyProtection="1">
      <protection locked="0"/>
    </xf>
    <xf numFmtId="0" fontId="4" fillId="0" borderId="33" xfId="0" applyFont="1" applyBorder="1" applyAlignment="1" applyProtection="1">
      <protection locked="0"/>
    </xf>
    <xf numFmtId="0" fontId="1" fillId="0" borderId="78" xfId="1" applyFont="1" applyBorder="1" applyAlignment="1" applyProtection="1">
      <alignment horizontal="left" vertical="center" wrapText="1"/>
      <protection locked="0"/>
    </xf>
    <xf numFmtId="0" fontId="1" fillId="0" borderId="80" xfId="1" applyFont="1" applyBorder="1" applyAlignment="1" applyProtection="1">
      <alignment horizontal="left" vertical="center" wrapText="1"/>
      <protection locked="0"/>
    </xf>
    <xf numFmtId="0" fontId="1" fillId="0" borderId="77" xfId="1" applyFont="1" applyFill="1" applyBorder="1" applyAlignment="1" applyProtection="1">
      <alignment horizontal="center" vertical="center" wrapText="1"/>
      <protection locked="0"/>
    </xf>
    <xf numFmtId="0" fontId="1" fillId="0" borderId="0" xfId="1" applyFont="1" applyAlignment="1">
      <alignment horizontal="center"/>
    </xf>
  </cellXfs>
  <cellStyles count="2497">
    <cellStyle name="20% - Accent1 2" xfId="2" xr:uid="{00000000-0005-0000-0000-000000000000}"/>
    <cellStyle name="20% - Accent1 2 2" xfId="3" xr:uid="{00000000-0005-0000-0000-000001000000}"/>
    <cellStyle name="20% - Accent1 2 2 2" xfId="4" xr:uid="{00000000-0005-0000-0000-000002000000}"/>
    <cellStyle name="20% - Accent1 2 2 2 2" xfId="5" xr:uid="{00000000-0005-0000-0000-000003000000}"/>
    <cellStyle name="20% - Accent1 2 2 3" xfId="6" xr:uid="{00000000-0005-0000-0000-000004000000}"/>
    <cellStyle name="20% - Accent1 2 3" xfId="7" xr:uid="{00000000-0005-0000-0000-000005000000}"/>
    <cellStyle name="20% - Accent1 2 3 2" xfId="8" xr:uid="{00000000-0005-0000-0000-000006000000}"/>
    <cellStyle name="20% - Accent1 2 4" xfId="9" xr:uid="{00000000-0005-0000-0000-000007000000}"/>
    <cellStyle name="20% - Accent1 2 5" xfId="10" xr:uid="{00000000-0005-0000-0000-000008000000}"/>
    <cellStyle name="20% - Accent1 3" xfId="11" xr:uid="{00000000-0005-0000-0000-000009000000}"/>
    <cellStyle name="20% - Accent1 4" xfId="12" xr:uid="{00000000-0005-0000-0000-00000A000000}"/>
    <cellStyle name="20% - Accent1 5" xfId="13" xr:uid="{00000000-0005-0000-0000-00000B000000}"/>
    <cellStyle name="20% - Accent2 2" xfId="14" xr:uid="{00000000-0005-0000-0000-00000C000000}"/>
    <cellStyle name="20% - Accent2 2 2" xfId="15" xr:uid="{00000000-0005-0000-0000-00000D000000}"/>
    <cellStyle name="20% - Accent2 2 2 2" xfId="16" xr:uid="{00000000-0005-0000-0000-00000E000000}"/>
    <cellStyle name="20% - Accent2 2 2 2 2" xfId="17" xr:uid="{00000000-0005-0000-0000-00000F000000}"/>
    <cellStyle name="20% - Accent2 2 2 3" xfId="18" xr:uid="{00000000-0005-0000-0000-000010000000}"/>
    <cellStyle name="20% - Accent2 2 3" xfId="19" xr:uid="{00000000-0005-0000-0000-000011000000}"/>
    <cellStyle name="20% - Accent2 2 3 2" xfId="20" xr:uid="{00000000-0005-0000-0000-000012000000}"/>
    <cellStyle name="20% - Accent2 2 4" xfId="21" xr:uid="{00000000-0005-0000-0000-000013000000}"/>
    <cellStyle name="20% - Accent2 2 5" xfId="22" xr:uid="{00000000-0005-0000-0000-000014000000}"/>
    <cellStyle name="20% - Accent2 3" xfId="23" xr:uid="{00000000-0005-0000-0000-000015000000}"/>
    <cellStyle name="20% - Accent2 4" xfId="24" xr:uid="{00000000-0005-0000-0000-000016000000}"/>
    <cellStyle name="20% - Accent2 5" xfId="25" xr:uid="{00000000-0005-0000-0000-000017000000}"/>
    <cellStyle name="20% - Accent3 2" xfId="26" xr:uid="{00000000-0005-0000-0000-000018000000}"/>
    <cellStyle name="20% - Accent3 2 2" xfId="27" xr:uid="{00000000-0005-0000-0000-000019000000}"/>
    <cellStyle name="20% - Accent3 2 2 2" xfId="28" xr:uid="{00000000-0005-0000-0000-00001A000000}"/>
    <cellStyle name="20% - Accent3 2 2 2 2" xfId="29" xr:uid="{00000000-0005-0000-0000-00001B000000}"/>
    <cellStyle name="20% - Accent3 2 2 3" xfId="30" xr:uid="{00000000-0005-0000-0000-00001C000000}"/>
    <cellStyle name="20% - Accent3 2 3" xfId="31" xr:uid="{00000000-0005-0000-0000-00001D000000}"/>
    <cellStyle name="20% - Accent3 2 3 2" xfId="32" xr:uid="{00000000-0005-0000-0000-00001E000000}"/>
    <cellStyle name="20% - Accent3 2 4" xfId="33" xr:uid="{00000000-0005-0000-0000-00001F000000}"/>
    <cellStyle name="20% - Accent3 2 5" xfId="34" xr:uid="{00000000-0005-0000-0000-000020000000}"/>
    <cellStyle name="20% - Accent3 3" xfId="35" xr:uid="{00000000-0005-0000-0000-000021000000}"/>
    <cellStyle name="20% - Accent3 4" xfId="36" xr:uid="{00000000-0005-0000-0000-000022000000}"/>
    <cellStyle name="20% - Accent3 5" xfId="37" xr:uid="{00000000-0005-0000-0000-000023000000}"/>
    <cellStyle name="20% - Accent4 2" xfId="38" xr:uid="{00000000-0005-0000-0000-000024000000}"/>
    <cellStyle name="20% - Accent4 2 2" xfId="39" xr:uid="{00000000-0005-0000-0000-000025000000}"/>
    <cellStyle name="20% - Accent4 2 2 2" xfId="40" xr:uid="{00000000-0005-0000-0000-000026000000}"/>
    <cellStyle name="20% - Accent4 2 2 2 2" xfId="41" xr:uid="{00000000-0005-0000-0000-000027000000}"/>
    <cellStyle name="20% - Accent4 2 2 3" xfId="42" xr:uid="{00000000-0005-0000-0000-000028000000}"/>
    <cellStyle name="20% - Accent4 2 3" xfId="43" xr:uid="{00000000-0005-0000-0000-000029000000}"/>
    <cellStyle name="20% - Accent4 2 3 2" xfId="44" xr:uid="{00000000-0005-0000-0000-00002A000000}"/>
    <cellStyle name="20% - Accent4 2 4" xfId="45" xr:uid="{00000000-0005-0000-0000-00002B000000}"/>
    <cellStyle name="20% - Accent4 2 5" xfId="46" xr:uid="{00000000-0005-0000-0000-00002C000000}"/>
    <cellStyle name="20% - Accent4 3" xfId="47" xr:uid="{00000000-0005-0000-0000-00002D000000}"/>
    <cellStyle name="20% - Accent4 4" xfId="48" xr:uid="{00000000-0005-0000-0000-00002E000000}"/>
    <cellStyle name="20% - Accent4 5" xfId="49" xr:uid="{00000000-0005-0000-0000-00002F000000}"/>
    <cellStyle name="20% - Accent5 2" xfId="50" xr:uid="{00000000-0005-0000-0000-000030000000}"/>
    <cellStyle name="20% - Accent5 2 2" xfId="51" xr:uid="{00000000-0005-0000-0000-000031000000}"/>
    <cellStyle name="20% - Accent5 2 2 2" xfId="52" xr:uid="{00000000-0005-0000-0000-000032000000}"/>
    <cellStyle name="20% - Accent5 2 2 2 2" xfId="53" xr:uid="{00000000-0005-0000-0000-000033000000}"/>
    <cellStyle name="20% - Accent5 2 2 3" xfId="54" xr:uid="{00000000-0005-0000-0000-000034000000}"/>
    <cellStyle name="20% - Accent5 2 3" xfId="55" xr:uid="{00000000-0005-0000-0000-000035000000}"/>
    <cellStyle name="20% - Accent5 2 3 2" xfId="56" xr:uid="{00000000-0005-0000-0000-000036000000}"/>
    <cellStyle name="20% - Accent5 2 4" xfId="57" xr:uid="{00000000-0005-0000-0000-000037000000}"/>
    <cellStyle name="20% - Accent5 2 5" xfId="58" xr:uid="{00000000-0005-0000-0000-000038000000}"/>
    <cellStyle name="20% - Accent5 3" xfId="59" xr:uid="{00000000-0005-0000-0000-000039000000}"/>
    <cellStyle name="20% - Accent5 4" xfId="60" xr:uid="{00000000-0005-0000-0000-00003A000000}"/>
    <cellStyle name="20% - Accent6 2" xfId="61" xr:uid="{00000000-0005-0000-0000-00003B000000}"/>
    <cellStyle name="20% - Accent6 2 2" xfId="62" xr:uid="{00000000-0005-0000-0000-00003C000000}"/>
    <cellStyle name="20% - Accent6 2 2 2" xfId="63" xr:uid="{00000000-0005-0000-0000-00003D000000}"/>
    <cellStyle name="20% - Accent6 2 2 2 2" xfId="64" xr:uid="{00000000-0005-0000-0000-00003E000000}"/>
    <cellStyle name="20% - Accent6 2 2 3" xfId="65" xr:uid="{00000000-0005-0000-0000-00003F000000}"/>
    <cellStyle name="20% - Accent6 2 3" xfId="66" xr:uid="{00000000-0005-0000-0000-000040000000}"/>
    <cellStyle name="20% - Accent6 2 3 2" xfId="67" xr:uid="{00000000-0005-0000-0000-000041000000}"/>
    <cellStyle name="20% - Accent6 2 4" xfId="68" xr:uid="{00000000-0005-0000-0000-000042000000}"/>
    <cellStyle name="20% - Accent6 2 5" xfId="69" xr:uid="{00000000-0005-0000-0000-000043000000}"/>
    <cellStyle name="20% - Accent6 3" xfId="70" xr:uid="{00000000-0005-0000-0000-000044000000}"/>
    <cellStyle name="20% - Accent6 4" xfId="71" xr:uid="{00000000-0005-0000-0000-000045000000}"/>
    <cellStyle name="40% - Accent1 2" xfId="72" xr:uid="{00000000-0005-0000-0000-000046000000}"/>
    <cellStyle name="40% - Accent1 2 2" xfId="73" xr:uid="{00000000-0005-0000-0000-000047000000}"/>
    <cellStyle name="40% - Accent1 2 2 2" xfId="74" xr:uid="{00000000-0005-0000-0000-000048000000}"/>
    <cellStyle name="40% - Accent1 2 2 2 2" xfId="75" xr:uid="{00000000-0005-0000-0000-000049000000}"/>
    <cellStyle name="40% - Accent1 2 2 3" xfId="76" xr:uid="{00000000-0005-0000-0000-00004A000000}"/>
    <cellStyle name="40% - Accent1 2 3" xfId="77" xr:uid="{00000000-0005-0000-0000-00004B000000}"/>
    <cellStyle name="40% - Accent1 2 3 2" xfId="78" xr:uid="{00000000-0005-0000-0000-00004C000000}"/>
    <cellStyle name="40% - Accent1 2 4" xfId="79" xr:uid="{00000000-0005-0000-0000-00004D000000}"/>
    <cellStyle name="40% - Accent1 2 5" xfId="80" xr:uid="{00000000-0005-0000-0000-00004E000000}"/>
    <cellStyle name="40% - Accent1 3" xfId="81" xr:uid="{00000000-0005-0000-0000-00004F000000}"/>
    <cellStyle name="40% - Accent1 4" xfId="82" xr:uid="{00000000-0005-0000-0000-000050000000}"/>
    <cellStyle name="40% - Accent1 5" xfId="83" xr:uid="{00000000-0005-0000-0000-000051000000}"/>
    <cellStyle name="40% - Accent2 2" xfId="84" xr:uid="{00000000-0005-0000-0000-000052000000}"/>
    <cellStyle name="40% - Accent2 2 2" xfId="85" xr:uid="{00000000-0005-0000-0000-000053000000}"/>
    <cellStyle name="40% - Accent2 2 2 2" xfId="86" xr:uid="{00000000-0005-0000-0000-000054000000}"/>
    <cellStyle name="40% - Accent2 2 2 2 2" xfId="87" xr:uid="{00000000-0005-0000-0000-000055000000}"/>
    <cellStyle name="40% - Accent2 2 2 3" xfId="88" xr:uid="{00000000-0005-0000-0000-000056000000}"/>
    <cellStyle name="40% - Accent2 2 3" xfId="89" xr:uid="{00000000-0005-0000-0000-000057000000}"/>
    <cellStyle name="40% - Accent2 2 3 2" xfId="90" xr:uid="{00000000-0005-0000-0000-000058000000}"/>
    <cellStyle name="40% - Accent2 2 4" xfId="91" xr:uid="{00000000-0005-0000-0000-000059000000}"/>
    <cellStyle name="40% - Accent2 2 5" xfId="92" xr:uid="{00000000-0005-0000-0000-00005A000000}"/>
    <cellStyle name="40% - Accent2 3" xfId="93" xr:uid="{00000000-0005-0000-0000-00005B000000}"/>
    <cellStyle name="40% - Accent2 4" xfId="94" xr:uid="{00000000-0005-0000-0000-00005C000000}"/>
    <cellStyle name="40% - Accent3 2" xfId="95" xr:uid="{00000000-0005-0000-0000-00005D000000}"/>
    <cellStyle name="40% - Accent3 2 2" xfId="96" xr:uid="{00000000-0005-0000-0000-00005E000000}"/>
    <cellStyle name="40% - Accent3 2 2 2" xfId="97" xr:uid="{00000000-0005-0000-0000-00005F000000}"/>
    <cellStyle name="40% - Accent3 2 2 2 2" xfId="98" xr:uid="{00000000-0005-0000-0000-000060000000}"/>
    <cellStyle name="40% - Accent3 2 2 3" xfId="99" xr:uid="{00000000-0005-0000-0000-000061000000}"/>
    <cellStyle name="40% - Accent3 2 3" xfId="100" xr:uid="{00000000-0005-0000-0000-000062000000}"/>
    <cellStyle name="40% - Accent3 2 3 2" xfId="101" xr:uid="{00000000-0005-0000-0000-000063000000}"/>
    <cellStyle name="40% - Accent3 2 4" xfId="102" xr:uid="{00000000-0005-0000-0000-000064000000}"/>
    <cellStyle name="40% - Accent3 2 5" xfId="103" xr:uid="{00000000-0005-0000-0000-000065000000}"/>
    <cellStyle name="40% - Accent3 3" xfId="104" xr:uid="{00000000-0005-0000-0000-000066000000}"/>
    <cellStyle name="40% - Accent3 4" xfId="105" xr:uid="{00000000-0005-0000-0000-000067000000}"/>
    <cellStyle name="40% - Accent3 5" xfId="106" xr:uid="{00000000-0005-0000-0000-000068000000}"/>
    <cellStyle name="40% - Accent4 2" xfId="107" xr:uid="{00000000-0005-0000-0000-000069000000}"/>
    <cellStyle name="40% - Accent4 2 2" xfId="108" xr:uid="{00000000-0005-0000-0000-00006A000000}"/>
    <cellStyle name="40% - Accent4 2 2 2" xfId="109" xr:uid="{00000000-0005-0000-0000-00006B000000}"/>
    <cellStyle name="40% - Accent4 2 2 2 2" xfId="110" xr:uid="{00000000-0005-0000-0000-00006C000000}"/>
    <cellStyle name="40% - Accent4 2 2 3" xfId="111" xr:uid="{00000000-0005-0000-0000-00006D000000}"/>
    <cellStyle name="40% - Accent4 2 3" xfId="112" xr:uid="{00000000-0005-0000-0000-00006E000000}"/>
    <cellStyle name="40% - Accent4 2 3 2" xfId="113" xr:uid="{00000000-0005-0000-0000-00006F000000}"/>
    <cellStyle name="40% - Accent4 2 4" xfId="114" xr:uid="{00000000-0005-0000-0000-000070000000}"/>
    <cellStyle name="40% - Accent4 2 5" xfId="115" xr:uid="{00000000-0005-0000-0000-000071000000}"/>
    <cellStyle name="40% - Accent4 3" xfId="116" xr:uid="{00000000-0005-0000-0000-000072000000}"/>
    <cellStyle name="40% - Accent4 4" xfId="117" xr:uid="{00000000-0005-0000-0000-000073000000}"/>
    <cellStyle name="40% - Accent4 5" xfId="118" xr:uid="{00000000-0005-0000-0000-000074000000}"/>
    <cellStyle name="40% - Accent5 2" xfId="119" xr:uid="{00000000-0005-0000-0000-000075000000}"/>
    <cellStyle name="40% - Accent5 2 2" xfId="120" xr:uid="{00000000-0005-0000-0000-000076000000}"/>
    <cellStyle name="40% - Accent5 2 2 2" xfId="121" xr:uid="{00000000-0005-0000-0000-000077000000}"/>
    <cellStyle name="40% - Accent5 2 2 2 2" xfId="122" xr:uid="{00000000-0005-0000-0000-000078000000}"/>
    <cellStyle name="40% - Accent5 2 2 3" xfId="123" xr:uid="{00000000-0005-0000-0000-000079000000}"/>
    <cellStyle name="40% - Accent5 2 3" xfId="124" xr:uid="{00000000-0005-0000-0000-00007A000000}"/>
    <cellStyle name="40% - Accent5 2 3 2" xfId="125" xr:uid="{00000000-0005-0000-0000-00007B000000}"/>
    <cellStyle name="40% - Accent5 2 4" xfId="126" xr:uid="{00000000-0005-0000-0000-00007C000000}"/>
    <cellStyle name="40% - Accent5 2 5" xfId="127" xr:uid="{00000000-0005-0000-0000-00007D000000}"/>
    <cellStyle name="40% - Accent5 3" xfId="128" xr:uid="{00000000-0005-0000-0000-00007E000000}"/>
    <cellStyle name="40% - Accent5 4" xfId="129" xr:uid="{00000000-0005-0000-0000-00007F000000}"/>
    <cellStyle name="40% - Accent6 2" xfId="130" xr:uid="{00000000-0005-0000-0000-000080000000}"/>
    <cellStyle name="40% - Accent6 2 2" xfId="131" xr:uid="{00000000-0005-0000-0000-000081000000}"/>
    <cellStyle name="40% - Accent6 2 2 2" xfId="132" xr:uid="{00000000-0005-0000-0000-000082000000}"/>
    <cellStyle name="40% - Accent6 2 2 2 2" xfId="133" xr:uid="{00000000-0005-0000-0000-000083000000}"/>
    <cellStyle name="40% - Accent6 2 2 3" xfId="134" xr:uid="{00000000-0005-0000-0000-000084000000}"/>
    <cellStyle name="40% - Accent6 2 3" xfId="135" xr:uid="{00000000-0005-0000-0000-000085000000}"/>
    <cellStyle name="40% - Accent6 2 3 2" xfId="136" xr:uid="{00000000-0005-0000-0000-000086000000}"/>
    <cellStyle name="40% - Accent6 2 4" xfId="137" xr:uid="{00000000-0005-0000-0000-000087000000}"/>
    <cellStyle name="40% - Accent6 2 5" xfId="138" xr:uid="{00000000-0005-0000-0000-000088000000}"/>
    <cellStyle name="40% - Accent6 3" xfId="139" xr:uid="{00000000-0005-0000-0000-000089000000}"/>
    <cellStyle name="40% - Accent6 4" xfId="140" xr:uid="{00000000-0005-0000-0000-00008A000000}"/>
    <cellStyle name="40% - Accent6 5" xfId="141" xr:uid="{00000000-0005-0000-0000-00008B000000}"/>
    <cellStyle name="60% - Accent1 2" xfId="142" xr:uid="{00000000-0005-0000-0000-00008C000000}"/>
    <cellStyle name="60% - Accent1 2 2" xfId="143" xr:uid="{00000000-0005-0000-0000-00008D000000}"/>
    <cellStyle name="60% - Accent1 3" xfId="144" xr:uid="{00000000-0005-0000-0000-00008E000000}"/>
    <cellStyle name="60% - Accent1 4" xfId="145" xr:uid="{00000000-0005-0000-0000-00008F000000}"/>
    <cellStyle name="60% - Accent1 5" xfId="146" xr:uid="{00000000-0005-0000-0000-000090000000}"/>
    <cellStyle name="60% - Accent2 2" xfId="147" xr:uid="{00000000-0005-0000-0000-000091000000}"/>
    <cellStyle name="60% - Accent2 2 2" xfId="148" xr:uid="{00000000-0005-0000-0000-000092000000}"/>
    <cellStyle name="60% - Accent2 3" xfId="149" xr:uid="{00000000-0005-0000-0000-000093000000}"/>
    <cellStyle name="60% - Accent2 4" xfId="150" xr:uid="{00000000-0005-0000-0000-000094000000}"/>
    <cellStyle name="60% - Accent3 2" xfId="151" xr:uid="{00000000-0005-0000-0000-000095000000}"/>
    <cellStyle name="60% - Accent3 2 2" xfId="152" xr:uid="{00000000-0005-0000-0000-000096000000}"/>
    <cellStyle name="60% - Accent3 3" xfId="153" xr:uid="{00000000-0005-0000-0000-000097000000}"/>
    <cellStyle name="60% - Accent3 4" xfId="154" xr:uid="{00000000-0005-0000-0000-000098000000}"/>
    <cellStyle name="60% - Accent3 5" xfId="155" xr:uid="{00000000-0005-0000-0000-000099000000}"/>
    <cellStyle name="60% - Accent4 2" xfId="156" xr:uid="{00000000-0005-0000-0000-00009A000000}"/>
    <cellStyle name="60% - Accent4 2 2" xfId="157" xr:uid="{00000000-0005-0000-0000-00009B000000}"/>
    <cellStyle name="60% - Accent4 3" xfId="158" xr:uid="{00000000-0005-0000-0000-00009C000000}"/>
    <cellStyle name="60% - Accent4 4" xfId="159" xr:uid="{00000000-0005-0000-0000-00009D000000}"/>
    <cellStyle name="60% - Accent4 5" xfId="160" xr:uid="{00000000-0005-0000-0000-00009E000000}"/>
    <cellStyle name="60% - Accent5 2" xfId="161" xr:uid="{00000000-0005-0000-0000-00009F000000}"/>
    <cellStyle name="60% - Accent5 2 2" xfId="162" xr:uid="{00000000-0005-0000-0000-0000A0000000}"/>
    <cellStyle name="60% - Accent5 3" xfId="163" xr:uid="{00000000-0005-0000-0000-0000A1000000}"/>
    <cellStyle name="60% - Accent5 4" xfId="164" xr:uid="{00000000-0005-0000-0000-0000A2000000}"/>
    <cellStyle name="60% - Accent6 2" xfId="165" xr:uid="{00000000-0005-0000-0000-0000A3000000}"/>
    <cellStyle name="60% - Accent6 2 2" xfId="166" xr:uid="{00000000-0005-0000-0000-0000A4000000}"/>
    <cellStyle name="60% - Accent6 3" xfId="167" xr:uid="{00000000-0005-0000-0000-0000A5000000}"/>
    <cellStyle name="60% - Accent6 4" xfId="168" xr:uid="{00000000-0005-0000-0000-0000A6000000}"/>
    <cellStyle name="60% - Accent6 5" xfId="169" xr:uid="{00000000-0005-0000-0000-0000A7000000}"/>
    <cellStyle name="Accent1 2" xfId="170" xr:uid="{00000000-0005-0000-0000-0000A8000000}"/>
    <cellStyle name="Accent1 2 2" xfId="171" xr:uid="{00000000-0005-0000-0000-0000A9000000}"/>
    <cellStyle name="Accent1 3" xfId="172" xr:uid="{00000000-0005-0000-0000-0000AA000000}"/>
    <cellStyle name="Accent1 4" xfId="173" xr:uid="{00000000-0005-0000-0000-0000AB000000}"/>
    <cellStyle name="Accent2 2" xfId="174" xr:uid="{00000000-0005-0000-0000-0000AC000000}"/>
    <cellStyle name="Accent2 2 2" xfId="175" xr:uid="{00000000-0005-0000-0000-0000AD000000}"/>
    <cellStyle name="Accent2 3" xfId="176" xr:uid="{00000000-0005-0000-0000-0000AE000000}"/>
    <cellStyle name="Accent3 2" xfId="177" xr:uid="{00000000-0005-0000-0000-0000AF000000}"/>
    <cellStyle name="Accent3 2 2" xfId="178" xr:uid="{00000000-0005-0000-0000-0000B0000000}"/>
    <cellStyle name="Accent3 3" xfId="179" xr:uid="{00000000-0005-0000-0000-0000B1000000}"/>
    <cellStyle name="Accent4 2" xfId="180" xr:uid="{00000000-0005-0000-0000-0000B2000000}"/>
    <cellStyle name="Accent4 2 2" xfId="181" xr:uid="{00000000-0005-0000-0000-0000B3000000}"/>
    <cellStyle name="Accent4 3" xfId="182" xr:uid="{00000000-0005-0000-0000-0000B4000000}"/>
    <cellStyle name="Accent4 4" xfId="183" xr:uid="{00000000-0005-0000-0000-0000B5000000}"/>
    <cellStyle name="Accent5 2" xfId="184" xr:uid="{00000000-0005-0000-0000-0000B6000000}"/>
    <cellStyle name="Accent5 2 2" xfId="185" xr:uid="{00000000-0005-0000-0000-0000B7000000}"/>
    <cellStyle name="Accent5 3" xfId="186" xr:uid="{00000000-0005-0000-0000-0000B8000000}"/>
    <cellStyle name="Accent6 2" xfId="187" xr:uid="{00000000-0005-0000-0000-0000B9000000}"/>
    <cellStyle name="Accent6 2 2" xfId="188" xr:uid="{00000000-0005-0000-0000-0000BA000000}"/>
    <cellStyle name="Accent6 3" xfId="189" xr:uid="{00000000-0005-0000-0000-0000BB000000}"/>
    <cellStyle name="Bad 2" xfId="190" xr:uid="{00000000-0005-0000-0000-0000BC000000}"/>
    <cellStyle name="Bad 2 2" xfId="191" xr:uid="{00000000-0005-0000-0000-0000BD000000}"/>
    <cellStyle name="Bad 3" xfId="192" xr:uid="{00000000-0005-0000-0000-0000BE000000}"/>
    <cellStyle name="Bad 4" xfId="193" xr:uid="{00000000-0005-0000-0000-0000BF000000}"/>
    <cellStyle name="Bad 5" xfId="194" xr:uid="{00000000-0005-0000-0000-0000C0000000}"/>
    <cellStyle name="blank" xfId="195" xr:uid="{00000000-0005-0000-0000-0000C1000000}"/>
    <cellStyle name="blank 2" xfId="196" xr:uid="{00000000-0005-0000-0000-0000C2000000}"/>
    <cellStyle name="blank 3" xfId="197" xr:uid="{00000000-0005-0000-0000-0000C3000000}"/>
    <cellStyle name="Calculation 2" xfId="198" xr:uid="{00000000-0005-0000-0000-0000C4000000}"/>
    <cellStyle name="Calculation 2 2" xfId="199" xr:uid="{00000000-0005-0000-0000-0000C5000000}"/>
    <cellStyle name="Calculation 3" xfId="200" xr:uid="{00000000-0005-0000-0000-0000C6000000}"/>
    <cellStyle name="Calculation 3 2" xfId="201" xr:uid="{00000000-0005-0000-0000-0000C7000000}"/>
    <cellStyle name="Calculation 3 2 2" xfId="202" xr:uid="{00000000-0005-0000-0000-0000C8000000}"/>
    <cellStyle name="Calculation 3 2 2 2" xfId="203" xr:uid="{00000000-0005-0000-0000-0000C9000000}"/>
    <cellStyle name="Calculation 3 2 3" xfId="204" xr:uid="{00000000-0005-0000-0000-0000CA000000}"/>
    <cellStyle name="Calculation 3 3" xfId="205" xr:uid="{00000000-0005-0000-0000-0000CB000000}"/>
    <cellStyle name="Calculation 3 3 2" xfId="206" xr:uid="{00000000-0005-0000-0000-0000CC000000}"/>
    <cellStyle name="Calculation 3 3 2 2" xfId="207" xr:uid="{00000000-0005-0000-0000-0000CD000000}"/>
    <cellStyle name="Calculation 3 3 3" xfId="208" xr:uid="{00000000-0005-0000-0000-0000CE000000}"/>
    <cellStyle name="Calculation 3 4" xfId="209" xr:uid="{00000000-0005-0000-0000-0000CF000000}"/>
    <cellStyle name="Calculation 3 4 2" xfId="210" xr:uid="{00000000-0005-0000-0000-0000D0000000}"/>
    <cellStyle name="Calculation 3 4 2 2" xfId="211" xr:uid="{00000000-0005-0000-0000-0000D1000000}"/>
    <cellStyle name="Calculation 3 4 3" xfId="212" xr:uid="{00000000-0005-0000-0000-0000D2000000}"/>
    <cellStyle name="Calculation 3 5" xfId="213" xr:uid="{00000000-0005-0000-0000-0000D3000000}"/>
    <cellStyle name="Calculation 3 5 2" xfId="214" xr:uid="{00000000-0005-0000-0000-0000D4000000}"/>
    <cellStyle name="Calculation 3 5 3" xfId="215" xr:uid="{00000000-0005-0000-0000-0000D5000000}"/>
    <cellStyle name="Calculation 3 6" xfId="216" xr:uid="{00000000-0005-0000-0000-0000D6000000}"/>
    <cellStyle name="Calculation 4" xfId="217" xr:uid="{00000000-0005-0000-0000-0000D7000000}"/>
    <cellStyle name="Calculation 5" xfId="218" xr:uid="{00000000-0005-0000-0000-0000D8000000}"/>
    <cellStyle name="Check Cell 2" xfId="219" xr:uid="{00000000-0005-0000-0000-0000D9000000}"/>
    <cellStyle name="Check Cell 2 2" xfId="220" xr:uid="{00000000-0005-0000-0000-0000DA000000}"/>
    <cellStyle name="Check Cell 3" xfId="221" xr:uid="{00000000-0005-0000-0000-0000DB000000}"/>
    <cellStyle name="Check Cell 4" xfId="222" xr:uid="{00000000-0005-0000-0000-0000DC000000}"/>
    <cellStyle name="CodeHeading" xfId="223" xr:uid="{00000000-0005-0000-0000-0000DD000000}"/>
    <cellStyle name="Col_Top_Wrap" xfId="224" xr:uid="{00000000-0005-0000-0000-0000DE000000}"/>
    <cellStyle name="Comma [0] 2" xfId="225" xr:uid="{00000000-0005-0000-0000-0000DF000000}"/>
    <cellStyle name="Comma [0] 2 2" xfId="226" xr:uid="{00000000-0005-0000-0000-0000E0000000}"/>
    <cellStyle name="Comma [0] 3" xfId="227" xr:uid="{00000000-0005-0000-0000-0000E1000000}"/>
    <cellStyle name="Comma [0] 3 2" xfId="228" xr:uid="{00000000-0005-0000-0000-0000E2000000}"/>
    <cellStyle name="Comma [0] 4" xfId="229" xr:uid="{00000000-0005-0000-0000-0000E3000000}"/>
    <cellStyle name="Comma [0] 5" xfId="230" xr:uid="{00000000-0005-0000-0000-0000E4000000}"/>
    <cellStyle name="Comma 10" xfId="231" xr:uid="{00000000-0005-0000-0000-0000E5000000}"/>
    <cellStyle name="Comma 10 2" xfId="232" xr:uid="{00000000-0005-0000-0000-0000E6000000}"/>
    <cellStyle name="Comma 10 2 2" xfId="233" xr:uid="{00000000-0005-0000-0000-0000E7000000}"/>
    <cellStyle name="Comma 10 2 2 2" xfId="234" xr:uid="{00000000-0005-0000-0000-0000E8000000}"/>
    <cellStyle name="Comma 10 2 2 2 2" xfId="235" xr:uid="{00000000-0005-0000-0000-0000E9000000}"/>
    <cellStyle name="Comma 10 2 2 2 2 2" xfId="236" xr:uid="{00000000-0005-0000-0000-0000EA000000}"/>
    <cellStyle name="Comma 10 2 2 2 3" xfId="237" xr:uid="{00000000-0005-0000-0000-0000EB000000}"/>
    <cellStyle name="Comma 10 2 2 3" xfId="238" xr:uid="{00000000-0005-0000-0000-0000EC000000}"/>
    <cellStyle name="Comma 10 2 2 3 2" xfId="239" xr:uid="{00000000-0005-0000-0000-0000ED000000}"/>
    <cellStyle name="Comma 10 2 2 4" xfId="240" xr:uid="{00000000-0005-0000-0000-0000EE000000}"/>
    <cellStyle name="Comma 10 2 3" xfId="241" xr:uid="{00000000-0005-0000-0000-0000EF000000}"/>
    <cellStyle name="Comma 10 2 3 2" xfId="242" xr:uid="{00000000-0005-0000-0000-0000F0000000}"/>
    <cellStyle name="Comma 10 2 3 2 2" xfId="243" xr:uid="{00000000-0005-0000-0000-0000F1000000}"/>
    <cellStyle name="Comma 10 2 3 2 2 2" xfId="244" xr:uid="{00000000-0005-0000-0000-0000F2000000}"/>
    <cellStyle name="Comma 10 2 3 2 3" xfId="245" xr:uid="{00000000-0005-0000-0000-0000F3000000}"/>
    <cellStyle name="Comma 10 2 3 3" xfId="246" xr:uid="{00000000-0005-0000-0000-0000F4000000}"/>
    <cellStyle name="Comma 10 2 3 3 2" xfId="247" xr:uid="{00000000-0005-0000-0000-0000F5000000}"/>
    <cellStyle name="Comma 10 2 3 4" xfId="248" xr:uid="{00000000-0005-0000-0000-0000F6000000}"/>
    <cellStyle name="Comma 10 2 4" xfId="249" xr:uid="{00000000-0005-0000-0000-0000F7000000}"/>
    <cellStyle name="Comma 10 2 4 2" xfId="250" xr:uid="{00000000-0005-0000-0000-0000F8000000}"/>
    <cellStyle name="Comma 10 2 4 2 2" xfId="251" xr:uid="{00000000-0005-0000-0000-0000F9000000}"/>
    <cellStyle name="Comma 10 2 4 3" xfId="252" xr:uid="{00000000-0005-0000-0000-0000FA000000}"/>
    <cellStyle name="Comma 10 2 5" xfId="253" xr:uid="{00000000-0005-0000-0000-0000FB000000}"/>
    <cellStyle name="Comma 10 2 5 2" xfId="254" xr:uid="{00000000-0005-0000-0000-0000FC000000}"/>
    <cellStyle name="Comma 10 2 6" xfId="255" xr:uid="{00000000-0005-0000-0000-0000FD000000}"/>
    <cellStyle name="Comma 10 3" xfId="256" xr:uid="{00000000-0005-0000-0000-0000FE000000}"/>
    <cellStyle name="Comma 10 3 2" xfId="257" xr:uid="{00000000-0005-0000-0000-0000FF000000}"/>
    <cellStyle name="Comma 10 3 2 2" xfId="258" xr:uid="{00000000-0005-0000-0000-000000010000}"/>
    <cellStyle name="Comma 10 3 2 2 2" xfId="259" xr:uid="{00000000-0005-0000-0000-000001010000}"/>
    <cellStyle name="Comma 10 3 2 2 2 2" xfId="260" xr:uid="{00000000-0005-0000-0000-000002010000}"/>
    <cellStyle name="Comma 10 3 2 2 3" xfId="261" xr:uid="{00000000-0005-0000-0000-000003010000}"/>
    <cellStyle name="Comma 10 3 2 3" xfId="262" xr:uid="{00000000-0005-0000-0000-000004010000}"/>
    <cellStyle name="Comma 10 3 2 3 2" xfId="263" xr:uid="{00000000-0005-0000-0000-000005010000}"/>
    <cellStyle name="Comma 10 3 2 4" xfId="264" xr:uid="{00000000-0005-0000-0000-000006010000}"/>
    <cellStyle name="Comma 10 3 3" xfId="265" xr:uid="{00000000-0005-0000-0000-000007010000}"/>
    <cellStyle name="Comma 10 3 3 2" xfId="266" xr:uid="{00000000-0005-0000-0000-000008010000}"/>
    <cellStyle name="Comma 10 3 3 2 2" xfId="267" xr:uid="{00000000-0005-0000-0000-000009010000}"/>
    <cellStyle name="Comma 10 3 3 2 2 2" xfId="268" xr:uid="{00000000-0005-0000-0000-00000A010000}"/>
    <cellStyle name="Comma 10 3 3 2 3" xfId="269" xr:uid="{00000000-0005-0000-0000-00000B010000}"/>
    <cellStyle name="Comma 10 3 3 3" xfId="270" xr:uid="{00000000-0005-0000-0000-00000C010000}"/>
    <cellStyle name="Comma 10 3 3 3 2" xfId="271" xr:uid="{00000000-0005-0000-0000-00000D010000}"/>
    <cellStyle name="Comma 10 3 3 4" xfId="272" xr:uid="{00000000-0005-0000-0000-00000E010000}"/>
    <cellStyle name="Comma 10 3 4" xfId="273" xr:uid="{00000000-0005-0000-0000-00000F010000}"/>
    <cellStyle name="Comma 10 3 4 2" xfId="274" xr:uid="{00000000-0005-0000-0000-000010010000}"/>
    <cellStyle name="Comma 10 3 4 2 2" xfId="275" xr:uid="{00000000-0005-0000-0000-000011010000}"/>
    <cellStyle name="Comma 10 3 4 3" xfId="276" xr:uid="{00000000-0005-0000-0000-000012010000}"/>
    <cellStyle name="Comma 10 3 5" xfId="277" xr:uid="{00000000-0005-0000-0000-000013010000}"/>
    <cellStyle name="Comma 10 3 5 2" xfId="278" xr:uid="{00000000-0005-0000-0000-000014010000}"/>
    <cellStyle name="Comma 10 3 6" xfId="279" xr:uid="{00000000-0005-0000-0000-000015010000}"/>
    <cellStyle name="Comma 10 4" xfId="280" xr:uid="{00000000-0005-0000-0000-000016010000}"/>
    <cellStyle name="Comma 10 4 2" xfId="281" xr:uid="{00000000-0005-0000-0000-000017010000}"/>
    <cellStyle name="Comma 10 4 2 2" xfId="282" xr:uid="{00000000-0005-0000-0000-000018010000}"/>
    <cellStyle name="Comma 10 4 2 2 2" xfId="283" xr:uid="{00000000-0005-0000-0000-000019010000}"/>
    <cellStyle name="Comma 10 4 2 2 2 2" xfId="284" xr:uid="{00000000-0005-0000-0000-00001A010000}"/>
    <cellStyle name="Comma 10 4 2 2 3" xfId="285" xr:uid="{00000000-0005-0000-0000-00001B010000}"/>
    <cellStyle name="Comma 10 4 2 3" xfId="286" xr:uid="{00000000-0005-0000-0000-00001C010000}"/>
    <cellStyle name="Comma 10 4 2 3 2" xfId="287" xr:uid="{00000000-0005-0000-0000-00001D010000}"/>
    <cellStyle name="Comma 10 4 2 4" xfId="288" xr:uid="{00000000-0005-0000-0000-00001E010000}"/>
    <cellStyle name="Comma 10 4 3" xfId="289" xr:uid="{00000000-0005-0000-0000-00001F010000}"/>
    <cellStyle name="Comma 10 4 3 2" xfId="290" xr:uid="{00000000-0005-0000-0000-000020010000}"/>
    <cellStyle name="Comma 10 4 3 2 2" xfId="291" xr:uid="{00000000-0005-0000-0000-000021010000}"/>
    <cellStyle name="Comma 10 4 3 2 2 2" xfId="292" xr:uid="{00000000-0005-0000-0000-000022010000}"/>
    <cellStyle name="Comma 10 4 3 2 3" xfId="293" xr:uid="{00000000-0005-0000-0000-000023010000}"/>
    <cellStyle name="Comma 10 4 3 3" xfId="294" xr:uid="{00000000-0005-0000-0000-000024010000}"/>
    <cellStyle name="Comma 10 4 3 3 2" xfId="295" xr:uid="{00000000-0005-0000-0000-000025010000}"/>
    <cellStyle name="Comma 10 4 3 4" xfId="296" xr:uid="{00000000-0005-0000-0000-000026010000}"/>
    <cellStyle name="Comma 10 4 4" xfId="297" xr:uid="{00000000-0005-0000-0000-000027010000}"/>
    <cellStyle name="Comma 10 4 4 2" xfId="298" xr:uid="{00000000-0005-0000-0000-000028010000}"/>
    <cellStyle name="Comma 10 4 4 2 2" xfId="299" xr:uid="{00000000-0005-0000-0000-000029010000}"/>
    <cellStyle name="Comma 10 4 4 3" xfId="300" xr:uid="{00000000-0005-0000-0000-00002A010000}"/>
    <cellStyle name="Comma 10 4 5" xfId="301" xr:uid="{00000000-0005-0000-0000-00002B010000}"/>
    <cellStyle name="Comma 10 4 5 2" xfId="302" xr:uid="{00000000-0005-0000-0000-00002C010000}"/>
    <cellStyle name="Comma 10 4 6" xfId="303" xr:uid="{00000000-0005-0000-0000-00002D010000}"/>
    <cellStyle name="Comma 10 5" xfId="304" xr:uid="{00000000-0005-0000-0000-00002E010000}"/>
    <cellStyle name="Comma 10 5 2" xfId="305" xr:uid="{00000000-0005-0000-0000-00002F010000}"/>
    <cellStyle name="Comma 10 5 2 2" xfId="306" xr:uid="{00000000-0005-0000-0000-000030010000}"/>
    <cellStyle name="Comma 10 5 2 2 2" xfId="307" xr:uid="{00000000-0005-0000-0000-000031010000}"/>
    <cellStyle name="Comma 10 5 2 3" xfId="308" xr:uid="{00000000-0005-0000-0000-000032010000}"/>
    <cellStyle name="Comma 10 5 3" xfId="309" xr:uid="{00000000-0005-0000-0000-000033010000}"/>
    <cellStyle name="Comma 10 5 3 2" xfId="310" xr:uid="{00000000-0005-0000-0000-000034010000}"/>
    <cellStyle name="Comma 10 5 4" xfId="311" xr:uid="{00000000-0005-0000-0000-000035010000}"/>
    <cellStyle name="Comma 10 6" xfId="312" xr:uid="{00000000-0005-0000-0000-000036010000}"/>
    <cellStyle name="Comma 10 6 2" xfId="313" xr:uid="{00000000-0005-0000-0000-000037010000}"/>
    <cellStyle name="Comma 10 6 2 2" xfId="314" xr:uid="{00000000-0005-0000-0000-000038010000}"/>
    <cellStyle name="Comma 10 6 2 2 2" xfId="315" xr:uid="{00000000-0005-0000-0000-000039010000}"/>
    <cellStyle name="Comma 10 6 2 3" xfId="316" xr:uid="{00000000-0005-0000-0000-00003A010000}"/>
    <cellStyle name="Comma 10 6 3" xfId="317" xr:uid="{00000000-0005-0000-0000-00003B010000}"/>
    <cellStyle name="Comma 10 6 3 2" xfId="318" xr:uid="{00000000-0005-0000-0000-00003C010000}"/>
    <cellStyle name="Comma 10 6 4" xfId="319" xr:uid="{00000000-0005-0000-0000-00003D010000}"/>
    <cellStyle name="Comma 10 7" xfId="320" xr:uid="{00000000-0005-0000-0000-00003E010000}"/>
    <cellStyle name="Comma 10 7 2" xfId="321" xr:uid="{00000000-0005-0000-0000-00003F010000}"/>
    <cellStyle name="Comma 10 7 2 2" xfId="322" xr:uid="{00000000-0005-0000-0000-000040010000}"/>
    <cellStyle name="Comma 10 7 3" xfId="323" xr:uid="{00000000-0005-0000-0000-000041010000}"/>
    <cellStyle name="Comma 10 8" xfId="324" xr:uid="{00000000-0005-0000-0000-000042010000}"/>
    <cellStyle name="Comma 10 8 2" xfId="325" xr:uid="{00000000-0005-0000-0000-000043010000}"/>
    <cellStyle name="Comma 10 9" xfId="326" xr:uid="{00000000-0005-0000-0000-000044010000}"/>
    <cellStyle name="Comma 100" xfId="327" xr:uid="{00000000-0005-0000-0000-000045010000}"/>
    <cellStyle name="Comma 101" xfId="328" xr:uid="{00000000-0005-0000-0000-000046010000}"/>
    <cellStyle name="Comma 102" xfId="329" xr:uid="{00000000-0005-0000-0000-000047010000}"/>
    <cellStyle name="Comma 103" xfId="330" xr:uid="{00000000-0005-0000-0000-000048010000}"/>
    <cellStyle name="Comma 104" xfId="331" xr:uid="{00000000-0005-0000-0000-000049010000}"/>
    <cellStyle name="Comma 105" xfId="332" xr:uid="{00000000-0005-0000-0000-00004A010000}"/>
    <cellStyle name="Comma 106" xfId="333" xr:uid="{00000000-0005-0000-0000-00004B010000}"/>
    <cellStyle name="Comma 107" xfId="334" xr:uid="{00000000-0005-0000-0000-00004C010000}"/>
    <cellStyle name="Comma 108" xfId="335" xr:uid="{00000000-0005-0000-0000-00004D010000}"/>
    <cellStyle name="Comma 109" xfId="336" xr:uid="{00000000-0005-0000-0000-00004E010000}"/>
    <cellStyle name="Comma 11" xfId="337" xr:uid="{00000000-0005-0000-0000-00004F010000}"/>
    <cellStyle name="Comma 110" xfId="338" xr:uid="{00000000-0005-0000-0000-000050010000}"/>
    <cellStyle name="Comma 111" xfId="339" xr:uid="{00000000-0005-0000-0000-000051010000}"/>
    <cellStyle name="Comma 12" xfId="340" xr:uid="{00000000-0005-0000-0000-000052010000}"/>
    <cellStyle name="Comma 12 2" xfId="341" xr:uid="{00000000-0005-0000-0000-000053010000}"/>
    <cellStyle name="Comma 13" xfId="342" xr:uid="{00000000-0005-0000-0000-000054010000}"/>
    <cellStyle name="Comma 13 2" xfId="343" xr:uid="{00000000-0005-0000-0000-000055010000}"/>
    <cellStyle name="Comma 13 3" xfId="344" xr:uid="{00000000-0005-0000-0000-000056010000}"/>
    <cellStyle name="Comma 14" xfId="345" xr:uid="{00000000-0005-0000-0000-000057010000}"/>
    <cellStyle name="Comma 14 2" xfId="346" xr:uid="{00000000-0005-0000-0000-000058010000}"/>
    <cellStyle name="Comma 14 3" xfId="347" xr:uid="{00000000-0005-0000-0000-000059010000}"/>
    <cellStyle name="Comma 14 4" xfId="348" xr:uid="{00000000-0005-0000-0000-00005A010000}"/>
    <cellStyle name="Comma 15" xfId="349" xr:uid="{00000000-0005-0000-0000-00005B010000}"/>
    <cellStyle name="Comma 15 2" xfId="350" xr:uid="{00000000-0005-0000-0000-00005C010000}"/>
    <cellStyle name="Comma 15 3" xfId="351" xr:uid="{00000000-0005-0000-0000-00005D010000}"/>
    <cellStyle name="Comma 16" xfId="352" xr:uid="{00000000-0005-0000-0000-00005E010000}"/>
    <cellStyle name="Comma 16 2" xfId="353" xr:uid="{00000000-0005-0000-0000-00005F010000}"/>
    <cellStyle name="Comma 16 3" xfId="354" xr:uid="{00000000-0005-0000-0000-000060010000}"/>
    <cellStyle name="Comma 16 3 2" xfId="355" xr:uid="{00000000-0005-0000-0000-000061010000}"/>
    <cellStyle name="Comma 17" xfId="356" xr:uid="{00000000-0005-0000-0000-000062010000}"/>
    <cellStyle name="Comma 17 2" xfId="357" xr:uid="{00000000-0005-0000-0000-000063010000}"/>
    <cellStyle name="Comma 17 3" xfId="358" xr:uid="{00000000-0005-0000-0000-000064010000}"/>
    <cellStyle name="Comma 17 3 2" xfId="359" xr:uid="{00000000-0005-0000-0000-000065010000}"/>
    <cellStyle name="Comma 18" xfId="360" xr:uid="{00000000-0005-0000-0000-000066010000}"/>
    <cellStyle name="Comma 18 2" xfId="361" xr:uid="{00000000-0005-0000-0000-000067010000}"/>
    <cellStyle name="Comma 18 2 2" xfId="362" xr:uid="{00000000-0005-0000-0000-000068010000}"/>
    <cellStyle name="Comma 18 3" xfId="363" xr:uid="{00000000-0005-0000-0000-000069010000}"/>
    <cellStyle name="Comma 19" xfId="364" xr:uid="{00000000-0005-0000-0000-00006A010000}"/>
    <cellStyle name="Comma 19 2" xfId="365" xr:uid="{00000000-0005-0000-0000-00006B010000}"/>
    <cellStyle name="Comma 2" xfId="366" xr:uid="{00000000-0005-0000-0000-00006C010000}"/>
    <cellStyle name="Comma 2 2" xfId="367" xr:uid="{00000000-0005-0000-0000-00006D010000}"/>
    <cellStyle name="Comma 2 2 2" xfId="368" xr:uid="{00000000-0005-0000-0000-00006E010000}"/>
    <cellStyle name="Comma 2 2 2 2" xfId="369" xr:uid="{00000000-0005-0000-0000-00006F010000}"/>
    <cellStyle name="Comma 2 2 3" xfId="370" xr:uid="{00000000-0005-0000-0000-000070010000}"/>
    <cellStyle name="Comma 2 2 4" xfId="371" xr:uid="{00000000-0005-0000-0000-000071010000}"/>
    <cellStyle name="Comma 2 3" xfId="372" xr:uid="{00000000-0005-0000-0000-000072010000}"/>
    <cellStyle name="Comma 2 3 2" xfId="373" xr:uid="{00000000-0005-0000-0000-000073010000}"/>
    <cellStyle name="Comma 2 3 2 2" xfId="374" xr:uid="{00000000-0005-0000-0000-000074010000}"/>
    <cellStyle name="Comma 2 3 3" xfId="375" xr:uid="{00000000-0005-0000-0000-000075010000}"/>
    <cellStyle name="Comma 2 3 3 2" xfId="376" xr:uid="{00000000-0005-0000-0000-000076010000}"/>
    <cellStyle name="Comma 2 3 4" xfId="377" xr:uid="{00000000-0005-0000-0000-000077010000}"/>
    <cellStyle name="Comma 2 4" xfId="378" xr:uid="{00000000-0005-0000-0000-000078010000}"/>
    <cellStyle name="Comma 20" xfId="379" xr:uid="{00000000-0005-0000-0000-000079010000}"/>
    <cellStyle name="Comma 20 2" xfId="380" xr:uid="{00000000-0005-0000-0000-00007A010000}"/>
    <cellStyle name="Comma 21" xfId="381" xr:uid="{00000000-0005-0000-0000-00007B010000}"/>
    <cellStyle name="Comma 21 2" xfId="382" xr:uid="{00000000-0005-0000-0000-00007C010000}"/>
    <cellStyle name="Comma 22" xfId="383" xr:uid="{00000000-0005-0000-0000-00007D010000}"/>
    <cellStyle name="Comma 22 2" xfId="384" xr:uid="{00000000-0005-0000-0000-00007E010000}"/>
    <cellStyle name="Comma 23" xfId="385" xr:uid="{00000000-0005-0000-0000-00007F010000}"/>
    <cellStyle name="Comma 23 2" xfId="386" xr:uid="{00000000-0005-0000-0000-000080010000}"/>
    <cellStyle name="Comma 24" xfId="387" xr:uid="{00000000-0005-0000-0000-000081010000}"/>
    <cellStyle name="Comma 24 2" xfId="388" xr:uid="{00000000-0005-0000-0000-000082010000}"/>
    <cellStyle name="Comma 25" xfId="389" xr:uid="{00000000-0005-0000-0000-000083010000}"/>
    <cellStyle name="Comma 25 2" xfId="390" xr:uid="{00000000-0005-0000-0000-000084010000}"/>
    <cellStyle name="Comma 26" xfId="391" xr:uid="{00000000-0005-0000-0000-000085010000}"/>
    <cellStyle name="Comma 26 2" xfId="392" xr:uid="{00000000-0005-0000-0000-000086010000}"/>
    <cellStyle name="Comma 27" xfId="393" xr:uid="{00000000-0005-0000-0000-000087010000}"/>
    <cellStyle name="Comma 27 2" xfId="394" xr:uid="{00000000-0005-0000-0000-000088010000}"/>
    <cellStyle name="Comma 28" xfId="395" xr:uid="{00000000-0005-0000-0000-000089010000}"/>
    <cellStyle name="Comma 29" xfId="396" xr:uid="{00000000-0005-0000-0000-00008A010000}"/>
    <cellStyle name="Comma 3" xfId="397" xr:uid="{00000000-0005-0000-0000-00008B010000}"/>
    <cellStyle name="Comma 3 2" xfId="398" xr:uid="{00000000-0005-0000-0000-00008C010000}"/>
    <cellStyle name="Comma 3 2 2" xfId="399" xr:uid="{00000000-0005-0000-0000-00008D010000}"/>
    <cellStyle name="Comma 3 2 2 2" xfId="400" xr:uid="{00000000-0005-0000-0000-00008E010000}"/>
    <cellStyle name="Comma 3 2 2 2 2" xfId="401" xr:uid="{00000000-0005-0000-0000-00008F010000}"/>
    <cellStyle name="Comma 3 2 2 3" xfId="402" xr:uid="{00000000-0005-0000-0000-000090010000}"/>
    <cellStyle name="Comma 3 2 3" xfId="403" xr:uid="{00000000-0005-0000-0000-000091010000}"/>
    <cellStyle name="Comma 3 2 3 2" xfId="404" xr:uid="{00000000-0005-0000-0000-000092010000}"/>
    <cellStyle name="Comma 3 2 4" xfId="405" xr:uid="{00000000-0005-0000-0000-000093010000}"/>
    <cellStyle name="Comma 30" xfId="406" xr:uid="{00000000-0005-0000-0000-000094010000}"/>
    <cellStyle name="Comma 31" xfId="407" xr:uid="{00000000-0005-0000-0000-000095010000}"/>
    <cellStyle name="Comma 32" xfId="408" xr:uid="{00000000-0005-0000-0000-000096010000}"/>
    <cellStyle name="Comma 33" xfId="409" xr:uid="{00000000-0005-0000-0000-000097010000}"/>
    <cellStyle name="Comma 34" xfId="410" xr:uid="{00000000-0005-0000-0000-000098010000}"/>
    <cellStyle name="Comma 35" xfId="411" xr:uid="{00000000-0005-0000-0000-000099010000}"/>
    <cellStyle name="Comma 36" xfId="412" xr:uid="{00000000-0005-0000-0000-00009A010000}"/>
    <cellStyle name="Comma 36 2" xfId="413" xr:uid="{00000000-0005-0000-0000-00009B010000}"/>
    <cellStyle name="Comma 37" xfId="414" xr:uid="{00000000-0005-0000-0000-00009C010000}"/>
    <cellStyle name="Comma 37 2" xfId="415" xr:uid="{00000000-0005-0000-0000-00009D010000}"/>
    <cellStyle name="Comma 38" xfId="416" xr:uid="{00000000-0005-0000-0000-00009E010000}"/>
    <cellStyle name="Comma 38 2" xfId="417" xr:uid="{00000000-0005-0000-0000-00009F010000}"/>
    <cellStyle name="Comma 39" xfId="418" xr:uid="{00000000-0005-0000-0000-0000A0010000}"/>
    <cellStyle name="Comma 39 2" xfId="419" xr:uid="{00000000-0005-0000-0000-0000A1010000}"/>
    <cellStyle name="Comma 4" xfId="420" xr:uid="{00000000-0005-0000-0000-0000A2010000}"/>
    <cellStyle name="Comma 4 2" xfId="421" xr:uid="{00000000-0005-0000-0000-0000A3010000}"/>
    <cellStyle name="Comma 4 2 2" xfId="422" xr:uid="{00000000-0005-0000-0000-0000A4010000}"/>
    <cellStyle name="Comma 40" xfId="423" xr:uid="{00000000-0005-0000-0000-0000A5010000}"/>
    <cellStyle name="Comma 40 2" xfId="424" xr:uid="{00000000-0005-0000-0000-0000A6010000}"/>
    <cellStyle name="Comma 41" xfId="425" xr:uid="{00000000-0005-0000-0000-0000A7010000}"/>
    <cellStyle name="Comma 41 2" xfId="426" xr:uid="{00000000-0005-0000-0000-0000A8010000}"/>
    <cellStyle name="Comma 42" xfId="427" xr:uid="{00000000-0005-0000-0000-0000A9010000}"/>
    <cellStyle name="Comma 42 2" xfId="428" xr:uid="{00000000-0005-0000-0000-0000AA010000}"/>
    <cellStyle name="Comma 43" xfId="429" xr:uid="{00000000-0005-0000-0000-0000AB010000}"/>
    <cellStyle name="Comma 43 2" xfId="430" xr:uid="{00000000-0005-0000-0000-0000AC010000}"/>
    <cellStyle name="Comma 44" xfId="431" xr:uid="{00000000-0005-0000-0000-0000AD010000}"/>
    <cellStyle name="Comma 44 2" xfId="432" xr:uid="{00000000-0005-0000-0000-0000AE010000}"/>
    <cellStyle name="Comma 45" xfId="433" xr:uid="{00000000-0005-0000-0000-0000AF010000}"/>
    <cellStyle name="Comma 45 2" xfId="434" xr:uid="{00000000-0005-0000-0000-0000B0010000}"/>
    <cellStyle name="Comma 46" xfId="435" xr:uid="{00000000-0005-0000-0000-0000B1010000}"/>
    <cellStyle name="Comma 46 2" xfId="436" xr:uid="{00000000-0005-0000-0000-0000B2010000}"/>
    <cellStyle name="Comma 47" xfId="437" xr:uid="{00000000-0005-0000-0000-0000B3010000}"/>
    <cellStyle name="Comma 47 2" xfId="438" xr:uid="{00000000-0005-0000-0000-0000B4010000}"/>
    <cellStyle name="Comma 48" xfId="439" xr:uid="{00000000-0005-0000-0000-0000B5010000}"/>
    <cellStyle name="Comma 48 2" xfId="440" xr:uid="{00000000-0005-0000-0000-0000B6010000}"/>
    <cellStyle name="Comma 49" xfId="441" xr:uid="{00000000-0005-0000-0000-0000B7010000}"/>
    <cellStyle name="Comma 49 2" xfId="442" xr:uid="{00000000-0005-0000-0000-0000B8010000}"/>
    <cellStyle name="Comma 5" xfId="443" xr:uid="{00000000-0005-0000-0000-0000B9010000}"/>
    <cellStyle name="Comma 50" xfId="444" xr:uid="{00000000-0005-0000-0000-0000BA010000}"/>
    <cellStyle name="Comma 50 2" xfId="445" xr:uid="{00000000-0005-0000-0000-0000BB010000}"/>
    <cellStyle name="Comma 51" xfId="446" xr:uid="{00000000-0005-0000-0000-0000BC010000}"/>
    <cellStyle name="Comma 51 2" xfId="447" xr:uid="{00000000-0005-0000-0000-0000BD010000}"/>
    <cellStyle name="Comma 52" xfId="448" xr:uid="{00000000-0005-0000-0000-0000BE010000}"/>
    <cellStyle name="Comma 53" xfId="449" xr:uid="{00000000-0005-0000-0000-0000BF010000}"/>
    <cellStyle name="Comma 54" xfId="450" xr:uid="{00000000-0005-0000-0000-0000C0010000}"/>
    <cellStyle name="Comma 55" xfId="451" xr:uid="{00000000-0005-0000-0000-0000C1010000}"/>
    <cellStyle name="Comma 56" xfId="452" xr:uid="{00000000-0005-0000-0000-0000C2010000}"/>
    <cellStyle name="Comma 57" xfId="453" xr:uid="{00000000-0005-0000-0000-0000C3010000}"/>
    <cellStyle name="Comma 58" xfId="454" xr:uid="{00000000-0005-0000-0000-0000C4010000}"/>
    <cellStyle name="Comma 59" xfId="455" xr:uid="{00000000-0005-0000-0000-0000C5010000}"/>
    <cellStyle name="Comma 6" xfId="456" xr:uid="{00000000-0005-0000-0000-0000C6010000}"/>
    <cellStyle name="Comma 60" xfId="457" xr:uid="{00000000-0005-0000-0000-0000C7010000}"/>
    <cellStyle name="Comma 61" xfId="458" xr:uid="{00000000-0005-0000-0000-0000C8010000}"/>
    <cellStyle name="Comma 62" xfId="459" xr:uid="{00000000-0005-0000-0000-0000C9010000}"/>
    <cellStyle name="Comma 63" xfId="460" xr:uid="{00000000-0005-0000-0000-0000CA010000}"/>
    <cellStyle name="Comma 64" xfId="461" xr:uid="{00000000-0005-0000-0000-0000CB010000}"/>
    <cellStyle name="Comma 65" xfId="462" xr:uid="{00000000-0005-0000-0000-0000CC010000}"/>
    <cellStyle name="Comma 66" xfId="463" xr:uid="{00000000-0005-0000-0000-0000CD010000}"/>
    <cellStyle name="Comma 67" xfId="464" xr:uid="{00000000-0005-0000-0000-0000CE010000}"/>
    <cellStyle name="Comma 68" xfId="465" xr:uid="{00000000-0005-0000-0000-0000CF010000}"/>
    <cellStyle name="Comma 69" xfId="466" xr:uid="{00000000-0005-0000-0000-0000D0010000}"/>
    <cellStyle name="Comma 7" xfId="467" xr:uid="{00000000-0005-0000-0000-0000D1010000}"/>
    <cellStyle name="Comma 70" xfId="468" xr:uid="{00000000-0005-0000-0000-0000D2010000}"/>
    <cellStyle name="Comma 71" xfId="469" xr:uid="{00000000-0005-0000-0000-0000D3010000}"/>
    <cellStyle name="Comma 72" xfId="470" xr:uid="{00000000-0005-0000-0000-0000D4010000}"/>
    <cellStyle name="Comma 73" xfId="471" xr:uid="{00000000-0005-0000-0000-0000D5010000}"/>
    <cellStyle name="Comma 74" xfId="472" xr:uid="{00000000-0005-0000-0000-0000D6010000}"/>
    <cellStyle name="Comma 75" xfId="473" xr:uid="{00000000-0005-0000-0000-0000D7010000}"/>
    <cellStyle name="Comma 76" xfId="474" xr:uid="{00000000-0005-0000-0000-0000D8010000}"/>
    <cellStyle name="Comma 77" xfId="475" xr:uid="{00000000-0005-0000-0000-0000D9010000}"/>
    <cellStyle name="Comma 77 2" xfId="476" xr:uid="{00000000-0005-0000-0000-0000DA010000}"/>
    <cellStyle name="Comma 78" xfId="477" xr:uid="{00000000-0005-0000-0000-0000DB010000}"/>
    <cellStyle name="Comma 78 2" xfId="478" xr:uid="{00000000-0005-0000-0000-0000DC010000}"/>
    <cellStyle name="Comma 79" xfId="479" xr:uid="{00000000-0005-0000-0000-0000DD010000}"/>
    <cellStyle name="Comma 8" xfId="480" xr:uid="{00000000-0005-0000-0000-0000DE010000}"/>
    <cellStyle name="Comma 80" xfId="481" xr:uid="{00000000-0005-0000-0000-0000DF010000}"/>
    <cellStyle name="Comma 81" xfId="482" xr:uid="{00000000-0005-0000-0000-0000E0010000}"/>
    <cellStyle name="Comma 82" xfId="483" xr:uid="{00000000-0005-0000-0000-0000E1010000}"/>
    <cellStyle name="Comma 83" xfId="484" xr:uid="{00000000-0005-0000-0000-0000E2010000}"/>
    <cellStyle name="Comma 84" xfId="485" xr:uid="{00000000-0005-0000-0000-0000E3010000}"/>
    <cellStyle name="Comma 85" xfId="486" xr:uid="{00000000-0005-0000-0000-0000E4010000}"/>
    <cellStyle name="Comma 86" xfId="487" xr:uid="{00000000-0005-0000-0000-0000E5010000}"/>
    <cellStyle name="Comma 87" xfId="488" xr:uid="{00000000-0005-0000-0000-0000E6010000}"/>
    <cellStyle name="Comma 88" xfId="489" xr:uid="{00000000-0005-0000-0000-0000E7010000}"/>
    <cellStyle name="Comma 89" xfId="490" xr:uid="{00000000-0005-0000-0000-0000E8010000}"/>
    <cellStyle name="Comma 9" xfId="491" xr:uid="{00000000-0005-0000-0000-0000E9010000}"/>
    <cellStyle name="Comma 90" xfId="492" xr:uid="{00000000-0005-0000-0000-0000EA010000}"/>
    <cellStyle name="Comma 91" xfId="493" xr:uid="{00000000-0005-0000-0000-0000EB010000}"/>
    <cellStyle name="Comma 92" xfId="494" xr:uid="{00000000-0005-0000-0000-0000EC010000}"/>
    <cellStyle name="Comma 93" xfId="495" xr:uid="{00000000-0005-0000-0000-0000ED010000}"/>
    <cellStyle name="Comma 94" xfId="496" xr:uid="{00000000-0005-0000-0000-0000EE010000}"/>
    <cellStyle name="Comma 95" xfId="497" xr:uid="{00000000-0005-0000-0000-0000EF010000}"/>
    <cellStyle name="Comma 96" xfId="498" xr:uid="{00000000-0005-0000-0000-0000F0010000}"/>
    <cellStyle name="Comma 97" xfId="499" xr:uid="{00000000-0005-0000-0000-0000F1010000}"/>
    <cellStyle name="Comma 98" xfId="500" xr:uid="{00000000-0005-0000-0000-0000F2010000}"/>
    <cellStyle name="Comma 99" xfId="501" xr:uid="{00000000-0005-0000-0000-0000F3010000}"/>
    <cellStyle name="Currency [0] 2" xfId="502" xr:uid="{00000000-0005-0000-0000-0000F4010000}"/>
    <cellStyle name="Currency [0] 2 2" xfId="503" xr:uid="{00000000-0005-0000-0000-0000F5010000}"/>
    <cellStyle name="Currency [0] 3" xfId="504" xr:uid="{00000000-0005-0000-0000-0000F6010000}"/>
    <cellStyle name="Currency [0] 3 2" xfId="505" xr:uid="{00000000-0005-0000-0000-0000F7010000}"/>
    <cellStyle name="Currency [0] 4" xfId="506" xr:uid="{00000000-0005-0000-0000-0000F8010000}"/>
    <cellStyle name="Currency [0] 5" xfId="507" xr:uid="{00000000-0005-0000-0000-0000F9010000}"/>
    <cellStyle name="Currency 10" xfId="508" xr:uid="{00000000-0005-0000-0000-0000FA010000}"/>
    <cellStyle name="Currency 11" xfId="509" xr:uid="{00000000-0005-0000-0000-0000FB010000}"/>
    <cellStyle name="Currency 12" xfId="510" xr:uid="{00000000-0005-0000-0000-0000FC010000}"/>
    <cellStyle name="Currency 13" xfId="511" xr:uid="{00000000-0005-0000-0000-0000FD010000}"/>
    <cellStyle name="Currency 14" xfId="512" xr:uid="{00000000-0005-0000-0000-0000FE010000}"/>
    <cellStyle name="Currency 15" xfId="513" xr:uid="{00000000-0005-0000-0000-0000FF010000}"/>
    <cellStyle name="Currency 16" xfId="514" xr:uid="{00000000-0005-0000-0000-000000020000}"/>
    <cellStyle name="Currency 17" xfId="515" xr:uid="{00000000-0005-0000-0000-000001020000}"/>
    <cellStyle name="Currency 18" xfId="516" xr:uid="{00000000-0005-0000-0000-000002020000}"/>
    <cellStyle name="Currency 19" xfId="517" xr:uid="{00000000-0005-0000-0000-000003020000}"/>
    <cellStyle name="Currency 2" xfId="518" xr:uid="{00000000-0005-0000-0000-000004020000}"/>
    <cellStyle name="Currency 2 2" xfId="519" xr:uid="{00000000-0005-0000-0000-000005020000}"/>
    <cellStyle name="Currency 2 2 2" xfId="520" xr:uid="{00000000-0005-0000-0000-000006020000}"/>
    <cellStyle name="Currency 2 3" xfId="521" xr:uid="{00000000-0005-0000-0000-000007020000}"/>
    <cellStyle name="Currency 2 3 2" xfId="522" xr:uid="{00000000-0005-0000-0000-000008020000}"/>
    <cellStyle name="Currency 2 3 2 2" xfId="523" xr:uid="{00000000-0005-0000-0000-000009020000}"/>
    <cellStyle name="Currency 2 3 2 2 2" xfId="524" xr:uid="{00000000-0005-0000-0000-00000A020000}"/>
    <cellStyle name="Currency 2 3 2 2 2 2" xfId="525" xr:uid="{00000000-0005-0000-0000-00000B020000}"/>
    <cellStyle name="Currency 2 3 2 2 2 2 2" xfId="526" xr:uid="{00000000-0005-0000-0000-00000C020000}"/>
    <cellStyle name="Currency 2 3 2 2 2 3" xfId="527" xr:uid="{00000000-0005-0000-0000-00000D020000}"/>
    <cellStyle name="Currency 2 3 2 2 3" xfId="528" xr:uid="{00000000-0005-0000-0000-00000E020000}"/>
    <cellStyle name="Currency 2 3 2 2 3 2" xfId="529" xr:uid="{00000000-0005-0000-0000-00000F020000}"/>
    <cellStyle name="Currency 2 3 2 2 4" xfId="530" xr:uid="{00000000-0005-0000-0000-000010020000}"/>
    <cellStyle name="Currency 2 3 2 3" xfId="531" xr:uid="{00000000-0005-0000-0000-000011020000}"/>
    <cellStyle name="Currency 2 3 2 3 2" xfId="532" xr:uid="{00000000-0005-0000-0000-000012020000}"/>
    <cellStyle name="Currency 2 3 2 3 2 2" xfId="533" xr:uid="{00000000-0005-0000-0000-000013020000}"/>
    <cellStyle name="Currency 2 3 2 3 2 2 2" xfId="534" xr:uid="{00000000-0005-0000-0000-000014020000}"/>
    <cellStyle name="Currency 2 3 2 3 2 3" xfId="535" xr:uid="{00000000-0005-0000-0000-000015020000}"/>
    <cellStyle name="Currency 2 3 2 3 3" xfId="536" xr:uid="{00000000-0005-0000-0000-000016020000}"/>
    <cellStyle name="Currency 2 3 2 3 3 2" xfId="537" xr:uid="{00000000-0005-0000-0000-000017020000}"/>
    <cellStyle name="Currency 2 3 2 3 4" xfId="538" xr:uid="{00000000-0005-0000-0000-000018020000}"/>
    <cellStyle name="Currency 2 3 2 4" xfId="539" xr:uid="{00000000-0005-0000-0000-000019020000}"/>
    <cellStyle name="Currency 2 3 2 4 2" xfId="540" xr:uid="{00000000-0005-0000-0000-00001A020000}"/>
    <cellStyle name="Currency 2 3 2 4 2 2" xfId="541" xr:uid="{00000000-0005-0000-0000-00001B020000}"/>
    <cellStyle name="Currency 2 3 2 4 3" xfId="542" xr:uid="{00000000-0005-0000-0000-00001C020000}"/>
    <cellStyle name="Currency 2 3 2 5" xfId="543" xr:uid="{00000000-0005-0000-0000-00001D020000}"/>
    <cellStyle name="Currency 2 3 2 5 2" xfId="544" xr:uid="{00000000-0005-0000-0000-00001E020000}"/>
    <cellStyle name="Currency 2 3 2 6" xfId="545" xr:uid="{00000000-0005-0000-0000-00001F020000}"/>
    <cellStyle name="Currency 2 3 3" xfId="546" xr:uid="{00000000-0005-0000-0000-000020020000}"/>
    <cellStyle name="Currency 2 3 3 2" xfId="547" xr:uid="{00000000-0005-0000-0000-000021020000}"/>
    <cellStyle name="Currency 2 3 3 2 2" xfId="548" xr:uid="{00000000-0005-0000-0000-000022020000}"/>
    <cellStyle name="Currency 2 3 3 2 2 2" xfId="549" xr:uid="{00000000-0005-0000-0000-000023020000}"/>
    <cellStyle name="Currency 2 3 3 2 2 2 2" xfId="550" xr:uid="{00000000-0005-0000-0000-000024020000}"/>
    <cellStyle name="Currency 2 3 3 2 2 3" xfId="551" xr:uid="{00000000-0005-0000-0000-000025020000}"/>
    <cellStyle name="Currency 2 3 3 2 3" xfId="552" xr:uid="{00000000-0005-0000-0000-000026020000}"/>
    <cellStyle name="Currency 2 3 3 2 3 2" xfId="553" xr:uid="{00000000-0005-0000-0000-000027020000}"/>
    <cellStyle name="Currency 2 3 3 2 4" xfId="554" xr:uid="{00000000-0005-0000-0000-000028020000}"/>
    <cellStyle name="Currency 2 3 3 3" xfId="555" xr:uid="{00000000-0005-0000-0000-000029020000}"/>
    <cellStyle name="Currency 2 3 3 3 2" xfId="556" xr:uid="{00000000-0005-0000-0000-00002A020000}"/>
    <cellStyle name="Currency 2 3 3 3 2 2" xfId="557" xr:uid="{00000000-0005-0000-0000-00002B020000}"/>
    <cellStyle name="Currency 2 3 3 3 2 2 2" xfId="558" xr:uid="{00000000-0005-0000-0000-00002C020000}"/>
    <cellStyle name="Currency 2 3 3 3 2 3" xfId="559" xr:uid="{00000000-0005-0000-0000-00002D020000}"/>
    <cellStyle name="Currency 2 3 3 3 3" xfId="560" xr:uid="{00000000-0005-0000-0000-00002E020000}"/>
    <cellStyle name="Currency 2 3 3 3 3 2" xfId="561" xr:uid="{00000000-0005-0000-0000-00002F020000}"/>
    <cellStyle name="Currency 2 3 3 3 4" xfId="562" xr:uid="{00000000-0005-0000-0000-000030020000}"/>
    <cellStyle name="Currency 2 3 3 4" xfId="563" xr:uid="{00000000-0005-0000-0000-000031020000}"/>
    <cellStyle name="Currency 2 3 3 4 2" xfId="564" xr:uid="{00000000-0005-0000-0000-000032020000}"/>
    <cellStyle name="Currency 2 3 3 4 2 2" xfId="565" xr:uid="{00000000-0005-0000-0000-000033020000}"/>
    <cellStyle name="Currency 2 3 3 4 3" xfId="566" xr:uid="{00000000-0005-0000-0000-000034020000}"/>
    <cellStyle name="Currency 2 3 3 5" xfId="567" xr:uid="{00000000-0005-0000-0000-000035020000}"/>
    <cellStyle name="Currency 2 3 3 5 2" xfId="568" xr:uid="{00000000-0005-0000-0000-000036020000}"/>
    <cellStyle name="Currency 2 3 3 6" xfId="569" xr:uid="{00000000-0005-0000-0000-000037020000}"/>
    <cellStyle name="Currency 2 3 4" xfId="570" xr:uid="{00000000-0005-0000-0000-000038020000}"/>
    <cellStyle name="Currency 2 3 4 2" xfId="571" xr:uid="{00000000-0005-0000-0000-000039020000}"/>
    <cellStyle name="Currency 2 3 4 2 2" xfId="572" xr:uid="{00000000-0005-0000-0000-00003A020000}"/>
    <cellStyle name="Currency 2 3 4 2 2 2" xfId="573" xr:uid="{00000000-0005-0000-0000-00003B020000}"/>
    <cellStyle name="Currency 2 3 4 2 2 2 2" xfId="574" xr:uid="{00000000-0005-0000-0000-00003C020000}"/>
    <cellStyle name="Currency 2 3 4 2 2 3" xfId="575" xr:uid="{00000000-0005-0000-0000-00003D020000}"/>
    <cellStyle name="Currency 2 3 4 2 3" xfId="576" xr:uid="{00000000-0005-0000-0000-00003E020000}"/>
    <cellStyle name="Currency 2 3 4 2 3 2" xfId="577" xr:uid="{00000000-0005-0000-0000-00003F020000}"/>
    <cellStyle name="Currency 2 3 4 2 4" xfId="578" xr:uid="{00000000-0005-0000-0000-000040020000}"/>
    <cellStyle name="Currency 2 3 4 3" xfId="579" xr:uid="{00000000-0005-0000-0000-000041020000}"/>
    <cellStyle name="Currency 2 3 4 3 2" xfId="580" xr:uid="{00000000-0005-0000-0000-000042020000}"/>
    <cellStyle name="Currency 2 3 4 3 2 2" xfId="581" xr:uid="{00000000-0005-0000-0000-000043020000}"/>
    <cellStyle name="Currency 2 3 4 3 2 2 2" xfId="582" xr:uid="{00000000-0005-0000-0000-000044020000}"/>
    <cellStyle name="Currency 2 3 4 3 2 3" xfId="583" xr:uid="{00000000-0005-0000-0000-000045020000}"/>
    <cellStyle name="Currency 2 3 4 3 3" xfId="584" xr:uid="{00000000-0005-0000-0000-000046020000}"/>
    <cellStyle name="Currency 2 3 4 3 3 2" xfId="585" xr:uid="{00000000-0005-0000-0000-000047020000}"/>
    <cellStyle name="Currency 2 3 4 3 4" xfId="586" xr:uid="{00000000-0005-0000-0000-000048020000}"/>
    <cellStyle name="Currency 2 3 4 4" xfId="587" xr:uid="{00000000-0005-0000-0000-000049020000}"/>
    <cellStyle name="Currency 2 3 4 4 2" xfId="588" xr:uid="{00000000-0005-0000-0000-00004A020000}"/>
    <cellStyle name="Currency 2 3 4 4 2 2" xfId="589" xr:uid="{00000000-0005-0000-0000-00004B020000}"/>
    <cellStyle name="Currency 2 3 4 4 3" xfId="590" xr:uid="{00000000-0005-0000-0000-00004C020000}"/>
    <cellStyle name="Currency 2 3 4 5" xfId="591" xr:uid="{00000000-0005-0000-0000-00004D020000}"/>
    <cellStyle name="Currency 2 3 4 5 2" xfId="592" xr:uid="{00000000-0005-0000-0000-00004E020000}"/>
    <cellStyle name="Currency 2 3 4 6" xfId="593" xr:uid="{00000000-0005-0000-0000-00004F020000}"/>
    <cellStyle name="Currency 2 3 5" xfId="594" xr:uid="{00000000-0005-0000-0000-000050020000}"/>
    <cellStyle name="Currency 2 3 5 2" xfId="595" xr:uid="{00000000-0005-0000-0000-000051020000}"/>
    <cellStyle name="Currency 2 3 5 2 2" xfId="596" xr:uid="{00000000-0005-0000-0000-000052020000}"/>
    <cellStyle name="Currency 2 3 5 2 2 2" xfId="597" xr:uid="{00000000-0005-0000-0000-000053020000}"/>
    <cellStyle name="Currency 2 3 5 2 3" xfId="598" xr:uid="{00000000-0005-0000-0000-000054020000}"/>
    <cellStyle name="Currency 2 3 5 3" xfId="599" xr:uid="{00000000-0005-0000-0000-000055020000}"/>
    <cellStyle name="Currency 2 3 5 3 2" xfId="600" xr:uid="{00000000-0005-0000-0000-000056020000}"/>
    <cellStyle name="Currency 2 3 5 4" xfId="601" xr:uid="{00000000-0005-0000-0000-000057020000}"/>
    <cellStyle name="Currency 2 3 6" xfId="602" xr:uid="{00000000-0005-0000-0000-000058020000}"/>
    <cellStyle name="Currency 2 3 6 2" xfId="603" xr:uid="{00000000-0005-0000-0000-000059020000}"/>
    <cellStyle name="Currency 2 3 6 2 2" xfId="604" xr:uid="{00000000-0005-0000-0000-00005A020000}"/>
    <cellStyle name="Currency 2 3 6 2 2 2" xfId="605" xr:uid="{00000000-0005-0000-0000-00005B020000}"/>
    <cellStyle name="Currency 2 3 6 2 3" xfId="606" xr:uid="{00000000-0005-0000-0000-00005C020000}"/>
    <cellStyle name="Currency 2 3 6 3" xfId="607" xr:uid="{00000000-0005-0000-0000-00005D020000}"/>
    <cellStyle name="Currency 2 3 6 3 2" xfId="608" xr:uid="{00000000-0005-0000-0000-00005E020000}"/>
    <cellStyle name="Currency 2 3 6 4" xfId="609" xr:uid="{00000000-0005-0000-0000-00005F020000}"/>
    <cellStyle name="Currency 2 3 7" xfId="610" xr:uid="{00000000-0005-0000-0000-000060020000}"/>
    <cellStyle name="Currency 2 3 7 2" xfId="611" xr:uid="{00000000-0005-0000-0000-000061020000}"/>
    <cellStyle name="Currency 2 3 7 2 2" xfId="612" xr:uid="{00000000-0005-0000-0000-000062020000}"/>
    <cellStyle name="Currency 2 3 7 3" xfId="613" xr:uid="{00000000-0005-0000-0000-000063020000}"/>
    <cellStyle name="Currency 2 3 8" xfId="614" xr:uid="{00000000-0005-0000-0000-000064020000}"/>
    <cellStyle name="Currency 2 3 8 2" xfId="615" xr:uid="{00000000-0005-0000-0000-000065020000}"/>
    <cellStyle name="Currency 2 3 9" xfId="616" xr:uid="{00000000-0005-0000-0000-000066020000}"/>
    <cellStyle name="Currency 2 4" xfId="617" xr:uid="{00000000-0005-0000-0000-000067020000}"/>
    <cellStyle name="Currency 2 5" xfId="618" xr:uid="{00000000-0005-0000-0000-000068020000}"/>
    <cellStyle name="Currency 20" xfId="619" xr:uid="{00000000-0005-0000-0000-000069020000}"/>
    <cellStyle name="Currency 21" xfId="620" xr:uid="{00000000-0005-0000-0000-00006A020000}"/>
    <cellStyle name="Currency 22" xfId="621" xr:uid="{00000000-0005-0000-0000-00006B020000}"/>
    <cellStyle name="Currency 23" xfId="622" xr:uid="{00000000-0005-0000-0000-00006C020000}"/>
    <cellStyle name="Currency 24" xfId="623" xr:uid="{00000000-0005-0000-0000-00006D020000}"/>
    <cellStyle name="Currency 25" xfId="624" xr:uid="{00000000-0005-0000-0000-00006E020000}"/>
    <cellStyle name="Currency 26" xfId="625" xr:uid="{00000000-0005-0000-0000-00006F020000}"/>
    <cellStyle name="Currency 27" xfId="626" xr:uid="{00000000-0005-0000-0000-000070020000}"/>
    <cellStyle name="Currency 28" xfId="627" xr:uid="{00000000-0005-0000-0000-000071020000}"/>
    <cellStyle name="Currency 29" xfId="628" xr:uid="{00000000-0005-0000-0000-000072020000}"/>
    <cellStyle name="Currency 3" xfId="629" xr:uid="{00000000-0005-0000-0000-000073020000}"/>
    <cellStyle name="Currency 3 2" xfId="630" xr:uid="{00000000-0005-0000-0000-000074020000}"/>
    <cellStyle name="Currency 3 2 2" xfId="631" xr:uid="{00000000-0005-0000-0000-000075020000}"/>
    <cellStyle name="Currency 3 2 2 2" xfId="632" xr:uid="{00000000-0005-0000-0000-000076020000}"/>
    <cellStyle name="Currency 3 2 2 2 2" xfId="633" xr:uid="{00000000-0005-0000-0000-000077020000}"/>
    <cellStyle name="Currency 3 2 2 2 2 2" xfId="634" xr:uid="{00000000-0005-0000-0000-000078020000}"/>
    <cellStyle name="Currency 3 2 2 2 2 2 2" xfId="635" xr:uid="{00000000-0005-0000-0000-000079020000}"/>
    <cellStyle name="Currency 3 2 2 2 2 3" xfId="636" xr:uid="{00000000-0005-0000-0000-00007A020000}"/>
    <cellStyle name="Currency 3 2 2 2 3" xfId="637" xr:uid="{00000000-0005-0000-0000-00007B020000}"/>
    <cellStyle name="Currency 3 2 2 2 3 2" xfId="638" xr:uid="{00000000-0005-0000-0000-00007C020000}"/>
    <cellStyle name="Currency 3 2 2 2 4" xfId="639" xr:uid="{00000000-0005-0000-0000-00007D020000}"/>
    <cellStyle name="Currency 3 2 2 3" xfId="640" xr:uid="{00000000-0005-0000-0000-00007E020000}"/>
    <cellStyle name="Currency 3 2 2 3 2" xfId="641" xr:uid="{00000000-0005-0000-0000-00007F020000}"/>
    <cellStyle name="Currency 3 2 2 3 2 2" xfId="642" xr:uid="{00000000-0005-0000-0000-000080020000}"/>
    <cellStyle name="Currency 3 2 2 3 2 2 2" xfId="643" xr:uid="{00000000-0005-0000-0000-000081020000}"/>
    <cellStyle name="Currency 3 2 2 3 2 3" xfId="644" xr:uid="{00000000-0005-0000-0000-000082020000}"/>
    <cellStyle name="Currency 3 2 2 3 3" xfId="645" xr:uid="{00000000-0005-0000-0000-000083020000}"/>
    <cellStyle name="Currency 3 2 2 3 3 2" xfId="646" xr:uid="{00000000-0005-0000-0000-000084020000}"/>
    <cellStyle name="Currency 3 2 2 3 4" xfId="647" xr:uid="{00000000-0005-0000-0000-000085020000}"/>
    <cellStyle name="Currency 3 2 2 4" xfId="648" xr:uid="{00000000-0005-0000-0000-000086020000}"/>
    <cellStyle name="Currency 3 2 2 4 2" xfId="649" xr:uid="{00000000-0005-0000-0000-000087020000}"/>
    <cellStyle name="Currency 3 2 2 4 2 2" xfId="650" xr:uid="{00000000-0005-0000-0000-000088020000}"/>
    <cellStyle name="Currency 3 2 2 4 3" xfId="651" xr:uid="{00000000-0005-0000-0000-000089020000}"/>
    <cellStyle name="Currency 3 2 2 5" xfId="652" xr:uid="{00000000-0005-0000-0000-00008A020000}"/>
    <cellStyle name="Currency 3 2 2 5 2" xfId="653" xr:uid="{00000000-0005-0000-0000-00008B020000}"/>
    <cellStyle name="Currency 3 2 2 6" xfId="654" xr:uid="{00000000-0005-0000-0000-00008C020000}"/>
    <cellStyle name="Currency 3 2 3" xfId="655" xr:uid="{00000000-0005-0000-0000-00008D020000}"/>
    <cellStyle name="Currency 3 2 3 2" xfId="656" xr:uid="{00000000-0005-0000-0000-00008E020000}"/>
    <cellStyle name="Currency 3 2 3 2 2" xfId="657" xr:uid="{00000000-0005-0000-0000-00008F020000}"/>
    <cellStyle name="Currency 3 2 3 2 2 2" xfId="658" xr:uid="{00000000-0005-0000-0000-000090020000}"/>
    <cellStyle name="Currency 3 2 3 2 2 2 2" xfId="659" xr:uid="{00000000-0005-0000-0000-000091020000}"/>
    <cellStyle name="Currency 3 2 3 2 2 3" xfId="660" xr:uid="{00000000-0005-0000-0000-000092020000}"/>
    <cellStyle name="Currency 3 2 3 2 3" xfId="661" xr:uid="{00000000-0005-0000-0000-000093020000}"/>
    <cellStyle name="Currency 3 2 3 2 3 2" xfId="662" xr:uid="{00000000-0005-0000-0000-000094020000}"/>
    <cellStyle name="Currency 3 2 3 2 4" xfId="663" xr:uid="{00000000-0005-0000-0000-000095020000}"/>
    <cellStyle name="Currency 3 2 3 3" xfId="664" xr:uid="{00000000-0005-0000-0000-000096020000}"/>
    <cellStyle name="Currency 3 2 3 3 2" xfId="665" xr:uid="{00000000-0005-0000-0000-000097020000}"/>
    <cellStyle name="Currency 3 2 3 3 2 2" xfId="666" xr:uid="{00000000-0005-0000-0000-000098020000}"/>
    <cellStyle name="Currency 3 2 3 3 2 2 2" xfId="667" xr:uid="{00000000-0005-0000-0000-000099020000}"/>
    <cellStyle name="Currency 3 2 3 3 2 3" xfId="668" xr:uid="{00000000-0005-0000-0000-00009A020000}"/>
    <cellStyle name="Currency 3 2 3 3 3" xfId="669" xr:uid="{00000000-0005-0000-0000-00009B020000}"/>
    <cellStyle name="Currency 3 2 3 3 3 2" xfId="670" xr:uid="{00000000-0005-0000-0000-00009C020000}"/>
    <cellStyle name="Currency 3 2 3 3 4" xfId="671" xr:uid="{00000000-0005-0000-0000-00009D020000}"/>
    <cellStyle name="Currency 3 2 3 4" xfId="672" xr:uid="{00000000-0005-0000-0000-00009E020000}"/>
    <cellStyle name="Currency 3 2 3 4 2" xfId="673" xr:uid="{00000000-0005-0000-0000-00009F020000}"/>
    <cellStyle name="Currency 3 2 3 4 2 2" xfId="674" xr:uid="{00000000-0005-0000-0000-0000A0020000}"/>
    <cellStyle name="Currency 3 2 3 4 3" xfId="675" xr:uid="{00000000-0005-0000-0000-0000A1020000}"/>
    <cellStyle name="Currency 3 2 3 5" xfId="676" xr:uid="{00000000-0005-0000-0000-0000A2020000}"/>
    <cellStyle name="Currency 3 2 3 5 2" xfId="677" xr:uid="{00000000-0005-0000-0000-0000A3020000}"/>
    <cellStyle name="Currency 3 2 3 6" xfId="678" xr:uid="{00000000-0005-0000-0000-0000A4020000}"/>
    <cellStyle name="Currency 3 2 4" xfId="679" xr:uid="{00000000-0005-0000-0000-0000A5020000}"/>
    <cellStyle name="Currency 3 2 4 2" xfId="680" xr:uid="{00000000-0005-0000-0000-0000A6020000}"/>
    <cellStyle name="Currency 3 2 4 2 2" xfId="681" xr:uid="{00000000-0005-0000-0000-0000A7020000}"/>
    <cellStyle name="Currency 3 2 4 2 2 2" xfId="682" xr:uid="{00000000-0005-0000-0000-0000A8020000}"/>
    <cellStyle name="Currency 3 2 4 2 2 2 2" xfId="683" xr:uid="{00000000-0005-0000-0000-0000A9020000}"/>
    <cellStyle name="Currency 3 2 4 2 2 3" xfId="684" xr:uid="{00000000-0005-0000-0000-0000AA020000}"/>
    <cellStyle name="Currency 3 2 4 2 3" xfId="685" xr:uid="{00000000-0005-0000-0000-0000AB020000}"/>
    <cellStyle name="Currency 3 2 4 2 3 2" xfId="686" xr:uid="{00000000-0005-0000-0000-0000AC020000}"/>
    <cellStyle name="Currency 3 2 4 2 4" xfId="687" xr:uid="{00000000-0005-0000-0000-0000AD020000}"/>
    <cellStyle name="Currency 3 2 4 3" xfId="688" xr:uid="{00000000-0005-0000-0000-0000AE020000}"/>
    <cellStyle name="Currency 3 2 4 3 2" xfId="689" xr:uid="{00000000-0005-0000-0000-0000AF020000}"/>
    <cellStyle name="Currency 3 2 4 3 2 2" xfId="690" xr:uid="{00000000-0005-0000-0000-0000B0020000}"/>
    <cellStyle name="Currency 3 2 4 3 2 2 2" xfId="691" xr:uid="{00000000-0005-0000-0000-0000B1020000}"/>
    <cellStyle name="Currency 3 2 4 3 2 3" xfId="692" xr:uid="{00000000-0005-0000-0000-0000B2020000}"/>
    <cellStyle name="Currency 3 2 4 3 3" xfId="693" xr:uid="{00000000-0005-0000-0000-0000B3020000}"/>
    <cellStyle name="Currency 3 2 4 3 3 2" xfId="694" xr:uid="{00000000-0005-0000-0000-0000B4020000}"/>
    <cellStyle name="Currency 3 2 4 3 4" xfId="695" xr:uid="{00000000-0005-0000-0000-0000B5020000}"/>
    <cellStyle name="Currency 3 2 4 4" xfId="696" xr:uid="{00000000-0005-0000-0000-0000B6020000}"/>
    <cellStyle name="Currency 3 2 4 4 2" xfId="697" xr:uid="{00000000-0005-0000-0000-0000B7020000}"/>
    <cellStyle name="Currency 3 2 4 4 2 2" xfId="698" xr:uid="{00000000-0005-0000-0000-0000B8020000}"/>
    <cellStyle name="Currency 3 2 4 4 3" xfId="699" xr:uid="{00000000-0005-0000-0000-0000B9020000}"/>
    <cellStyle name="Currency 3 2 4 5" xfId="700" xr:uid="{00000000-0005-0000-0000-0000BA020000}"/>
    <cellStyle name="Currency 3 2 4 5 2" xfId="701" xr:uid="{00000000-0005-0000-0000-0000BB020000}"/>
    <cellStyle name="Currency 3 2 4 6" xfId="702" xr:uid="{00000000-0005-0000-0000-0000BC020000}"/>
    <cellStyle name="Currency 3 2 5" xfId="703" xr:uid="{00000000-0005-0000-0000-0000BD020000}"/>
    <cellStyle name="Currency 3 2 5 2" xfId="704" xr:uid="{00000000-0005-0000-0000-0000BE020000}"/>
    <cellStyle name="Currency 3 2 5 2 2" xfId="705" xr:uid="{00000000-0005-0000-0000-0000BF020000}"/>
    <cellStyle name="Currency 3 2 5 2 2 2" xfId="706" xr:uid="{00000000-0005-0000-0000-0000C0020000}"/>
    <cellStyle name="Currency 3 2 5 2 3" xfId="707" xr:uid="{00000000-0005-0000-0000-0000C1020000}"/>
    <cellStyle name="Currency 3 2 5 3" xfId="708" xr:uid="{00000000-0005-0000-0000-0000C2020000}"/>
    <cellStyle name="Currency 3 2 5 3 2" xfId="709" xr:uid="{00000000-0005-0000-0000-0000C3020000}"/>
    <cellStyle name="Currency 3 2 5 4" xfId="710" xr:uid="{00000000-0005-0000-0000-0000C4020000}"/>
    <cellStyle name="Currency 3 2 6" xfId="711" xr:uid="{00000000-0005-0000-0000-0000C5020000}"/>
    <cellStyle name="Currency 3 2 6 2" xfId="712" xr:uid="{00000000-0005-0000-0000-0000C6020000}"/>
    <cellStyle name="Currency 3 2 6 2 2" xfId="713" xr:uid="{00000000-0005-0000-0000-0000C7020000}"/>
    <cellStyle name="Currency 3 2 6 2 2 2" xfId="714" xr:uid="{00000000-0005-0000-0000-0000C8020000}"/>
    <cellStyle name="Currency 3 2 6 2 3" xfId="715" xr:uid="{00000000-0005-0000-0000-0000C9020000}"/>
    <cellStyle name="Currency 3 2 6 3" xfId="716" xr:uid="{00000000-0005-0000-0000-0000CA020000}"/>
    <cellStyle name="Currency 3 2 6 3 2" xfId="717" xr:uid="{00000000-0005-0000-0000-0000CB020000}"/>
    <cellStyle name="Currency 3 2 6 4" xfId="718" xr:uid="{00000000-0005-0000-0000-0000CC020000}"/>
    <cellStyle name="Currency 3 2 7" xfId="719" xr:uid="{00000000-0005-0000-0000-0000CD020000}"/>
    <cellStyle name="Currency 3 2 7 2" xfId="720" xr:uid="{00000000-0005-0000-0000-0000CE020000}"/>
    <cellStyle name="Currency 3 2 7 2 2" xfId="721" xr:uid="{00000000-0005-0000-0000-0000CF020000}"/>
    <cellStyle name="Currency 3 2 7 3" xfId="722" xr:uid="{00000000-0005-0000-0000-0000D0020000}"/>
    <cellStyle name="Currency 3 2 8" xfId="723" xr:uid="{00000000-0005-0000-0000-0000D1020000}"/>
    <cellStyle name="Currency 3 2 8 2" xfId="724" xr:uid="{00000000-0005-0000-0000-0000D2020000}"/>
    <cellStyle name="Currency 3 2 9" xfId="725" xr:uid="{00000000-0005-0000-0000-0000D3020000}"/>
    <cellStyle name="Currency 3 3" xfId="726" xr:uid="{00000000-0005-0000-0000-0000D4020000}"/>
    <cellStyle name="Currency 3 3 2" xfId="727" xr:uid="{00000000-0005-0000-0000-0000D5020000}"/>
    <cellStyle name="Currency 3 3 2 2" xfId="728" xr:uid="{00000000-0005-0000-0000-0000D6020000}"/>
    <cellStyle name="Currency 3 3 2 2 2" xfId="729" xr:uid="{00000000-0005-0000-0000-0000D7020000}"/>
    <cellStyle name="Currency 3 3 2 2 2 2" xfId="730" xr:uid="{00000000-0005-0000-0000-0000D8020000}"/>
    <cellStyle name="Currency 3 3 2 2 2 2 2" xfId="731" xr:uid="{00000000-0005-0000-0000-0000D9020000}"/>
    <cellStyle name="Currency 3 3 2 2 2 3" xfId="732" xr:uid="{00000000-0005-0000-0000-0000DA020000}"/>
    <cellStyle name="Currency 3 3 2 2 3" xfId="733" xr:uid="{00000000-0005-0000-0000-0000DB020000}"/>
    <cellStyle name="Currency 3 3 2 2 3 2" xfId="734" xr:uid="{00000000-0005-0000-0000-0000DC020000}"/>
    <cellStyle name="Currency 3 3 2 2 4" xfId="735" xr:uid="{00000000-0005-0000-0000-0000DD020000}"/>
    <cellStyle name="Currency 3 3 2 3" xfId="736" xr:uid="{00000000-0005-0000-0000-0000DE020000}"/>
    <cellStyle name="Currency 3 3 2 3 2" xfId="737" xr:uid="{00000000-0005-0000-0000-0000DF020000}"/>
    <cellStyle name="Currency 3 3 2 3 2 2" xfId="738" xr:uid="{00000000-0005-0000-0000-0000E0020000}"/>
    <cellStyle name="Currency 3 3 2 3 2 2 2" xfId="739" xr:uid="{00000000-0005-0000-0000-0000E1020000}"/>
    <cellStyle name="Currency 3 3 2 3 2 3" xfId="740" xr:uid="{00000000-0005-0000-0000-0000E2020000}"/>
    <cellStyle name="Currency 3 3 2 3 3" xfId="741" xr:uid="{00000000-0005-0000-0000-0000E3020000}"/>
    <cellStyle name="Currency 3 3 2 3 3 2" xfId="742" xr:uid="{00000000-0005-0000-0000-0000E4020000}"/>
    <cellStyle name="Currency 3 3 2 3 4" xfId="743" xr:uid="{00000000-0005-0000-0000-0000E5020000}"/>
    <cellStyle name="Currency 3 3 2 4" xfId="744" xr:uid="{00000000-0005-0000-0000-0000E6020000}"/>
    <cellStyle name="Currency 3 3 2 4 2" xfId="745" xr:uid="{00000000-0005-0000-0000-0000E7020000}"/>
    <cellStyle name="Currency 3 3 2 4 2 2" xfId="746" xr:uid="{00000000-0005-0000-0000-0000E8020000}"/>
    <cellStyle name="Currency 3 3 2 4 3" xfId="747" xr:uid="{00000000-0005-0000-0000-0000E9020000}"/>
    <cellStyle name="Currency 3 3 2 5" xfId="748" xr:uid="{00000000-0005-0000-0000-0000EA020000}"/>
    <cellStyle name="Currency 3 3 2 5 2" xfId="749" xr:uid="{00000000-0005-0000-0000-0000EB020000}"/>
    <cellStyle name="Currency 3 3 2 6" xfId="750" xr:uid="{00000000-0005-0000-0000-0000EC020000}"/>
    <cellStyle name="Currency 3 3 3" xfId="751" xr:uid="{00000000-0005-0000-0000-0000ED020000}"/>
    <cellStyle name="Currency 3 3 3 2" xfId="752" xr:uid="{00000000-0005-0000-0000-0000EE020000}"/>
    <cellStyle name="Currency 3 3 3 2 2" xfId="753" xr:uid="{00000000-0005-0000-0000-0000EF020000}"/>
    <cellStyle name="Currency 3 3 3 2 2 2" xfId="754" xr:uid="{00000000-0005-0000-0000-0000F0020000}"/>
    <cellStyle name="Currency 3 3 3 2 2 2 2" xfId="755" xr:uid="{00000000-0005-0000-0000-0000F1020000}"/>
    <cellStyle name="Currency 3 3 3 2 2 3" xfId="756" xr:uid="{00000000-0005-0000-0000-0000F2020000}"/>
    <cellStyle name="Currency 3 3 3 2 3" xfId="757" xr:uid="{00000000-0005-0000-0000-0000F3020000}"/>
    <cellStyle name="Currency 3 3 3 2 3 2" xfId="758" xr:uid="{00000000-0005-0000-0000-0000F4020000}"/>
    <cellStyle name="Currency 3 3 3 2 4" xfId="759" xr:uid="{00000000-0005-0000-0000-0000F5020000}"/>
    <cellStyle name="Currency 3 3 3 3" xfId="760" xr:uid="{00000000-0005-0000-0000-0000F6020000}"/>
    <cellStyle name="Currency 3 3 3 3 2" xfId="761" xr:uid="{00000000-0005-0000-0000-0000F7020000}"/>
    <cellStyle name="Currency 3 3 3 3 2 2" xfId="762" xr:uid="{00000000-0005-0000-0000-0000F8020000}"/>
    <cellStyle name="Currency 3 3 3 3 2 2 2" xfId="763" xr:uid="{00000000-0005-0000-0000-0000F9020000}"/>
    <cellStyle name="Currency 3 3 3 3 2 3" xfId="764" xr:uid="{00000000-0005-0000-0000-0000FA020000}"/>
    <cellStyle name="Currency 3 3 3 3 3" xfId="765" xr:uid="{00000000-0005-0000-0000-0000FB020000}"/>
    <cellStyle name="Currency 3 3 3 3 3 2" xfId="766" xr:uid="{00000000-0005-0000-0000-0000FC020000}"/>
    <cellStyle name="Currency 3 3 3 3 4" xfId="767" xr:uid="{00000000-0005-0000-0000-0000FD020000}"/>
    <cellStyle name="Currency 3 3 3 4" xfId="768" xr:uid="{00000000-0005-0000-0000-0000FE020000}"/>
    <cellStyle name="Currency 3 3 3 4 2" xfId="769" xr:uid="{00000000-0005-0000-0000-0000FF020000}"/>
    <cellStyle name="Currency 3 3 3 4 2 2" xfId="770" xr:uid="{00000000-0005-0000-0000-000000030000}"/>
    <cellStyle name="Currency 3 3 3 4 3" xfId="771" xr:uid="{00000000-0005-0000-0000-000001030000}"/>
    <cellStyle name="Currency 3 3 3 5" xfId="772" xr:uid="{00000000-0005-0000-0000-000002030000}"/>
    <cellStyle name="Currency 3 3 3 5 2" xfId="773" xr:uid="{00000000-0005-0000-0000-000003030000}"/>
    <cellStyle name="Currency 3 3 3 6" xfId="774" xr:uid="{00000000-0005-0000-0000-000004030000}"/>
    <cellStyle name="Currency 3 3 4" xfId="775" xr:uid="{00000000-0005-0000-0000-000005030000}"/>
    <cellStyle name="Currency 3 3 4 2" xfId="776" xr:uid="{00000000-0005-0000-0000-000006030000}"/>
    <cellStyle name="Currency 3 3 4 2 2" xfId="777" xr:uid="{00000000-0005-0000-0000-000007030000}"/>
    <cellStyle name="Currency 3 3 4 2 2 2" xfId="778" xr:uid="{00000000-0005-0000-0000-000008030000}"/>
    <cellStyle name="Currency 3 3 4 2 2 2 2" xfId="779" xr:uid="{00000000-0005-0000-0000-000009030000}"/>
    <cellStyle name="Currency 3 3 4 2 2 3" xfId="780" xr:uid="{00000000-0005-0000-0000-00000A030000}"/>
    <cellStyle name="Currency 3 3 4 2 3" xfId="781" xr:uid="{00000000-0005-0000-0000-00000B030000}"/>
    <cellStyle name="Currency 3 3 4 2 3 2" xfId="782" xr:uid="{00000000-0005-0000-0000-00000C030000}"/>
    <cellStyle name="Currency 3 3 4 2 4" xfId="783" xr:uid="{00000000-0005-0000-0000-00000D030000}"/>
    <cellStyle name="Currency 3 3 4 3" xfId="784" xr:uid="{00000000-0005-0000-0000-00000E030000}"/>
    <cellStyle name="Currency 3 3 4 3 2" xfId="785" xr:uid="{00000000-0005-0000-0000-00000F030000}"/>
    <cellStyle name="Currency 3 3 4 3 2 2" xfId="786" xr:uid="{00000000-0005-0000-0000-000010030000}"/>
    <cellStyle name="Currency 3 3 4 3 2 2 2" xfId="787" xr:uid="{00000000-0005-0000-0000-000011030000}"/>
    <cellStyle name="Currency 3 3 4 3 2 3" xfId="788" xr:uid="{00000000-0005-0000-0000-000012030000}"/>
    <cellStyle name="Currency 3 3 4 3 3" xfId="789" xr:uid="{00000000-0005-0000-0000-000013030000}"/>
    <cellStyle name="Currency 3 3 4 3 3 2" xfId="790" xr:uid="{00000000-0005-0000-0000-000014030000}"/>
    <cellStyle name="Currency 3 3 4 3 4" xfId="791" xr:uid="{00000000-0005-0000-0000-000015030000}"/>
    <cellStyle name="Currency 3 3 4 4" xfId="792" xr:uid="{00000000-0005-0000-0000-000016030000}"/>
    <cellStyle name="Currency 3 3 4 4 2" xfId="793" xr:uid="{00000000-0005-0000-0000-000017030000}"/>
    <cellStyle name="Currency 3 3 4 4 2 2" xfId="794" xr:uid="{00000000-0005-0000-0000-000018030000}"/>
    <cellStyle name="Currency 3 3 4 4 3" xfId="795" xr:uid="{00000000-0005-0000-0000-000019030000}"/>
    <cellStyle name="Currency 3 3 4 5" xfId="796" xr:uid="{00000000-0005-0000-0000-00001A030000}"/>
    <cellStyle name="Currency 3 3 4 5 2" xfId="797" xr:uid="{00000000-0005-0000-0000-00001B030000}"/>
    <cellStyle name="Currency 3 3 4 6" xfId="798" xr:uid="{00000000-0005-0000-0000-00001C030000}"/>
    <cellStyle name="Currency 3 3 5" xfId="799" xr:uid="{00000000-0005-0000-0000-00001D030000}"/>
    <cellStyle name="Currency 3 3 5 2" xfId="800" xr:uid="{00000000-0005-0000-0000-00001E030000}"/>
    <cellStyle name="Currency 3 3 5 2 2" xfId="801" xr:uid="{00000000-0005-0000-0000-00001F030000}"/>
    <cellStyle name="Currency 3 3 5 2 2 2" xfId="802" xr:uid="{00000000-0005-0000-0000-000020030000}"/>
    <cellStyle name="Currency 3 3 5 2 3" xfId="803" xr:uid="{00000000-0005-0000-0000-000021030000}"/>
    <cellStyle name="Currency 3 3 5 3" xfId="804" xr:uid="{00000000-0005-0000-0000-000022030000}"/>
    <cellStyle name="Currency 3 3 5 3 2" xfId="805" xr:uid="{00000000-0005-0000-0000-000023030000}"/>
    <cellStyle name="Currency 3 3 5 4" xfId="806" xr:uid="{00000000-0005-0000-0000-000024030000}"/>
    <cellStyle name="Currency 3 3 6" xfId="807" xr:uid="{00000000-0005-0000-0000-000025030000}"/>
    <cellStyle name="Currency 3 3 6 2" xfId="808" xr:uid="{00000000-0005-0000-0000-000026030000}"/>
    <cellStyle name="Currency 3 3 6 2 2" xfId="809" xr:uid="{00000000-0005-0000-0000-000027030000}"/>
    <cellStyle name="Currency 3 3 6 2 2 2" xfId="810" xr:uid="{00000000-0005-0000-0000-000028030000}"/>
    <cellStyle name="Currency 3 3 6 2 3" xfId="811" xr:uid="{00000000-0005-0000-0000-000029030000}"/>
    <cellStyle name="Currency 3 3 6 3" xfId="812" xr:uid="{00000000-0005-0000-0000-00002A030000}"/>
    <cellStyle name="Currency 3 3 6 3 2" xfId="813" xr:uid="{00000000-0005-0000-0000-00002B030000}"/>
    <cellStyle name="Currency 3 3 6 4" xfId="814" xr:uid="{00000000-0005-0000-0000-00002C030000}"/>
    <cellStyle name="Currency 3 3 7" xfId="815" xr:uid="{00000000-0005-0000-0000-00002D030000}"/>
    <cellStyle name="Currency 3 3 7 2" xfId="816" xr:uid="{00000000-0005-0000-0000-00002E030000}"/>
    <cellStyle name="Currency 3 3 7 2 2" xfId="817" xr:uid="{00000000-0005-0000-0000-00002F030000}"/>
    <cellStyle name="Currency 3 3 7 3" xfId="818" xr:uid="{00000000-0005-0000-0000-000030030000}"/>
    <cellStyle name="Currency 3 3 8" xfId="819" xr:uid="{00000000-0005-0000-0000-000031030000}"/>
    <cellStyle name="Currency 3 3 8 2" xfId="820" xr:uid="{00000000-0005-0000-0000-000032030000}"/>
    <cellStyle name="Currency 3 3 9" xfId="821" xr:uid="{00000000-0005-0000-0000-000033030000}"/>
    <cellStyle name="Currency 3 4" xfId="822" xr:uid="{00000000-0005-0000-0000-000034030000}"/>
    <cellStyle name="Currency 3 4 2" xfId="823" xr:uid="{00000000-0005-0000-0000-000035030000}"/>
    <cellStyle name="Currency 3 5" xfId="824" xr:uid="{00000000-0005-0000-0000-000036030000}"/>
    <cellStyle name="Currency 30" xfId="825" xr:uid="{00000000-0005-0000-0000-000037030000}"/>
    <cellStyle name="Currency 31" xfId="826" xr:uid="{00000000-0005-0000-0000-000038030000}"/>
    <cellStyle name="Currency 32" xfId="827" xr:uid="{00000000-0005-0000-0000-000039030000}"/>
    <cellStyle name="Currency 33" xfId="828" xr:uid="{00000000-0005-0000-0000-00003A030000}"/>
    <cellStyle name="Currency 34" xfId="829" xr:uid="{00000000-0005-0000-0000-00003B030000}"/>
    <cellStyle name="Currency 35" xfId="830" xr:uid="{00000000-0005-0000-0000-00003C030000}"/>
    <cellStyle name="Currency 36" xfId="831" xr:uid="{00000000-0005-0000-0000-00003D030000}"/>
    <cellStyle name="Currency 37" xfId="832" xr:uid="{00000000-0005-0000-0000-00003E030000}"/>
    <cellStyle name="Currency 38" xfId="833" xr:uid="{00000000-0005-0000-0000-00003F030000}"/>
    <cellStyle name="Currency 39" xfId="834" xr:uid="{00000000-0005-0000-0000-000040030000}"/>
    <cellStyle name="Currency 4" xfId="835" xr:uid="{00000000-0005-0000-0000-000041030000}"/>
    <cellStyle name="Currency 4 2" xfId="836" xr:uid="{00000000-0005-0000-0000-000042030000}"/>
    <cellStyle name="Currency 4 2 2" xfId="837" xr:uid="{00000000-0005-0000-0000-000043030000}"/>
    <cellStyle name="Currency 4 2 2 2" xfId="838" xr:uid="{00000000-0005-0000-0000-000044030000}"/>
    <cellStyle name="Currency 4 2 2 2 2" xfId="839" xr:uid="{00000000-0005-0000-0000-000045030000}"/>
    <cellStyle name="Currency 4 2 2 2 2 2" xfId="840" xr:uid="{00000000-0005-0000-0000-000046030000}"/>
    <cellStyle name="Currency 4 2 2 2 2 2 2" xfId="841" xr:uid="{00000000-0005-0000-0000-000047030000}"/>
    <cellStyle name="Currency 4 2 2 2 2 3" xfId="842" xr:uid="{00000000-0005-0000-0000-000048030000}"/>
    <cellStyle name="Currency 4 2 2 2 3" xfId="843" xr:uid="{00000000-0005-0000-0000-000049030000}"/>
    <cellStyle name="Currency 4 2 2 2 3 2" xfId="844" xr:uid="{00000000-0005-0000-0000-00004A030000}"/>
    <cellStyle name="Currency 4 2 2 2 4" xfId="845" xr:uid="{00000000-0005-0000-0000-00004B030000}"/>
    <cellStyle name="Currency 4 2 2 3" xfId="846" xr:uid="{00000000-0005-0000-0000-00004C030000}"/>
    <cellStyle name="Currency 4 2 2 3 2" xfId="847" xr:uid="{00000000-0005-0000-0000-00004D030000}"/>
    <cellStyle name="Currency 4 2 2 3 2 2" xfId="848" xr:uid="{00000000-0005-0000-0000-00004E030000}"/>
    <cellStyle name="Currency 4 2 2 3 2 2 2" xfId="849" xr:uid="{00000000-0005-0000-0000-00004F030000}"/>
    <cellStyle name="Currency 4 2 2 3 2 3" xfId="850" xr:uid="{00000000-0005-0000-0000-000050030000}"/>
    <cellStyle name="Currency 4 2 2 3 3" xfId="851" xr:uid="{00000000-0005-0000-0000-000051030000}"/>
    <cellStyle name="Currency 4 2 2 3 3 2" xfId="852" xr:uid="{00000000-0005-0000-0000-000052030000}"/>
    <cellStyle name="Currency 4 2 2 3 4" xfId="853" xr:uid="{00000000-0005-0000-0000-000053030000}"/>
    <cellStyle name="Currency 4 2 2 4" xfId="854" xr:uid="{00000000-0005-0000-0000-000054030000}"/>
    <cellStyle name="Currency 4 2 2 4 2" xfId="855" xr:uid="{00000000-0005-0000-0000-000055030000}"/>
    <cellStyle name="Currency 4 2 2 4 2 2" xfId="856" xr:uid="{00000000-0005-0000-0000-000056030000}"/>
    <cellStyle name="Currency 4 2 2 4 3" xfId="857" xr:uid="{00000000-0005-0000-0000-000057030000}"/>
    <cellStyle name="Currency 4 2 2 5" xfId="858" xr:uid="{00000000-0005-0000-0000-000058030000}"/>
    <cellStyle name="Currency 4 2 2 5 2" xfId="859" xr:uid="{00000000-0005-0000-0000-000059030000}"/>
    <cellStyle name="Currency 4 2 2 6" xfId="860" xr:uid="{00000000-0005-0000-0000-00005A030000}"/>
    <cellStyle name="Currency 4 2 3" xfId="861" xr:uid="{00000000-0005-0000-0000-00005B030000}"/>
    <cellStyle name="Currency 4 2 3 2" xfId="862" xr:uid="{00000000-0005-0000-0000-00005C030000}"/>
    <cellStyle name="Currency 4 2 3 2 2" xfId="863" xr:uid="{00000000-0005-0000-0000-00005D030000}"/>
    <cellStyle name="Currency 4 2 3 2 2 2" xfId="864" xr:uid="{00000000-0005-0000-0000-00005E030000}"/>
    <cellStyle name="Currency 4 2 3 2 2 2 2" xfId="865" xr:uid="{00000000-0005-0000-0000-00005F030000}"/>
    <cellStyle name="Currency 4 2 3 2 2 3" xfId="866" xr:uid="{00000000-0005-0000-0000-000060030000}"/>
    <cellStyle name="Currency 4 2 3 2 3" xfId="867" xr:uid="{00000000-0005-0000-0000-000061030000}"/>
    <cellStyle name="Currency 4 2 3 2 3 2" xfId="868" xr:uid="{00000000-0005-0000-0000-000062030000}"/>
    <cellStyle name="Currency 4 2 3 2 4" xfId="869" xr:uid="{00000000-0005-0000-0000-000063030000}"/>
    <cellStyle name="Currency 4 2 3 3" xfId="870" xr:uid="{00000000-0005-0000-0000-000064030000}"/>
    <cellStyle name="Currency 4 2 3 3 2" xfId="871" xr:uid="{00000000-0005-0000-0000-000065030000}"/>
    <cellStyle name="Currency 4 2 3 3 2 2" xfId="872" xr:uid="{00000000-0005-0000-0000-000066030000}"/>
    <cellStyle name="Currency 4 2 3 3 2 2 2" xfId="873" xr:uid="{00000000-0005-0000-0000-000067030000}"/>
    <cellStyle name="Currency 4 2 3 3 2 3" xfId="874" xr:uid="{00000000-0005-0000-0000-000068030000}"/>
    <cellStyle name="Currency 4 2 3 3 3" xfId="875" xr:uid="{00000000-0005-0000-0000-000069030000}"/>
    <cellStyle name="Currency 4 2 3 3 3 2" xfId="876" xr:uid="{00000000-0005-0000-0000-00006A030000}"/>
    <cellStyle name="Currency 4 2 3 3 4" xfId="877" xr:uid="{00000000-0005-0000-0000-00006B030000}"/>
    <cellStyle name="Currency 4 2 3 4" xfId="878" xr:uid="{00000000-0005-0000-0000-00006C030000}"/>
    <cellStyle name="Currency 4 2 3 4 2" xfId="879" xr:uid="{00000000-0005-0000-0000-00006D030000}"/>
    <cellStyle name="Currency 4 2 3 4 2 2" xfId="880" xr:uid="{00000000-0005-0000-0000-00006E030000}"/>
    <cellStyle name="Currency 4 2 3 4 3" xfId="881" xr:uid="{00000000-0005-0000-0000-00006F030000}"/>
    <cellStyle name="Currency 4 2 3 5" xfId="882" xr:uid="{00000000-0005-0000-0000-000070030000}"/>
    <cellStyle name="Currency 4 2 3 5 2" xfId="883" xr:uid="{00000000-0005-0000-0000-000071030000}"/>
    <cellStyle name="Currency 4 2 3 6" xfId="884" xr:uid="{00000000-0005-0000-0000-000072030000}"/>
    <cellStyle name="Currency 4 2 4" xfId="885" xr:uid="{00000000-0005-0000-0000-000073030000}"/>
    <cellStyle name="Currency 4 2 4 2" xfId="886" xr:uid="{00000000-0005-0000-0000-000074030000}"/>
    <cellStyle name="Currency 4 2 4 2 2" xfId="887" xr:uid="{00000000-0005-0000-0000-000075030000}"/>
    <cellStyle name="Currency 4 2 4 2 2 2" xfId="888" xr:uid="{00000000-0005-0000-0000-000076030000}"/>
    <cellStyle name="Currency 4 2 4 2 2 2 2" xfId="889" xr:uid="{00000000-0005-0000-0000-000077030000}"/>
    <cellStyle name="Currency 4 2 4 2 2 3" xfId="890" xr:uid="{00000000-0005-0000-0000-000078030000}"/>
    <cellStyle name="Currency 4 2 4 2 3" xfId="891" xr:uid="{00000000-0005-0000-0000-000079030000}"/>
    <cellStyle name="Currency 4 2 4 2 3 2" xfId="892" xr:uid="{00000000-0005-0000-0000-00007A030000}"/>
    <cellStyle name="Currency 4 2 4 2 4" xfId="893" xr:uid="{00000000-0005-0000-0000-00007B030000}"/>
    <cellStyle name="Currency 4 2 4 3" xfId="894" xr:uid="{00000000-0005-0000-0000-00007C030000}"/>
    <cellStyle name="Currency 4 2 4 3 2" xfId="895" xr:uid="{00000000-0005-0000-0000-00007D030000}"/>
    <cellStyle name="Currency 4 2 4 3 2 2" xfId="896" xr:uid="{00000000-0005-0000-0000-00007E030000}"/>
    <cellStyle name="Currency 4 2 4 3 2 2 2" xfId="897" xr:uid="{00000000-0005-0000-0000-00007F030000}"/>
    <cellStyle name="Currency 4 2 4 3 2 3" xfId="898" xr:uid="{00000000-0005-0000-0000-000080030000}"/>
    <cellStyle name="Currency 4 2 4 3 3" xfId="899" xr:uid="{00000000-0005-0000-0000-000081030000}"/>
    <cellStyle name="Currency 4 2 4 3 3 2" xfId="900" xr:uid="{00000000-0005-0000-0000-000082030000}"/>
    <cellStyle name="Currency 4 2 4 3 4" xfId="901" xr:uid="{00000000-0005-0000-0000-000083030000}"/>
    <cellStyle name="Currency 4 2 4 4" xfId="902" xr:uid="{00000000-0005-0000-0000-000084030000}"/>
    <cellStyle name="Currency 4 2 4 4 2" xfId="903" xr:uid="{00000000-0005-0000-0000-000085030000}"/>
    <cellStyle name="Currency 4 2 4 4 2 2" xfId="904" xr:uid="{00000000-0005-0000-0000-000086030000}"/>
    <cellStyle name="Currency 4 2 4 4 3" xfId="905" xr:uid="{00000000-0005-0000-0000-000087030000}"/>
    <cellStyle name="Currency 4 2 4 5" xfId="906" xr:uid="{00000000-0005-0000-0000-000088030000}"/>
    <cellStyle name="Currency 4 2 4 5 2" xfId="907" xr:uid="{00000000-0005-0000-0000-000089030000}"/>
    <cellStyle name="Currency 4 2 4 6" xfId="908" xr:uid="{00000000-0005-0000-0000-00008A030000}"/>
    <cellStyle name="Currency 4 2 5" xfId="909" xr:uid="{00000000-0005-0000-0000-00008B030000}"/>
    <cellStyle name="Currency 4 2 5 2" xfId="910" xr:uid="{00000000-0005-0000-0000-00008C030000}"/>
    <cellStyle name="Currency 4 2 5 2 2" xfId="911" xr:uid="{00000000-0005-0000-0000-00008D030000}"/>
    <cellStyle name="Currency 4 2 5 2 2 2" xfId="912" xr:uid="{00000000-0005-0000-0000-00008E030000}"/>
    <cellStyle name="Currency 4 2 5 2 3" xfId="913" xr:uid="{00000000-0005-0000-0000-00008F030000}"/>
    <cellStyle name="Currency 4 2 5 3" xfId="914" xr:uid="{00000000-0005-0000-0000-000090030000}"/>
    <cellStyle name="Currency 4 2 5 3 2" xfId="915" xr:uid="{00000000-0005-0000-0000-000091030000}"/>
    <cellStyle name="Currency 4 2 5 4" xfId="916" xr:uid="{00000000-0005-0000-0000-000092030000}"/>
    <cellStyle name="Currency 4 2 6" xfId="917" xr:uid="{00000000-0005-0000-0000-000093030000}"/>
    <cellStyle name="Currency 4 2 6 2" xfId="918" xr:uid="{00000000-0005-0000-0000-000094030000}"/>
    <cellStyle name="Currency 4 2 6 2 2" xfId="919" xr:uid="{00000000-0005-0000-0000-000095030000}"/>
    <cellStyle name="Currency 4 2 6 2 2 2" xfId="920" xr:uid="{00000000-0005-0000-0000-000096030000}"/>
    <cellStyle name="Currency 4 2 6 2 3" xfId="921" xr:uid="{00000000-0005-0000-0000-000097030000}"/>
    <cellStyle name="Currency 4 2 6 3" xfId="922" xr:uid="{00000000-0005-0000-0000-000098030000}"/>
    <cellStyle name="Currency 4 2 6 3 2" xfId="923" xr:uid="{00000000-0005-0000-0000-000099030000}"/>
    <cellStyle name="Currency 4 2 6 4" xfId="924" xr:uid="{00000000-0005-0000-0000-00009A030000}"/>
    <cellStyle name="Currency 4 2 7" xfId="925" xr:uid="{00000000-0005-0000-0000-00009B030000}"/>
    <cellStyle name="Currency 4 2 7 2" xfId="926" xr:uid="{00000000-0005-0000-0000-00009C030000}"/>
    <cellStyle name="Currency 4 2 7 2 2" xfId="927" xr:uid="{00000000-0005-0000-0000-00009D030000}"/>
    <cellStyle name="Currency 4 2 7 3" xfId="928" xr:uid="{00000000-0005-0000-0000-00009E030000}"/>
    <cellStyle name="Currency 4 2 8" xfId="929" xr:uid="{00000000-0005-0000-0000-00009F030000}"/>
    <cellStyle name="Currency 4 2 8 2" xfId="930" xr:uid="{00000000-0005-0000-0000-0000A0030000}"/>
    <cellStyle name="Currency 4 2 9" xfId="931" xr:uid="{00000000-0005-0000-0000-0000A1030000}"/>
    <cellStyle name="Currency 4 3" xfId="932" xr:uid="{00000000-0005-0000-0000-0000A2030000}"/>
    <cellStyle name="Currency 4 3 2" xfId="933" xr:uid="{00000000-0005-0000-0000-0000A3030000}"/>
    <cellStyle name="Currency 4 4" xfId="934" xr:uid="{00000000-0005-0000-0000-0000A4030000}"/>
    <cellStyle name="Currency 40" xfId="935" xr:uid="{00000000-0005-0000-0000-0000A5030000}"/>
    <cellStyle name="Currency 41" xfId="936" xr:uid="{00000000-0005-0000-0000-0000A6030000}"/>
    <cellStyle name="Currency 42" xfId="937" xr:uid="{00000000-0005-0000-0000-0000A7030000}"/>
    <cellStyle name="Currency 43" xfId="938" xr:uid="{00000000-0005-0000-0000-0000A8030000}"/>
    <cellStyle name="Currency 5" xfId="939" xr:uid="{00000000-0005-0000-0000-0000A9030000}"/>
    <cellStyle name="Currency 5 2" xfId="940" xr:uid="{00000000-0005-0000-0000-0000AA030000}"/>
    <cellStyle name="Currency 6" xfId="941" xr:uid="{00000000-0005-0000-0000-0000AB030000}"/>
    <cellStyle name="Currency 6 2" xfId="942" xr:uid="{00000000-0005-0000-0000-0000AC030000}"/>
    <cellStyle name="Currency 7" xfId="943" xr:uid="{00000000-0005-0000-0000-0000AD030000}"/>
    <cellStyle name="Currency 7 2" xfId="944" xr:uid="{00000000-0005-0000-0000-0000AE030000}"/>
    <cellStyle name="Currency 8" xfId="945" xr:uid="{00000000-0005-0000-0000-0000AF030000}"/>
    <cellStyle name="Currency 8 2" xfId="946" xr:uid="{00000000-0005-0000-0000-0000B0030000}"/>
    <cellStyle name="Currency 9" xfId="947" xr:uid="{00000000-0005-0000-0000-0000B1030000}"/>
    <cellStyle name="Currency 9 2" xfId="948" xr:uid="{00000000-0005-0000-0000-0000B2030000}"/>
    <cellStyle name="Currency 9 2 2" xfId="949" xr:uid="{00000000-0005-0000-0000-0000B3030000}"/>
    <cellStyle name="Currency 9 3" xfId="950" xr:uid="{00000000-0005-0000-0000-0000B4030000}"/>
    <cellStyle name="Currency 9 4" xfId="951" xr:uid="{00000000-0005-0000-0000-0000B5030000}"/>
    <cellStyle name="Date" xfId="952" xr:uid="{00000000-0005-0000-0000-0000B6030000}"/>
    <cellStyle name="Date 2" xfId="953" xr:uid="{00000000-0005-0000-0000-0000B7030000}"/>
    <cellStyle name="Date 2 2" xfId="954" xr:uid="{00000000-0005-0000-0000-0000B8030000}"/>
    <cellStyle name="Date 3" xfId="955" xr:uid="{00000000-0005-0000-0000-0000B9030000}"/>
    <cellStyle name="Euro" xfId="956" xr:uid="{00000000-0005-0000-0000-0000BA030000}"/>
    <cellStyle name="Explanation" xfId="957" xr:uid="{00000000-0005-0000-0000-0000BB030000}"/>
    <cellStyle name="Explanatory Text 2" xfId="958" xr:uid="{00000000-0005-0000-0000-0000BC030000}"/>
    <cellStyle name="Explanatory Text 2 2" xfId="959" xr:uid="{00000000-0005-0000-0000-0000BD030000}"/>
    <cellStyle name="Explanatory Text 3" xfId="960" xr:uid="{00000000-0005-0000-0000-0000BE030000}"/>
    <cellStyle name="Good 2" xfId="961" xr:uid="{00000000-0005-0000-0000-0000BF030000}"/>
    <cellStyle name="Good 2 2" xfId="962" xr:uid="{00000000-0005-0000-0000-0000C0030000}"/>
    <cellStyle name="Good 3" xfId="963" xr:uid="{00000000-0005-0000-0000-0000C1030000}"/>
    <cellStyle name="Good 4" xfId="964" xr:uid="{00000000-0005-0000-0000-0000C2030000}"/>
    <cellStyle name="Greyed" xfId="965" xr:uid="{00000000-0005-0000-0000-0000C3030000}"/>
    <cellStyle name="hard no." xfId="966" xr:uid="{00000000-0005-0000-0000-0000C4030000}"/>
    <cellStyle name="hard no. 2" xfId="967" xr:uid="{00000000-0005-0000-0000-0000C5030000}"/>
    <cellStyle name="hard no. 2 2" xfId="968" xr:uid="{00000000-0005-0000-0000-0000C6030000}"/>
    <cellStyle name="hard no. 3" xfId="969" xr:uid="{00000000-0005-0000-0000-0000C7030000}"/>
    <cellStyle name="Heading 1 2" xfId="970" xr:uid="{00000000-0005-0000-0000-0000C8030000}"/>
    <cellStyle name="Heading 1 2 2" xfId="971" xr:uid="{00000000-0005-0000-0000-0000C9030000}"/>
    <cellStyle name="Heading 1 3" xfId="972" xr:uid="{00000000-0005-0000-0000-0000CA030000}"/>
    <cellStyle name="Heading 1 4" xfId="973" xr:uid="{00000000-0005-0000-0000-0000CB030000}"/>
    <cellStyle name="Heading 2 2" xfId="974" xr:uid="{00000000-0005-0000-0000-0000CC030000}"/>
    <cellStyle name="Heading 2 2 2" xfId="975" xr:uid="{00000000-0005-0000-0000-0000CD030000}"/>
    <cellStyle name="Heading 2 3" xfId="976" xr:uid="{00000000-0005-0000-0000-0000CE030000}"/>
    <cellStyle name="Heading 2 4" xfId="977" xr:uid="{00000000-0005-0000-0000-0000CF030000}"/>
    <cellStyle name="Heading 2 5" xfId="978" xr:uid="{00000000-0005-0000-0000-0000D0030000}"/>
    <cellStyle name="Heading 3 2" xfId="979" xr:uid="{00000000-0005-0000-0000-0000D1030000}"/>
    <cellStyle name="Heading 3 2 2" xfId="980" xr:uid="{00000000-0005-0000-0000-0000D2030000}"/>
    <cellStyle name="Heading 3 3" xfId="981" xr:uid="{00000000-0005-0000-0000-0000D3030000}"/>
    <cellStyle name="Heading 3 3 2" xfId="982" xr:uid="{00000000-0005-0000-0000-0000D4030000}"/>
    <cellStyle name="Heading 3 4" xfId="983" xr:uid="{00000000-0005-0000-0000-0000D5030000}"/>
    <cellStyle name="Heading 3 5" xfId="984" xr:uid="{00000000-0005-0000-0000-0000D6030000}"/>
    <cellStyle name="Heading 4 2" xfId="985" xr:uid="{00000000-0005-0000-0000-0000D7030000}"/>
    <cellStyle name="Heading 4 2 2" xfId="986" xr:uid="{00000000-0005-0000-0000-0000D8030000}"/>
    <cellStyle name="Heading 4 3" xfId="987" xr:uid="{00000000-0005-0000-0000-0000D9030000}"/>
    <cellStyle name="Heading 4 4" xfId="988" xr:uid="{00000000-0005-0000-0000-0000DA030000}"/>
    <cellStyle name="Hyperlink 2" xfId="989" xr:uid="{00000000-0005-0000-0000-0000DB030000}"/>
    <cellStyle name="Hyperlink 3" xfId="990" xr:uid="{00000000-0005-0000-0000-0000DC030000}"/>
    <cellStyle name="Input 1" xfId="991" xr:uid="{00000000-0005-0000-0000-0000DD030000}"/>
    <cellStyle name="Input 2" xfId="992" xr:uid="{00000000-0005-0000-0000-0000DE030000}"/>
    <cellStyle name="Input 2 2" xfId="993" xr:uid="{00000000-0005-0000-0000-0000DF030000}"/>
    <cellStyle name="Input 2 3" xfId="994" xr:uid="{00000000-0005-0000-0000-0000E0030000}"/>
    <cellStyle name="Input 3" xfId="995" xr:uid="{00000000-0005-0000-0000-0000E1030000}"/>
    <cellStyle name="Input 3 2" xfId="996" xr:uid="{00000000-0005-0000-0000-0000E2030000}"/>
    <cellStyle name="Input 3 2 2" xfId="997" xr:uid="{00000000-0005-0000-0000-0000E3030000}"/>
    <cellStyle name="Input 3 2 2 2" xfId="998" xr:uid="{00000000-0005-0000-0000-0000E4030000}"/>
    <cellStyle name="Input 3 2 3" xfId="999" xr:uid="{00000000-0005-0000-0000-0000E5030000}"/>
    <cellStyle name="Input 3 3" xfId="1000" xr:uid="{00000000-0005-0000-0000-0000E6030000}"/>
    <cellStyle name="Input 3 3 2" xfId="1001" xr:uid="{00000000-0005-0000-0000-0000E7030000}"/>
    <cellStyle name="Input 3 3 2 2" xfId="1002" xr:uid="{00000000-0005-0000-0000-0000E8030000}"/>
    <cellStyle name="Input 3 3 3" xfId="1003" xr:uid="{00000000-0005-0000-0000-0000E9030000}"/>
    <cellStyle name="Input 3 4" xfId="1004" xr:uid="{00000000-0005-0000-0000-0000EA030000}"/>
    <cellStyle name="Input 3 4 2" xfId="1005" xr:uid="{00000000-0005-0000-0000-0000EB030000}"/>
    <cellStyle name="Input 3 4 2 2" xfId="1006" xr:uid="{00000000-0005-0000-0000-0000EC030000}"/>
    <cellStyle name="Input 3 4 3" xfId="1007" xr:uid="{00000000-0005-0000-0000-0000ED030000}"/>
    <cellStyle name="Input 3 5" xfId="1008" xr:uid="{00000000-0005-0000-0000-0000EE030000}"/>
    <cellStyle name="Input 3 5 2" xfId="1009" xr:uid="{00000000-0005-0000-0000-0000EF030000}"/>
    <cellStyle name="Input 3 5 3" xfId="1010" xr:uid="{00000000-0005-0000-0000-0000F0030000}"/>
    <cellStyle name="Input 3 6" xfId="1011" xr:uid="{00000000-0005-0000-0000-0000F1030000}"/>
    <cellStyle name="Input 4" xfId="1012" xr:uid="{00000000-0005-0000-0000-0000F2030000}"/>
    <cellStyle name="KPMG Heading 1" xfId="1013" xr:uid="{00000000-0005-0000-0000-0000F3030000}"/>
    <cellStyle name="KPMG Heading 2" xfId="1014" xr:uid="{00000000-0005-0000-0000-0000F4030000}"/>
    <cellStyle name="KPMG Heading 3" xfId="1015" xr:uid="{00000000-0005-0000-0000-0000F5030000}"/>
    <cellStyle name="KPMG Heading 4" xfId="1016" xr:uid="{00000000-0005-0000-0000-0000F6030000}"/>
    <cellStyle name="KPMG Normal" xfId="1017" xr:uid="{00000000-0005-0000-0000-0000F7030000}"/>
    <cellStyle name="KPMG Normal Text" xfId="1018" xr:uid="{00000000-0005-0000-0000-0000F8030000}"/>
    <cellStyle name="Large" xfId="1019" xr:uid="{00000000-0005-0000-0000-0000F9030000}"/>
    <cellStyle name="Linked Cell 2" xfId="1020" xr:uid="{00000000-0005-0000-0000-0000FA030000}"/>
    <cellStyle name="Linked Cell 2 2" xfId="1021" xr:uid="{00000000-0005-0000-0000-0000FB030000}"/>
    <cellStyle name="Linked Cell 3" xfId="1022" xr:uid="{00000000-0005-0000-0000-0000FC030000}"/>
    <cellStyle name="Mid_Centred" xfId="1023" xr:uid="{00000000-0005-0000-0000-0000FD030000}"/>
    <cellStyle name="Neutral 2" xfId="1024" xr:uid="{00000000-0005-0000-0000-0000FE030000}"/>
    <cellStyle name="Neutral 2 2" xfId="1025" xr:uid="{00000000-0005-0000-0000-0000FF030000}"/>
    <cellStyle name="Neutral 3" xfId="1026" xr:uid="{00000000-0005-0000-0000-000000040000}"/>
    <cellStyle name="Neutral 4" xfId="1027" xr:uid="{00000000-0005-0000-0000-000001040000}"/>
    <cellStyle name="Neutral 5" xfId="1028" xr:uid="{00000000-0005-0000-0000-000002040000}"/>
    <cellStyle name="Normal" xfId="0" builtinId="0"/>
    <cellStyle name="Normal - Style1" xfId="1029" xr:uid="{00000000-0005-0000-0000-000004040000}"/>
    <cellStyle name="Normal 10" xfId="1030" xr:uid="{00000000-0005-0000-0000-000005040000}"/>
    <cellStyle name="Normal 10 2" xfId="1031" xr:uid="{00000000-0005-0000-0000-000006040000}"/>
    <cellStyle name="Normal 10 2 2" xfId="1032" xr:uid="{00000000-0005-0000-0000-000007040000}"/>
    <cellStyle name="Normal 10 2 2 2" xfId="1033" xr:uid="{00000000-0005-0000-0000-000008040000}"/>
    <cellStyle name="Normal 10 2 3" xfId="1034" xr:uid="{00000000-0005-0000-0000-000009040000}"/>
    <cellStyle name="Normal 10 2 3 2" xfId="1035" xr:uid="{00000000-0005-0000-0000-00000A040000}"/>
    <cellStyle name="Normal 10 3" xfId="1036" xr:uid="{00000000-0005-0000-0000-00000B040000}"/>
    <cellStyle name="Normal 10 3 2" xfId="1037" xr:uid="{00000000-0005-0000-0000-00000C040000}"/>
    <cellStyle name="Normal 10 3 2 2" xfId="1038" xr:uid="{00000000-0005-0000-0000-00000D040000}"/>
    <cellStyle name="Normal 10 3 2 3" xfId="1039" xr:uid="{00000000-0005-0000-0000-00000E040000}"/>
    <cellStyle name="Normal 10 3 3" xfId="1040" xr:uid="{00000000-0005-0000-0000-00000F040000}"/>
    <cellStyle name="Normal 10 4" xfId="1041" xr:uid="{00000000-0005-0000-0000-000010040000}"/>
    <cellStyle name="Normal 10 4 2" xfId="1042" xr:uid="{00000000-0005-0000-0000-000011040000}"/>
    <cellStyle name="Normal 10 5" xfId="1043" xr:uid="{00000000-0005-0000-0000-000012040000}"/>
    <cellStyle name="Normal 10 5 2" xfId="1044" xr:uid="{00000000-0005-0000-0000-000013040000}"/>
    <cellStyle name="Normal 10 5 2 2" xfId="1045" xr:uid="{00000000-0005-0000-0000-000014040000}"/>
    <cellStyle name="Normal 10 5 2 2 2" xfId="1046" xr:uid="{00000000-0005-0000-0000-000015040000}"/>
    <cellStyle name="Normal 10 5 2 2 3" xfId="1047" xr:uid="{00000000-0005-0000-0000-000016040000}"/>
    <cellStyle name="Normal 10 5 2 3" xfId="1048" xr:uid="{00000000-0005-0000-0000-000017040000}"/>
    <cellStyle name="Normal 10 5 3" xfId="1049" xr:uid="{00000000-0005-0000-0000-000018040000}"/>
    <cellStyle name="Normal 10 5 3 2" xfId="1050" xr:uid="{00000000-0005-0000-0000-000019040000}"/>
    <cellStyle name="Normal 10 5 3 2 2" xfId="1051" xr:uid="{00000000-0005-0000-0000-00001A040000}"/>
    <cellStyle name="Normal 10 5 3 3" xfId="1052" xr:uid="{00000000-0005-0000-0000-00001B040000}"/>
    <cellStyle name="Normal 10 5 3 3 2" xfId="1053" xr:uid="{00000000-0005-0000-0000-00001C040000}"/>
    <cellStyle name="Normal 10 5 3 4" xfId="1054" xr:uid="{00000000-0005-0000-0000-00001D040000}"/>
    <cellStyle name="Normal 10 5 4" xfId="1055" xr:uid="{00000000-0005-0000-0000-00001E040000}"/>
    <cellStyle name="Normal 10 5 4 2" xfId="1056" xr:uid="{00000000-0005-0000-0000-00001F040000}"/>
    <cellStyle name="Normal 10 5 5" xfId="1057" xr:uid="{00000000-0005-0000-0000-000020040000}"/>
    <cellStyle name="Normal 10 5 5 2" xfId="1058" xr:uid="{00000000-0005-0000-0000-000021040000}"/>
    <cellStyle name="Normal 10 5 6" xfId="1059" xr:uid="{00000000-0005-0000-0000-000022040000}"/>
    <cellStyle name="Normal 10 6" xfId="1060" xr:uid="{00000000-0005-0000-0000-000023040000}"/>
    <cellStyle name="Normal 11" xfId="1061" xr:uid="{00000000-0005-0000-0000-000024040000}"/>
    <cellStyle name="Normal 11 2" xfId="1062" xr:uid="{00000000-0005-0000-0000-000025040000}"/>
    <cellStyle name="Normal 11 2 2" xfId="1063" xr:uid="{00000000-0005-0000-0000-000026040000}"/>
    <cellStyle name="Normal 11 2 2 2" xfId="1064" xr:uid="{00000000-0005-0000-0000-000027040000}"/>
    <cellStyle name="Normal 11 2 2 3" xfId="1065" xr:uid="{00000000-0005-0000-0000-000028040000}"/>
    <cellStyle name="Normal 11 2 3" xfId="1066" xr:uid="{00000000-0005-0000-0000-000029040000}"/>
    <cellStyle name="Normal 11 3" xfId="1067" xr:uid="{00000000-0005-0000-0000-00002A040000}"/>
    <cellStyle name="Normal 11 3 2" xfId="1068" xr:uid="{00000000-0005-0000-0000-00002B040000}"/>
    <cellStyle name="Normal 11 3 3" xfId="1069" xr:uid="{00000000-0005-0000-0000-00002C040000}"/>
    <cellStyle name="Normal 11 4" xfId="1070" xr:uid="{00000000-0005-0000-0000-00002D040000}"/>
    <cellStyle name="Normal 12" xfId="1071" xr:uid="{00000000-0005-0000-0000-00002E040000}"/>
    <cellStyle name="Normal 12 2" xfId="1072" xr:uid="{00000000-0005-0000-0000-00002F040000}"/>
    <cellStyle name="Normal 12 2 2" xfId="1073" xr:uid="{00000000-0005-0000-0000-000030040000}"/>
    <cellStyle name="Normal 12 2 3" xfId="1074" xr:uid="{00000000-0005-0000-0000-000031040000}"/>
    <cellStyle name="Normal 12 3" xfId="1075" xr:uid="{00000000-0005-0000-0000-000032040000}"/>
    <cellStyle name="Normal 13" xfId="1076" xr:uid="{00000000-0005-0000-0000-000033040000}"/>
    <cellStyle name="Normal 13 2" xfId="1077" xr:uid="{00000000-0005-0000-0000-000034040000}"/>
    <cellStyle name="Normal 13 2 2" xfId="1078" xr:uid="{00000000-0005-0000-0000-000035040000}"/>
    <cellStyle name="Normal 13 3" xfId="1079" xr:uid="{00000000-0005-0000-0000-000036040000}"/>
    <cellStyle name="Normal 14" xfId="1080" xr:uid="{00000000-0005-0000-0000-000037040000}"/>
    <cellStyle name="Normal 14 2" xfId="1081" xr:uid="{00000000-0005-0000-0000-000038040000}"/>
    <cellStyle name="Normal 14 2 2" xfId="1082" xr:uid="{00000000-0005-0000-0000-000039040000}"/>
    <cellStyle name="Normal 14 3" xfId="1083" xr:uid="{00000000-0005-0000-0000-00003A040000}"/>
    <cellStyle name="Normal 15" xfId="1084" xr:uid="{00000000-0005-0000-0000-00003B040000}"/>
    <cellStyle name="Normal 15 10" xfId="1085" xr:uid="{00000000-0005-0000-0000-00003C040000}"/>
    <cellStyle name="Normal 15 2" xfId="1086" xr:uid="{00000000-0005-0000-0000-00003D040000}"/>
    <cellStyle name="Normal 15 2 2" xfId="1087" xr:uid="{00000000-0005-0000-0000-00003E040000}"/>
    <cellStyle name="Normal 15 2 2 2" xfId="1088" xr:uid="{00000000-0005-0000-0000-00003F040000}"/>
    <cellStyle name="Normal 15 2 2 2 2" xfId="1089" xr:uid="{00000000-0005-0000-0000-000040040000}"/>
    <cellStyle name="Normal 15 2 2 3" xfId="1090" xr:uid="{00000000-0005-0000-0000-000041040000}"/>
    <cellStyle name="Normal 15 2 3" xfId="1091" xr:uid="{00000000-0005-0000-0000-000042040000}"/>
    <cellStyle name="Normal 15 2 3 2" xfId="1092" xr:uid="{00000000-0005-0000-0000-000043040000}"/>
    <cellStyle name="Normal 15 2 3 2 2" xfId="1093" xr:uid="{00000000-0005-0000-0000-000044040000}"/>
    <cellStyle name="Normal 15 2 3 3" xfId="1094" xr:uid="{00000000-0005-0000-0000-000045040000}"/>
    <cellStyle name="Normal 15 2 4" xfId="1095" xr:uid="{00000000-0005-0000-0000-000046040000}"/>
    <cellStyle name="Normal 15 2 4 2" xfId="1096" xr:uid="{00000000-0005-0000-0000-000047040000}"/>
    <cellStyle name="Normal 15 2 5" xfId="1097" xr:uid="{00000000-0005-0000-0000-000048040000}"/>
    <cellStyle name="Normal 15 3" xfId="1098" xr:uid="{00000000-0005-0000-0000-000049040000}"/>
    <cellStyle name="Normal 15 3 2" xfId="1099" xr:uid="{00000000-0005-0000-0000-00004A040000}"/>
    <cellStyle name="Normal 15 3 2 2" xfId="1100" xr:uid="{00000000-0005-0000-0000-00004B040000}"/>
    <cellStyle name="Normal 15 3 2 2 2" xfId="1101" xr:uid="{00000000-0005-0000-0000-00004C040000}"/>
    <cellStyle name="Normal 15 3 2 3" xfId="1102" xr:uid="{00000000-0005-0000-0000-00004D040000}"/>
    <cellStyle name="Normal 15 3 3" xfId="1103" xr:uid="{00000000-0005-0000-0000-00004E040000}"/>
    <cellStyle name="Normal 15 3 3 2" xfId="1104" xr:uid="{00000000-0005-0000-0000-00004F040000}"/>
    <cellStyle name="Normal 15 3 3 2 2" xfId="1105" xr:uid="{00000000-0005-0000-0000-000050040000}"/>
    <cellStyle name="Normal 15 3 3 3" xfId="1106" xr:uid="{00000000-0005-0000-0000-000051040000}"/>
    <cellStyle name="Normal 15 3 4" xfId="1107" xr:uid="{00000000-0005-0000-0000-000052040000}"/>
    <cellStyle name="Normal 15 3 4 2" xfId="1108" xr:uid="{00000000-0005-0000-0000-000053040000}"/>
    <cellStyle name="Normal 15 3 5" xfId="1109" xr:uid="{00000000-0005-0000-0000-000054040000}"/>
    <cellStyle name="Normal 15 4" xfId="1110" xr:uid="{00000000-0005-0000-0000-000055040000}"/>
    <cellStyle name="Normal 15 4 2" xfId="1111" xr:uid="{00000000-0005-0000-0000-000056040000}"/>
    <cellStyle name="Normal 15 4 2 2" xfId="1112" xr:uid="{00000000-0005-0000-0000-000057040000}"/>
    <cellStyle name="Normal 15 4 2 2 2" xfId="1113" xr:uid="{00000000-0005-0000-0000-000058040000}"/>
    <cellStyle name="Normal 15 4 2 3" xfId="1114" xr:uid="{00000000-0005-0000-0000-000059040000}"/>
    <cellStyle name="Normal 15 4 3" xfId="1115" xr:uid="{00000000-0005-0000-0000-00005A040000}"/>
    <cellStyle name="Normal 15 4 3 2" xfId="1116" xr:uid="{00000000-0005-0000-0000-00005B040000}"/>
    <cellStyle name="Normal 15 4 3 2 2" xfId="1117" xr:uid="{00000000-0005-0000-0000-00005C040000}"/>
    <cellStyle name="Normal 15 4 3 3" xfId="1118" xr:uid="{00000000-0005-0000-0000-00005D040000}"/>
    <cellStyle name="Normal 15 4 4" xfId="1119" xr:uid="{00000000-0005-0000-0000-00005E040000}"/>
    <cellStyle name="Normal 15 4 4 2" xfId="1120" xr:uid="{00000000-0005-0000-0000-00005F040000}"/>
    <cellStyle name="Normal 15 4 5" xfId="1121" xr:uid="{00000000-0005-0000-0000-000060040000}"/>
    <cellStyle name="Normal 15 5" xfId="1122" xr:uid="{00000000-0005-0000-0000-000061040000}"/>
    <cellStyle name="Normal 15 5 2" xfId="1123" xr:uid="{00000000-0005-0000-0000-000062040000}"/>
    <cellStyle name="Normal 15 5 2 2" xfId="1124" xr:uid="{00000000-0005-0000-0000-000063040000}"/>
    <cellStyle name="Normal 15 5 2 2 2" xfId="1125" xr:uid="{00000000-0005-0000-0000-000064040000}"/>
    <cellStyle name="Normal 15 5 2 3" xfId="1126" xr:uid="{00000000-0005-0000-0000-000065040000}"/>
    <cellStyle name="Normal 15 5 3" xfId="1127" xr:uid="{00000000-0005-0000-0000-000066040000}"/>
    <cellStyle name="Normal 15 5 3 2" xfId="1128" xr:uid="{00000000-0005-0000-0000-000067040000}"/>
    <cellStyle name="Normal 15 5 3 2 2" xfId="1129" xr:uid="{00000000-0005-0000-0000-000068040000}"/>
    <cellStyle name="Normal 15 5 3 3" xfId="1130" xr:uid="{00000000-0005-0000-0000-000069040000}"/>
    <cellStyle name="Normal 15 5 4" xfId="1131" xr:uid="{00000000-0005-0000-0000-00006A040000}"/>
    <cellStyle name="Normal 15 5 4 2" xfId="1132" xr:uid="{00000000-0005-0000-0000-00006B040000}"/>
    <cellStyle name="Normal 15 5 5" xfId="1133" xr:uid="{00000000-0005-0000-0000-00006C040000}"/>
    <cellStyle name="Normal 15 6" xfId="1134" xr:uid="{00000000-0005-0000-0000-00006D040000}"/>
    <cellStyle name="Normal 15 6 2" xfId="1135" xr:uid="{00000000-0005-0000-0000-00006E040000}"/>
    <cellStyle name="Normal 15 6 2 2" xfId="1136" xr:uid="{00000000-0005-0000-0000-00006F040000}"/>
    <cellStyle name="Normal 15 6 3" xfId="1137" xr:uid="{00000000-0005-0000-0000-000070040000}"/>
    <cellStyle name="Normal 15 7" xfId="1138" xr:uid="{00000000-0005-0000-0000-000071040000}"/>
    <cellStyle name="Normal 15 7 2" xfId="1139" xr:uid="{00000000-0005-0000-0000-000072040000}"/>
    <cellStyle name="Normal 15 7 2 2" xfId="1140" xr:uid="{00000000-0005-0000-0000-000073040000}"/>
    <cellStyle name="Normal 15 7 3" xfId="1141" xr:uid="{00000000-0005-0000-0000-000074040000}"/>
    <cellStyle name="Normal 15 8" xfId="1142" xr:uid="{00000000-0005-0000-0000-000075040000}"/>
    <cellStyle name="Normal 15 8 2" xfId="1143" xr:uid="{00000000-0005-0000-0000-000076040000}"/>
    <cellStyle name="Normal 15 9" xfId="1144" xr:uid="{00000000-0005-0000-0000-000077040000}"/>
    <cellStyle name="Normal 16" xfId="1145" xr:uid="{00000000-0005-0000-0000-000078040000}"/>
    <cellStyle name="Normal 16 2" xfId="1146" xr:uid="{00000000-0005-0000-0000-000079040000}"/>
    <cellStyle name="Normal 16 2 2" xfId="1147" xr:uid="{00000000-0005-0000-0000-00007A040000}"/>
    <cellStyle name="Normal 16 2 2 2" xfId="1148" xr:uid="{00000000-0005-0000-0000-00007B040000}"/>
    <cellStyle name="Normal 16 2 3" xfId="1149" xr:uid="{00000000-0005-0000-0000-00007C040000}"/>
    <cellStyle name="Normal 16 3" xfId="1150" xr:uid="{00000000-0005-0000-0000-00007D040000}"/>
    <cellStyle name="Normal 17" xfId="1151" xr:uid="{00000000-0005-0000-0000-00007E040000}"/>
    <cellStyle name="Normal 17 2" xfId="1152" xr:uid="{00000000-0005-0000-0000-00007F040000}"/>
    <cellStyle name="Normal 18" xfId="1153" xr:uid="{00000000-0005-0000-0000-000080040000}"/>
    <cellStyle name="Normal 18 2" xfId="1154" xr:uid="{00000000-0005-0000-0000-000081040000}"/>
    <cellStyle name="Normal 18 2 2" xfId="1155" xr:uid="{00000000-0005-0000-0000-000082040000}"/>
    <cellStyle name="Normal 19" xfId="1156" xr:uid="{00000000-0005-0000-0000-000083040000}"/>
    <cellStyle name="Normal 19 2" xfId="1157" xr:uid="{00000000-0005-0000-0000-000084040000}"/>
    <cellStyle name="Normal 19 2 2" xfId="1158" xr:uid="{00000000-0005-0000-0000-000085040000}"/>
    <cellStyle name="Normal 2" xfId="1" xr:uid="{00000000-0005-0000-0000-000086040000}"/>
    <cellStyle name="Normal 2 10" xfId="1159" xr:uid="{00000000-0005-0000-0000-000087040000}"/>
    <cellStyle name="Normal 2 11" xfId="1160" xr:uid="{00000000-0005-0000-0000-000088040000}"/>
    <cellStyle name="Normal 2 11 2" xfId="1161" xr:uid="{00000000-0005-0000-0000-000089040000}"/>
    <cellStyle name="Normal 2 12" xfId="1162" xr:uid="{00000000-0005-0000-0000-00008A040000}"/>
    <cellStyle name="Normal 2 13" xfId="1163" xr:uid="{00000000-0005-0000-0000-00008B040000}"/>
    <cellStyle name="Normal 2 2" xfId="1164" xr:uid="{00000000-0005-0000-0000-00008C040000}"/>
    <cellStyle name="Normal 2 2 2" xfId="1165" xr:uid="{00000000-0005-0000-0000-00008D040000}"/>
    <cellStyle name="Normal 2 2 2 2" xfId="1166" xr:uid="{00000000-0005-0000-0000-00008E040000}"/>
    <cellStyle name="Normal 2 2 2 3" xfId="1167" xr:uid="{00000000-0005-0000-0000-00008F040000}"/>
    <cellStyle name="Normal 2 2 3" xfId="1168" xr:uid="{00000000-0005-0000-0000-000090040000}"/>
    <cellStyle name="Normal 2 2 4" xfId="1169" xr:uid="{00000000-0005-0000-0000-000091040000}"/>
    <cellStyle name="Normal 2 2 4 2" xfId="1170" xr:uid="{00000000-0005-0000-0000-000092040000}"/>
    <cellStyle name="Normal 2 2 4 2 2" xfId="1171" xr:uid="{00000000-0005-0000-0000-000093040000}"/>
    <cellStyle name="Normal 2 2 4 3" xfId="1172" xr:uid="{00000000-0005-0000-0000-000094040000}"/>
    <cellStyle name="Normal 2 2 4 4" xfId="1173" xr:uid="{00000000-0005-0000-0000-000095040000}"/>
    <cellStyle name="Normal 2 2 4 5" xfId="1174" xr:uid="{00000000-0005-0000-0000-000096040000}"/>
    <cellStyle name="Normal 2 2 5" xfId="1175" xr:uid="{00000000-0005-0000-0000-000097040000}"/>
    <cellStyle name="Normal 2 2 5 2" xfId="1176" xr:uid="{00000000-0005-0000-0000-000098040000}"/>
    <cellStyle name="Normal 2 2 6" xfId="1177" xr:uid="{00000000-0005-0000-0000-000099040000}"/>
    <cellStyle name="Normal 2 2 7" xfId="1178" xr:uid="{00000000-0005-0000-0000-00009A040000}"/>
    <cellStyle name="Normal 2 2 8" xfId="1179" xr:uid="{00000000-0005-0000-0000-00009B040000}"/>
    <cellStyle name="Normal 2 3" xfId="1180" xr:uid="{00000000-0005-0000-0000-00009C040000}"/>
    <cellStyle name="Normal 2 3 2" xfId="1181" xr:uid="{00000000-0005-0000-0000-00009D040000}"/>
    <cellStyle name="Normal 2 3 2 2" xfId="1182" xr:uid="{00000000-0005-0000-0000-00009E040000}"/>
    <cellStyle name="Normal 2 3 3" xfId="1183" xr:uid="{00000000-0005-0000-0000-00009F040000}"/>
    <cellStyle name="Normal 2 4" xfId="1184" xr:uid="{00000000-0005-0000-0000-0000A0040000}"/>
    <cellStyle name="Normal 2 4 10" xfId="1185" xr:uid="{00000000-0005-0000-0000-0000A1040000}"/>
    <cellStyle name="Normal 2 4 11" xfId="1186" xr:uid="{00000000-0005-0000-0000-0000A2040000}"/>
    <cellStyle name="Normal 2 4 2" xfId="1187" xr:uid="{00000000-0005-0000-0000-0000A3040000}"/>
    <cellStyle name="Normal 2 4 3" xfId="1188" xr:uid="{00000000-0005-0000-0000-0000A4040000}"/>
    <cellStyle name="Normal 2 4 3 2" xfId="1189" xr:uid="{00000000-0005-0000-0000-0000A5040000}"/>
    <cellStyle name="Normal 2 4 3 2 2" xfId="1190" xr:uid="{00000000-0005-0000-0000-0000A6040000}"/>
    <cellStyle name="Normal 2 4 3 2 2 2" xfId="1191" xr:uid="{00000000-0005-0000-0000-0000A7040000}"/>
    <cellStyle name="Normal 2 4 3 2 2 2 2" xfId="1192" xr:uid="{00000000-0005-0000-0000-0000A8040000}"/>
    <cellStyle name="Normal 2 4 3 2 2 3" xfId="1193" xr:uid="{00000000-0005-0000-0000-0000A9040000}"/>
    <cellStyle name="Normal 2 4 3 2 3" xfId="1194" xr:uid="{00000000-0005-0000-0000-0000AA040000}"/>
    <cellStyle name="Normal 2 4 3 2 3 2" xfId="1195" xr:uid="{00000000-0005-0000-0000-0000AB040000}"/>
    <cellStyle name="Normal 2 4 3 2 3 2 2" xfId="1196" xr:uid="{00000000-0005-0000-0000-0000AC040000}"/>
    <cellStyle name="Normal 2 4 3 2 3 3" xfId="1197" xr:uid="{00000000-0005-0000-0000-0000AD040000}"/>
    <cellStyle name="Normal 2 4 3 2 4" xfId="1198" xr:uid="{00000000-0005-0000-0000-0000AE040000}"/>
    <cellStyle name="Normal 2 4 3 2 4 2" xfId="1199" xr:uid="{00000000-0005-0000-0000-0000AF040000}"/>
    <cellStyle name="Normal 2 4 3 2 5" xfId="1200" xr:uid="{00000000-0005-0000-0000-0000B0040000}"/>
    <cellStyle name="Normal 2 4 3 3" xfId="1201" xr:uid="{00000000-0005-0000-0000-0000B1040000}"/>
    <cellStyle name="Normal 2 4 3 3 2" xfId="1202" xr:uid="{00000000-0005-0000-0000-0000B2040000}"/>
    <cellStyle name="Normal 2 4 3 3 2 2" xfId="1203" xr:uid="{00000000-0005-0000-0000-0000B3040000}"/>
    <cellStyle name="Normal 2 4 3 3 2 2 2" xfId="1204" xr:uid="{00000000-0005-0000-0000-0000B4040000}"/>
    <cellStyle name="Normal 2 4 3 3 2 3" xfId="1205" xr:uid="{00000000-0005-0000-0000-0000B5040000}"/>
    <cellStyle name="Normal 2 4 3 3 3" xfId="1206" xr:uid="{00000000-0005-0000-0000-0000B6040000}"/>
    <cellStyle name="Normal 2 4 3 3 3 2" xfId="1207" xr:uid="{00000000-0005-0000-0000-0000B7040000}"/>
    <cellStyle name="Normal 2 4 3 3 3 2 2" xfId="1208" xr:uid="{00000000-0005-0000-0000-0000B8040000}"/>
    <cellStyle name="Normal 2 4 3 3 3 3" xfId="1209" xr:uid="{00000000-0005-0000-0000-0000B9040000}"/>
    <cellStyle name="Normal 2 4 3 3 4" xfId="1210" xr:uid="{00000000-0005-0000-0000-0000BA040000}"/>
    <cellStyle name="Normal 2 4 3 3 4 2" xfId="1211" xr:uid="{00000000-0005-0000-0000-0000BB040000}"/>
    <cellStyle name="Normal 2 4 3 3 5" xfId="1212" xr:uid="{00000000-0005-0000-0000-0000BC040000}"/>
    <cellStyle name="Normal 2 4 3 4" xfId="1213" xr:uid="{00000000-0005-0000-0000-0000BD040000}"/>
    <cellStyle name="Normal 2 4 3 4 2" xfId="1214" xr:uid="{00000000-0005-0000-0000-0000BE040000}"/>
    <cellStyle name="Normal 2 4 3 4 2 2" xfId="1215" xr:uid="{00000000-0005-0000-0000-0000BF040000}"/>
    <cellStyle name="Normal 2 4 3 4 2 2 2" xfId="1216" xr:uid="{00000000-0005-0000-0000-0000C0040000}"/>
    <cellStyle name="Normal 2 4 3 4 2 3" xfId="1217" xr:uid="{00000000-0005-0000-0000-0000C1040000}"/>
    <cellStyle name="Normal 2 4 3 4 3" xfId="1218" xr:uid="{00000000-0005-0000-0000-0000C2040000}"/>
    <cellStyle name="Normal 2 4 3 4 3 2" xfId="1219" xr:uid="{00000000-0005-0000-0000-0000C3040000}"/>
    <cellStyle name="Normal 2 4 3 4 3 2 2" xfId="1220" xr:uid="{00000000-0005-0000-0000-0000C4040000}"/>
    <cellStyle name="Normal 2 4 3 4 3 3" xfId="1221" xr:uid="{00000000-0005-0000-0000-0000C5040000}"/>
    <cellStyle name="Normal 2 4 3 4 4" xfId="1222" xr:uid="{00000000-0005-0000-0000-0000C6040000}"/>
    <cellStyle name="Normal 2 4 3 4 4 2" xfId="1223" xr:uid="{00000000-0005-0000-0000-0000C7040000}"/>
    <cellStyle name="Normal 2 4 3 4 5" xfId="1224" xr:uid="{00000000-0005-0000-0000-0000C8040000}"/>
    <cellStyle name="Normal 2 4 3 5" xfId="1225" xr:uid="{00000000-0005-0000-0000-0000C9040000}"/>
    <cellStyle name="Normal 2 4 3 5 2" xfId="1226" xr:uid="{00000000-0005-0000-0000-0000CA040000}"/>
    <cellStyle name="Normal 2 4 3 5 2 2" xfId="1227" xr:uid="{00000000-0005-0000-0000-0000CB040000}"/>
    <cellStyle name="Normal 2 4 3 5 3" xfId="1228" xr:uid="{00000000-0005-0000-0000-0000CC040000}"/>
    <cellStyle name="Normal 2 4 3 6" xfId="1229" xr:uid="{00000000-0005-0000-0000-0000CD040000}"/>
    <cellStyle name="Normal 2 4 3 6 2" xfId="1230" xr:uid="{00000000-0005-0000-0000-0000CE040000}"/>
    <cellStyle name="Normal 2 4 3 6 2 2" xfId="1231" xr:uid="{00000000-0005-0000-0000-0000CF040000}"/>
    <cellStyle name="Normal 2 4 3 6 3" xfId="1232" xr:uid="{00000000-0005-0000-0000-0000D0040000}"/>
    <cellStyle name="Normal 2 4 3 7" xfId="1233" xr:uid="{00000000-0005-0000-0000-0000D1040000}"/>
    <cellStyle name="Normal 2 4 3 7 2" xfId="1234" xr:uid="{00000000-0005-0000-0000-0000D2040000}"/>
    <cellStyle name="Normal 2 4 3 8" xfId="1235" xr:uid="{00000000-0005-0000-0000-0000D3040000}"/>
    <cellStyle name="Normal 2 4 4" xfId="1236" xr:uid="{00000000-0005-0000-0000-0000D4040000}"/>
    <cellStyle name="Normal 2 4 4 2" xfId="1237" xr:uid="{00000000-0005-0000-0000-0000D5040000}"/>
    <cellStyle name="Normal 2 4 4 2 2" xfId="1238" xr:uid="{00000000-0005-0000-0000-0000D6040000}"/>
    <cellStyle name="Normal 2 4 4 2 2 2" xfId="1239" xr:uid="{00000000-0005-0000-0000-0000D7040000}"/>
    <cellStyle name="Normal 2 4 4 2 3" xfId="1240" xr:uid="{00000000-0005-0000-0000-0000D8040000}"/>
    <cellStyle name="Normal 2 4 4 3" xfId="1241" xr:uid="{00000000-0005-0000-0000-0000D9040000}"/>
    <cellStyle name="Normal 2 4 4 3 2" xfId="1242" xr:uid="{00000000-0005-0000-0000-0000DA040000}"/>
    <cellStyle name="Normal 2 4 4 3 2 2" xfId="1243" xr:uid="{00000000-0005-0000-0000-0000DB040000}"/>
    <cellStyle name="Normal 2 4 4 3 3" xfId="1244" xr:uid="{00000000-0005-0000-0000-0000DC040000}"/>
    <cellStyle name="Normal 2 4 4 4" xfId="1245" xr:uid="{00000000-0005-0000-0000-0000DD040000}"/>
    <cellStyle name="Normal 2 4 4 4 2" xfId="1246" xr:uid="{00000000-0005-0000-0000-0000DE040000}"/>
    <cellStyle name="Normal 2 4 4 5" xfId="1247" xr:uid="{00000000-0005-0000-0000-0000DF040000}"/>
    <cellStyle name="Normal 2 4 5" xfId="1248" xr:uid="{00000000-0005-0000-0000-0000E0040000}"/>
    <cellStyle name="Normal 2 4 5 2" xfId="1249" xr:uid="{00000000-0005-0000-0000-0000E1040000}"/>
    <cellStyle name="Normal 2 4 5 2 2" xfId="1250" xr:uid="{00000000-0005-0000-0000-0000E2040000}"/>
    <cellStyle name="Normal 2 4 5 2 2 2" xfId="1251" xr:uid="{00000000-0005-0000-0000-0000E3040000}"/>
    <cellStyle name="Normal 2 4 5 2 3" xfId="1252" xr:uid="{00000000-0005-0000-0000-0000E4040000}"/>
    <cellStyle name="Normal 2 4 5 3" xfId="1253" xr:uid="{00000000-0005-0000-0000-0000E5040000}"/>
    <cellStyle name="Normal 2 4 5 3 2" xfId="1254" xr:uid="{00000000-0005-0000-0000-0000E6040000}"/>
    <cellStyle name="Normal 2 4 5 3 2 2" xfId="1255" xr:uid="{00000000-0005-0000-0000-0000E7040000}"/>
    <cellStyle name="Normal 2 4 5 3 3" xfId="1256" xr:uid="{00000000-0005-0000-0000-0000E8040000}"/>
    <cellStyle name="Normal 2 4 5 4" xfId="1257" xr:uid="{00000000-0005-0000-0000-0000E9040000}"/>
    <cellStyle name="Normal 2 4 5 4 2" xfId="1258" xr:uid="{00000000-0005-0000-0000-0000EA040000}"/>
    <cellStyle name="Normal 2 4 5 5" xfId="1259" xr:uid="{00000000-0005-0000-0000-0000EB040000}"/>
    <cellStyle name="Normal 2 4 6" xfId="1260" xr:uid="{00000000-0005-0000-0000-0000EC040000}"/>
    <cellStyle name="Normal 2 4 6 2" xfId="1261" xr:uid="{00000000-0005-0000-0000-0000ED040000}"/>
    <cellStyle name="Normal 2 4 6 2 2" xfId="1262" xr:uid="{00000000-0005-0000-0000-0000EE040000}"/>
    <cellStyle name="Normal 2 4 6 2 2 2" xfId="1263" xr:uid="{00000000-0005-0000-0000-0000EF040000}"/>
    <cellStyle name="Normal 2 4 6 2 3" xfId="1264" xr:uid="{00000000-0005-0000-0000-0000F0040000}"/>
    <cellStyle name="Normal 2 4 6 3" xfId="1265" xr:uid="{00000000-0005-0000-0000-0000F1040000}"/>
    <cellStyle name="Normal 2 4 6 3 2" xfId="1266" xr:uid="{00000000-0005-0000-0000-0000F2040000}"/>
    <cellStyle name="Normal 2 4 6 3 2 2" xfId="1267" xr:uid="{00000000-0005-0000-0000-0000F3040000}"/>
    <cellStyle name="Normal 2 4 6 3 3" xfId="1268" xr:uid="{00000000-0005-0000-0000-0000F4040000}"/>
    <cellStyle name="Normal 2 4 6 4" xfId="1269" xr:uid="{00000000-0005-0000-0000-0000F5040000}"/>
    <cellStyle name="Normal 2 4 6 4 2" xfId="1270" xr:uid="{00000000-0005-0000-0000-0000F6040000}"/>
    <cellStyle name="Normal 2 4 6 5" xfId="1271" xr:uid="{00000000-0005-0000-0000-0000F7040000}"/>
    <cellStyle name="Normal 2 4 7" xfId="1272" xr:uid="{00000000-0005-0000-0000-0000F8040000}"/>
    <cellStyle name="Normal 2 4 7 2" xfId="1273" xr:uid="{00000000-0005-0000-0000-0000F9040000}"/>
    <cellStyle name="Normal 2 4 7 2 2" xfId="1274" xr:uid="{00000000-0005-0000-0000-0000FA040000}"/>
    <cellStyle name="Normal 2 4 7 3" xfId="1275" xr:uid="{00000000-0005-0000-0000-0000FB040000}"/>
    <cellStyle name="Normal 2 4 8" xfId="1276" xr:uid="{00000000-0005-0000-0000-0000FC040000}"/>
    <cellStyle name="Normal 2 4 8 2" xfId="1277" xr:uid="{00000000-0005-0000-0000-0000FD040000}"/>
    <cellStyle name="Normal 2 4 8 2 2" xfId="1278" xr:uid="{00000000-0005-0000-0000-0000FE040000}"/>
    <cellStyle name="Normal 2 4 8 3" xfId="1279" xr:uid="{00000000-0005-0000-0000-0000FF040000}"/>
    <cellStyle name="Normal 2 4 9" xfId="1280" xr:uid="{00000000-0005-0000-0000-000000050000}"/>
    <cellStyle name="Normal 2 4 9 2" xfId="1281" xr:uid="{00000000-0005-0000-0000-000001050000}"/>
    <cellStyle name="Normal 2 5" xfId="1282" xr:uid="{00000000-0005-0000-0000-000002050000}"/>
    <cellStyle name="Normal 2 5 2" xfId="1283" xr:uid="{00000000-0005-0000-0000-000003050000}"/>
    <cellStyle name="Normal 2 5 2 2" xfId="1284" xr:uid="{00000000-0005-0000-0000-000004050000}"/>
    <cellStyle name="Normal 2 5 3" xfId="1285" xr:uid="{00000000-0005-0000-0000-000005050000}"/>
    <cellStyle name="Normal 2 5 4" xfId="1286" xr:uid="{00000000-0005-0000-0000-000006050000}"/>
    <cellStyle name="Normal 2 6" xfId="1287" xr:uid="{00000000-0005-0000-0000-000007050000}"/>
    <cellStyle name="Normal 2 7" xfId="1288" xr:uid="{00000000-0005-0000-0000-000008050000}"/>
    <cellStyle name="Normal 2 7 2" xfId="1289" xr:uid="{00000000-0005-0000-0000-000009050000}"/>
    <cellStyle name="Normal 2 7 3" xfId="1290" xr:uid="{00000000-0005-0000-0000-00000A050000}"/>
    <cellStyle name="Normal 2 7 4" xfId="1291" xr:uid="{00000000-0005-0000-0000-00000B050000}"/>
    <cellStyle name="Normal 2 8" xfId="1292" xr:uid="{00000000-0005-0000-0000-00000C050000}"/>
    <cellStyle name="Normal 2 8 2" xfId="1293" xr:uid="{00000000-0005-0000-0000-00000D050000}"/>
    <cellStyle name="Normal 2 8 3" xfId="1294" xr:uid="{00000000-0005-0000-0000-00000E050000}"/>
    <cellStyle name="Normal 2 9" xfId="1295" xr:uid="{00000000-0005-0000-0000-00000F050000}"/>
    <cellStyle name="Normal 20" xfId="1296" xr:uid="{00000000-0005-0000-0000-000010050000}"/>
    <cellStyle name="Normal 20 2" xfId="1297" xr:uid="{00000000-0005-0000-0000-000011050000}"/>
    <cellStyle name="Normal 21" xfId="1298" xr:uid="{00000000-0005-0000-0000-000012050000}"/>
    <cellStyle name="Normal 21 2" xfId="1299" xr:uid="{00000000-0005-0000-0000-000013050000}"/>
    <cellStyle name="Normal 22" xfId="1300" xr:uid="{00000000-0005-0000-0000-000014050000}"/>
    <cellStyle name="Normal 22 2" xfId="1301" xr:uid="{00000000-0005-0000-0000-000015050000}"/>
    <cellStyle name="Normal 23" xfId="1302" xr:uid="{00000000-0005-0000-0000-000016050000}"/>
    <cellStyle name="Normal 23 2" xfId="1303" xr:uid="{00000000-0005-0000-0000-000017050000}"/>
    <cellStyle name="Normal 23 2 2" xfId="1304" xr:uid="{00000000-0005-0000-0000-000018050000}"/>
    <cellStyle name="Normal 23 2 2 2" xfId="1305" xr:uid="{00000000-0005-0000-0000-000019050000}"/>
    <cellStyle name="Normal 23 2 3" xfId="1306" xr:uid="{00000000-0005-0000-0000-00001A050000}"/>
    <cellStyle name="Normal 23 3" xfId="1307" xr:uid="{00000000-0005-0000-0000-00001B050000}"/>
    <cellStyle name="Normal 23 3 2" xfId="1308" xr:uid="{00000000-0005-0000-0000-00001C050000}"/>
    <cellStyle name="Normal 23 3 2 2" xfId="1309" xr:uid="{00000000-0005-0000-0000-00001D050000}"/>
    <cellStyle name="Normal 23 3 3" xfId="1310" xr:uid="{00000000-0005-0000-0000-00001E050000}"/>
    <cellStyle name="Normal 23 4" xfId="1311" xr:uid="{00000000-0005-0000-0000-00001F050000}"/>
    <cellStyle name="Normal 23 4 2" xfId="1312" xr:uid="{00000000-0005-0000-0000-000020050000}"/>
    <cellStyle name="Normal 23 5" xfId="1313" xr:uid="{00000000-0005-0000-0000-000021050000}"/>
    <cellStyle name="Normal 24" xfId="1314" xr:uid="{00000000-0005-0000-0000-000022050000}"/>
    <cellStyle name="Normal 24 2" xfId="1315" xr:uid="{00000000-0005-0000-0000-000023050000}"/>
    <cellStyle name="Normal 24 2 2" xfId="1316" xr:uid="{00000000-0005-0000-0000-000024050000}"/>
    <cellStyle name="Normal 24 2 2 2" xfId="1317" xr:uid="{00000000-0005-0000-0000-000025050000}"/>
    <cellStyle name="Normal 24 2 3" xfId="1318" xr:uid="{00000000-0005-0000-0000-000026050000}"/>
    <cellStyle name="Normal 24 3" xfId="1319" xr:uid="{00000000-0005-0000-0000-000027050000}"/>
    <cellStyle name="Normal 24 3 2" xfId="1320" xr:uid="{00000000-0005-0000-0000-000028050000}"/>
    <cellStyle name="Normal 24 3 2 2" xfId="1321" xr:uid="{00000000-0005-0000-0000-000029050000}"/>
    <cellStyle name="Normal 24 3 3" xfId="1322" xr:uid="{00000000-0005-0000-0000-00002A050000}"/>
    <cellStyle name="Normal 24 4" xfId="1323" xr:uid="{00000000-0005-0000-0000-00002B050000}"/>
    <cellStyle name="Normal 24 4 2" xfId="1324" xr:uid="{00000000-0005-0000-0000-00002C050000}"/>
    <cellStyle name="Normal 24 5" xfId="1325" xr:uid="{00000000-0005-0000-0000-00002D050000}"/>
    <cellStyle name="Normal 25" xfId="1326" xr:uid="{00000000-0005-0000-0000-00002E050000}"/>
    <cellStyle name="Normal 25 2" xfId="1327" xr:uid="{00000000-0005-0000-0000-00002F050000}"/>
    <cellStyle name="Normal 26" xfId="1328" xr:uid="{00000000-0005-0000-0000-000030050000}"/>
    <cellStyle name="Normal 26 2" xfId="1329" xr:uid="{00000000-0005-0000-0000-000031050000}"/>
    <cellStyle name="Normal 26 2 2" xfId="1330" xr:uid="{00000000-0005-0000-0000-000032050000}"/>
    <cellStyle name="Normal 26 3" xfId="1331" xr:uid="{00000000-0005-0000-0000-000033050000}"/>
    <cellStyle name="Normal 27" xfId="1332" xr:uid="{00000000-0005-0000-0000-000034050000}"/>
    <cellStyle name="Normal 27 2" xfId="1333" xr:uid="{00000000-0005-0000-0000-000035050000}"/>
    <cellStyle name="Normal 27 3" xfId="1334" xr:uid="{00000000-0005-0000-0000-000036050000}"/>
    <cellStyle name="Normal 27 3 2" xfId="1335" xr:uid="{00000000-0005-0000-0000-000037050000}"/>
    <cellStyle name="Normal 27 4" xfId="1336" xr:uid="{00000000-0005-0000-0000-000038050000}"/>
    <cellStyle name="Normal 27 5" xfId="1337" xr:uid="{00000000-0005-0000-0000-000039050000}"/>
    <cellStyle name="Normal 28" xfId="1338" xr:uid="{00000000-0005-0000-0000-00003A050000}"/>
    <cellStyle name="Normal 28 2" xfId="1339" xr:uid="{00000000-0005-0000-0000-00003B050000}"/>
    <cellStyle name="Normal 28 2 2" xfId="1340" xr:uid="{00000000-0005-0000-0000-00003C050000}"/>
    <cellStyle name="Normal 28 2 3" xfId="1341" xr:uid="{00000000-0005-0000-0000-00003D050000}"/>
    <cellStyle name="Normal 28 2 4" xfId="1342" xr:uid="{00000000-0005-0000-0000-00003E050000}"/>
    <cellStyle name="Normal 28 3" xfId="1343" xr:uid="{00000000-0005-0000-0000-00003F050000}"/>
    <cellStyle name="Normal 28 4" xfId="1344" xr:uid="{00000000-0005-0000-0000-000040050000}"/>
    <cellStyle name="Normal 28 5" xfId="1345" xr:uid="{00000000-0005-0000-0000-000041050000}"/>
    <cellStyle name="Normal 29" xfId="1346" xr:uid="{00000000-0005-0000-0000-000042050000}"/>
    <cellStyle name="Normal 29 2" xfId="1347" xr:uid="{00000000-0005-0000-0000-000043050000}"/>
    <cellStyle name="Normal 3" xfId="1348" xr:uid="{00000000-0005-0000-0000-000044050000}"/>
    <cellStyle name="Normal 3 10" xfId="1349" xr:uid="{00000000-0005-0000-0000-000045050000}"/>
    <cellStyle name="Normal 3 2" xfId="1350" xr:uid="{00000000-0005-0000-0000-000046050000}"/>
    <cellStyle name="Normal 3 2 2" xfId="1351" xr:uid="{00000000-0005-0000-0000-000047050000}"/>
    <cellStyle name="Normal 3 2 2 2" xfId="1352" xr:uid="{00000000-0005-0000-0000-000048050000}"/>
    <cellStyle name="Normal 3 2 2 2 2" xfId="1353" xr:uid="{00000000-0005-0000-0000-000049050000}"/>
    <cellStyle name="Normal 3 2 2 3" xfId="1354" xr:uid="{00000000-0005-0000-0000-00004A050000}"/>
    <cellStyle name="Normal 3 2 2 3 2" xfId="1355" xr:uid="{00000000-0005-0000-0000-00004B050000}"/>
    <cellStyle name="Normal 3 2 2 3 2 2" xfId="1356" xr:uid="{00000000-0005-0000-0000-00004C050000}"/>
    <cellStyle name="Normal 3 2 2 3 2 2 2" xfId="1357" xr:uid="{00000000-0005-0000-0000-00004D050000}"/>
    <cellStyle name="Normal 3 2 2 3 2 2 2 2" xfId="1358" xr:uid="{00000000-0005-0000-0000-00004E050000}"/>
    <cellStyle name="Normal 3 2 2 3 2 2 3" xfId="1359" xr:uid="{00000000-0005-0000-0000-00004F050000}"/>
    <cellStyle name="Normal 3 2 2 3 2 3" xfId="1360" xr:uid="{00000000-0005-0000-0000-000050050000}"/>
    <cellStyle name="Normal 3 2 2 3 2 3 2" xfId="1361" xr:uid="{00000000-0005-0000-0000-000051050000}"/>
    <cellStyle name="Normal 3 2 2 3 2 3 2 2" xfId="1362" xr:uid="{00000000-0005-0000-0000-000052050000}"/>
    <cellStyle name="Normal 3 2 2 3 2 3 3" xfId="1363" xr:uid="{00000000-0005-0000-0000-000053050000}"/>
    <cellStyle name="Normal 3 2 2 3 2 4" xfId="1364" xr:uid="{00000000-0005-0000-0000-000054050000}"/>
    <cellStyle name="Normal 3 2 2 3 2 4 2" xfId="1365" xr:uid="{00000000-0005-0000-0000-000055050000}"/>
    <cellStyle name="Normal 3 2 2 3 2 5" xfId="1366" xr:uid="{00000000-0005-0000-0000-000056050000}"/>
    <cellStyle name="Normal 3 2 2 3 3" xfId="1367" xr:uid="{00000000-0005-0000-0000-000057050000}"/>
    <cellStyle name="Normal 3 2 2 3 3 2" xfId="1368" xr:uid="{00000000-0005-0000-0000-000058050000}"/>
    <cellStyle name="Normal 3 2 2 3 3 2 2" xfId="1369" xr:uid="{00000000-0005-0000-0000-000059050000}"/>
    <cellStyle name="Normal 3 2 2 3 3 2 2 2" xfId="1370" xr:uid="{00000000-0005-0000-0000-00005A050000}"/>
    <cellStyle name="Normal 3 2 2 3 3 2 3" xfId="1371" xr:uid="{00000000-0005-0000-0000-00005B050000}"/>
    <cellStyle name="Normal 3 2 2 3 3 3" xfId="1372" xr:uid="{00000000-0005-0000-0000-00005C050000}"/>
    <cellStyle name="Normal 3 2 2 3 3 3 2" xfId="1373" xr:uid="{00000000-0005-0000-0000-00005D050000}"/>
    <cellStyle name="Normal 3 2 2 3 3 3 2 2" xfId="1374" xr:uid="{00000000-0005-0000-0000-00005E050000}"/>
    <cellStyle name="Normal 3 2 2 3 3 3 3" xfId="1375" xr:uid="{00000000-0005-0000-0000-00005F050000}"/>
    <cellStyle name="Normal 3 2 2 3 3 4" xfId="1376" xr:uid="{00000000-0005-0000-0000-000060050000}"/>
    <cellStyle name="Normal 3 2 2 3 3 4 2" xfId="1377" xr:uid="{00000000-0005-0000-0000-000061050000}"/>
    <cellStyle name="Normal 3 2 2 3 3 5" xfId="1378" xr:uid="{00000000-0005-0000-0000-000062050000}"/>
    <cellStyle name="Normal 3 2 2 3 4" xfId="1379" xr:uid="{00000000-0005-0000-0000-000063050000}"/>
    <cellStyle name="Normal 3 2 2 3 4 2" xfId="1380" xr:uid="{00000000-0005-0000-0000-000064050000}"/>
    <cellStyle name="Normal 3 2 2 3 4 2 2" xfId="1381" xr:uid="{00000000-0005-0000-0000-000065050000}"/>
    <cellStyle name="Normal 3 2 2 3 4 2 2 2" xfId="1382" xr:uid="{00000000-0005-0000-0000-000066050000}"/>
    <cellStyle name="Normal 3 2 2 3 4 2 3" xfId="1383" xr:uid="{00000000-0005-0000-0000-000067050000}"/>
    <cellStyle name="Normal 3 2 2 3 4 3" xfId="1384" xr:uid="{00000000-0005-0000-0000-000068050000}"/>
    <cellStyle name="Normal 3 2 2 3 4 3 2" xfId="1385" xr:uid="{00000000-0005-0000-0000-000069050000}"/>
    <cellStyle name="Normal 3 2 2 3 4 3 2 2" xfId="1386" xr:uid="{00000000-0005-0000-0000-00006A050000}"/>
    <cellStyle name="Normal 3 2 2 3 4 3 3" xfId="1387" xr:uid="{00000000-0005-0000-0000-00006B050000}"/>
    <cellStyle name="Normal 3 2 2 3 4 4" xfId="1388" xr:uid="{00000000-0005-0000-0000-00006C050000}"/>
    <cellStyle name="Normal 3 2 2 3 4 4 2" xfId="1389" xr:uid="{00000000-0005-0000-0000-00006D050000}"/>
    <cellStyle name="Normal 3 2 2 3 4 5" xfId="1390" xr:uid="{00000000-0005-0000-0000-00006E050000}"/>
    <cellStyle name="Normal 3 2 2 3 5" xfId="1391" xr:uid="{00000000-0005-0000-0000-00006F050000}"/>
    <cellStyle name="Normal 3 2 2 3 5 2" xfId="1392" xr:uid="{00000000-0005-0000-0000-000070050000}"/>
    <cellStyle name="Normal 3 2 2 3 5 2 2" xfId="1393" xr:uid="{00000000-0005-0000-0000-000071050000}"/>
    <cellStyle name="Normal 3 2 2 3 5 3" xfId="1394" xr:uid="{00000000-0005-0000-0000-000072050000}"/>
    <cellStyle name="Normal 3 2 2 3 6" xfId="1395" xr:uid="{00000000-0005-0000-0000-000073050000}"/>
    <cellStyle name="Normal 3 2 2 3 6 2" xfId="1396" xr:uid="{00000000-0005-0000-0000-000074050000}"/>
    <cellStyle name="Normal 3 2 2 3 6 2 2" xfId="1397" xr:uid="{00000000-0005-0000-0000-000075050000}"/>
    <cellStyle name="Normal 3 2 2 3 6 3" xfId="1398" xr:uid="{00000000-0005-0000-0000-000076050000}"/>
    <cellStyle name="Normal 3 2 2 3 7" xfId="1399" xr:uid="{00000000-0005-0000-0000-000077050000}"/>
    <cellStyle name="Normal 3 2 2 3 7 2" xfId="1400" xr:uid="{00000000-0005-0000-0000-000078050000}"/>
    <cellStyle name="Normal 3 2 2 3 8" xfId="1401" xr:uid="{00000000-0005-0000-0000-000079050000}"/>
    <cellStyle name="Normal 3 2 3" xfId="1402" xr:uid="{00000000-0005-0000-0000-00007A050000}"/>
    <cellStyle name="Normal 3 2 4" xfId="1403" xr:uid="{00000000-0005-0000-0000-00007B050000}"/>
    <cellStyle name="Normal 3 2 5" xfId="1404" xr:uid="{00000000-0005-0000-0000-00007C050000}"/>
    <cellStyle name="Normal 3 2 5 2" xfId="1405" xr:uid="{00000000-0005-0000-0000-00007D050000}"/>
    <cellStyle name="Normal 3 2 5 2 2" xfId="1406" xr:uid="{00000000-0005-0000-0000-00007E050000}"/>
    <cellStyle name="Normal 3 2 5 2 2 2" xfId="1407" xr:uid="{00000000-0005-0000-0000-00007F050000}"/>
    <cellStyle name="Normal 3 2 5 2 2 2 2" xfId="1408" xr:uid="{00000000-0005-0000-0000-000080050000}"/>
    <cellStyle name="Normal 3 2 5 2 2 3" xfId="1409" xr:uid="{00000000-0005-0000-0000-000081050000}"/>
    <cellStyle name="Normal 3 2 5 2 3" xfId="1410" xr:uid="{00000000-0005-0000-0000-000082050000}"/>
    <cellStyle name="Normal 3 2 5 2 3 2" xfId="1411" xr:uid="{00000000-0005-0000-0000-000083050000}"/>
    <cellStyle name="Normal 3 2 5 2 3 2 2" xfId="1412" xr:uid="{00000000-0005-0000-0000-000084050000}"/>
    <cellStyle name="Normal 3 2 5 2 3 3" xfId="1413" xr:uid="{00000000-0005-0000-0000-000085050000}"/>
    <cellStyle name="Normal 3 2 5 2 4" xfId="1414" xr:uid="{00000000-0005-0000-0000-000086050000}"/>
    <cellStyle name="Normal 3 2 5 2 4 2" xfId="1415" xr:uid="{00000000-0005-0000-0000-000087050000}"/>
    <cellStyle name="Normal 3 2 5 2 5" xfId="1416" xr:uid="{00000000-0005-0000-0000-000088050000}"/>
    <cellStyle name="Normal 3 2 5 3" xfId="1417" xr:uid="{00000000-0005-0000-0000-000089050000}"/>
    <cellStyle name="Normal 3 2 5 3 2" xfId="1418" xr:uid="{00000000-0005-0000-0000-00008A050000}"/>
    <cellStyle name="Normal 3 2 5 3 2 2" xfId="1419" xr:uid="{00000000-0005-0000-0000-00008B050000}"/>
    <cellStyle name="Normal 3 2 5 3 2 2 2" xfId="1420" xr:uid="{00000000-0005-0000-0000-00008C050000}"/>
    <cellStyle name="Normal 3 2 5 3 2 3" xfId="1421" xr:uid="{00000000-0005-0000-0000-00008D050000}"/>
    <cellStyle name="Normal 3 2 5 3 3" xfId="1422" xr:uid="{00000000-0005-0000-0000-00008E050000}"/>
    <cellStyle name="Normal 3 2 5 3 3 2" xfId="1423" xr:uid="{00000000-0005-0000-0000-00008F050000}"/>
    <cellStyle name="Normal 3 2 5 3 3 2 2" xfId="1424" xr:uid="{00000000-0005-0000-0000-000090050000}"/>
    <cellStyle name="Normal 3 2 5 3 3 3" xfId="1425" xr:uid="{00000000-0005-0000-0000-000091050000}"/>
    <cellStyle name="Normal 3 2 5 3 4" xfId="1426" xr:uid="{00000000-0005-0000-0000-000092050000}"/>
    <cellStyle name="Normal 3 2 5 3 4 2" xfId="1427" xr:uid="{00000000-0005-0000-0000-000093050000}"/>
    <cellStyle name="Normal 3 2 5 3 5" xfId="1428" xr:uid="{00000000-0005-0000-0000-000094050000}"/>
    <cellStyle name="Normal 3 2 5 4" xfId="1429" xr:uid="{00000000-0005-0000-0000-000095050000}"/>
    <cellStyle name="Normal 3 2 5 4 2" xfId="1430" xr:uid="{00000000-0005-0000-0000-000096050000}"/>
    <cellStyle name="Normal 3 2 5 4 2 2" xfId="1431" xr:uid="{00000000-0005-0000-0000-000097050000}"/>
    <cellStyle name="Normal 3 2 5 4 2 2 2" xfId="1432" xr:uid="{00000000-0005-0000-0000-000098050000}"/>
    <cellStyle name="Normal 3 2 5 4 2 3" xfId="1433" xr:uid="{00000000-0005-0000-0000-000099050000}"/>
    <cellStyle name="Normal 3 2 5 4 3" xfId="1434" xr:uid="{00000000-0005-0000-0000-00009A050000}"/>
    <cellStyle name="Normal 3 2 5 4 3 2" xfId="1435" xr:uid="{00000000-0005-0000-0000-00009B050000}"/>
    <cellStyle name="Normal 3 2 5 4 3 2 2" xfId="1436" xr:uid="{00000000-0005-0000-0000-00009C050000}"/>
    <cellStyle name="Normal 3 2 5 4 3 3" xfId="1437" xr:uid="{00000000-0005-0000-0000-00009D050000}"/>
    <cellStyle name="Normal 3 2 5 4 4" xfId="1438" xr:uid="{00000000-0005-0000-0000-00009E050000}"/>
    <cellStyle name="Normal 3 2 5 4 4 2" xfId="1439" xr:uid="{00000000-0005-0000-0000-00009F050000}"/>
    <cellStyle name="Normal 3 2 5 4 5" xfId="1440" xr:uid="{00000000-0005-0000-0000-0000A0050000}"/>
    <cellStyle name="Normal 3 2 5 5" xfId="1441" xr:uid="{00000000-0005-0000-0000-0000A1050000}"/>
    <cellStyle name="Normal 3 2 5 5 2" xfId="1442" xr:uid="{00000000-0005-0000-0000-0000A2050000}"/>
    <cellStyle name="Normal 3 2 5 5 2 2" xfId="1443" xr:uid="{00000000-0005-0000-0000-0000A3050000}"/>
    <cellStyle name="Normal 3 2 5 5 3" xfId="1444" xr:uid="{00000000-0005-0000-0000-0000A4050000}"/>
    <cellStyle name="Normal 3 2 5 6" xfId="1445" xr:uid="{00000000-0005-0000-0000-0000A5050000}"/>
    <cellStyle name="Normal 3 2 5 6 2" xfId="1446" xr:uid="{00000000-0005-0000-0000-0000A6050000}"/>
    <cellStyle name="Normal 3 2 5 6 2 2" xfId="1447" xr:uid="{00000000-0005-0000-0000-0000A7050000}"/>
    <cellStyle name="Normal 3 2 5 6 3" xfId="1448" xr:uid="{00000000-0005-0000-0000-0000A8050000}"/>
    <cellStyle name="Normal 3 2 5 7" xfId="1449" xr:uid="{00000000-0005-0000-0000-0000A9050000}"/>
    <cellStyle name="Normal 3 2 5 7 2" xfId="1450" xr:uid="{00000000-0005-0000-0000-0000AA050000}"/>
    <cellStyle name="Normal 3 2 5 8" xfId="1451" xr:uid="{00000000-0005-0000-0000-0000AB050000}"/>
    <cellStyle name="Normal 3 2 6" xfId="1452" xr:uid="{00000000-0005-0000-0000-0000AC050000}"/>
    <cellStyle name="Normal 3 2 7" xfId="1453" xr:uid="{00000000-0005-0000-0000-0000AD050000}"/>
    <cellStyle name="Normal 3 2 7 2" xfId="1454" xr:uid="{00000000-0005-0000-0000-0000AE050000}"/>
    <cellStyle name="Normal 3 2 8" xfId="1455" xr:uid="{00000000-0005-0000-0000-0000AF050000}"/>
    <cellStyle name="Normal 3 3" xfId="1456" xr:uid="{00000000-0005-0000-0000-0000B0050000}"/>
    <cellStyle name="Normal 3 3 2" xfId="1457" xr:uid="{00000000-0005-0000-0000-0000B1050000}"/>
    <cellStyle name="Normal 3 3 2 2" xfId="1458" xr:uid="{00000000-0005-0000-0000-0000B2050000}"/>
    <cellStyle name="Normal 3 3 3" xfId="1459" xr:uid="{00000000-0005-0000-0000-0000B3050000}"/>
    <cellStyle name="Normal 3 3 4" xfId="1460" xr:uid="{00000000-0005-0000-0000-0000B4050000}"/>
    <cellStyle name="Normal 3 4" xfId="1461" xr:uid="{00000000-0005-0000-0000-0000B5050000}"/>
    <cellStyle name="Normal 3 5" xfId="1462" xr:uid="{00000000-0005-0000-0000-0000B6050000}"/>
    <cellStyle name="Normal 3 6" xfId="1463" xr:uid="{00000000-0005-0000-0000-0000B7050000}"/>
    <cellStyle name="Normal 3 6 2" xfId="1464" xr:uid="{00000000-0005-0000-0000-0000B8050000}"/>
    <cellStyle name="Normal 3 6 3" xfId="1465" xr:uid="{00000000-0005-0000-0000-0000B9050000}"/>
    <cellStyle name="Normal 3 7" xfId="1466" xr:uid="{00000000-0005-0000-0000-0000BA050000}"/>
    <cellStyle name="Normal 3 7 2" xfId="1467" xr:uid="{00000000-0005-0000-0000-0000BB050000}"/>
    <cellStyle name="Normal 3 8" xfId="1468" xr:uid="{00000000-0005-0000-0000-0000BC050000}"/>
    <cellStyle name="Normal 3 9" xfId="1469" xr:uid="{00000000-0005-0000-0000-0000BD050000}"/>
    <cellStyle name="Normal 30" xfId="1470" xr:uid="{00000000-0005-0000-0000-0000BE050000}"/>
    <cellStyle name="Normal 30 2" xfId="1471" xr:uid="{00000000-0005-0000-0000-0000BF050000}"/>
    <cellStyle name="Normal 30 2 2" xfId="1472" xr:uid="{00000000-0005-0000-0000-0000C0050000}"/>
    <cellStyle name="Normal 30 3" xfId="1473" xr:uid="{00000000-0005-0000-0000-0000C1050000}"/>
    <cellStyle name="Normal 30 3 2" xfId="1474" xr:uid="{00000000-0005-0000-0000-0000C2050000}"/>
    <cellStyle name="Normal 31" xfId="1475" xr:uid="{00000000-0005-0000-0000-0000C3050000}"/>
    <cellStyle name="Normal 31 2" xfId="1476" xr:uid="{00000000-0005-0000-0000-0000C4050000}"/>
    <cellStyle name="Normal 31 3" xfId="1477" xr:uid="{00000000-0005-0000-0000-0000C5050000}"/>
    <cellStyle name="Normal 31 4" xfId="1478" xr:uid="{00000000-0005-0000-0000-0000C6050000}"/>
    <cellStyle name="Normal 32" xfId="1479" xr:uid="{00000000-0005-0000-0000-0000C7050000}"/>
    <cellStyle name="Normal 32 2" xfId="1480" xr:uid="{00000000-0005-0000-0000-0000C8050000}"/>
    <cellStyle name="Normal 33" xfId="1481" xr:uid="{00000000-0005-0000-0000-0000C9050000}"/>
    <cellStyle name="Normal 33 2" xfId="1482" xr:uid="{00000000-0005-0000-0000-0000CA050000}"/>
    <cellStyle name="Normal 33 2 2" xfId="1483" xr:uid="{00000000-0005-0000-0000-0000CB050000}"/>
    <cellStyle name="Normal 33 2 3" xfId="1484" xr:uid="{00000000-0005-0000-0000-0000CC050000}"/>
    <cellStyle name="Normal 33 3" xfId="1485" xr:uid="{00000000-0005-0000-0000-0000CD050000}"/>
    <cellStyle name="Normal 33 4" xfId="1486" xr:uid="{00000000-0005-0000-0000-0000CE050000}"/>
    <cellStyle name="Normal 33 5" xfId="1487" xr:uid="{00000000-0005-0000-0000-0000CF050000}"/>
    <cellStyle name="Normal 33 5 2" xfId="1488" xr:uid="{00000000-0005-0000-0000-0000D0050000}"/>
    <cellStyle name="Normal 34" xfId="1489" xr:uid="{00000000-0005-0000-0000-0000D1050000}"/>
    <cellStyle name="Normal 34 2" xfId="1490" xr:uid="{00000000-0005-0000-0000-0000D2050000}"/>
    <cellStyle name="Normal 34 3" xfId="1491" xr:uid="{00000000-0005-0000-0000-0000D3050000}"/>
    <cellStyle name="Normal 35" xfId="1492" xr:uid="{00000000-0005-0000-0000-0000D4050000}"/>
    <cellStyle name="Normal 35 2" xfId="1493" xr:uid="{00000000-0005-0000-0000-0000D5050000}"/>
    <cellStyle name="Normal 35 3" xfId="1494" xr:uid="{00000000-0005-0000-0000-0000D6050000}"/>
    <cellStyle name="Normal 36" xfId="1495" xr:uid="{00000000-0005-0000-0000-0000D7050000}"/>
    <cellStyle name="Normal 37" xfId="1496" xr:uid="{00000000-0005-0000-0000-0000D8050000}"/>
    <cellStyle name="Normal 38" xfId="1497" xr:uid="{00000000-0005-0000-0000-0000D9050000}"/>
    <cellStyle name="Normal 39" xfId="1498" xr:uid="{00000000-0005-0000-0000-0000DA050000}"/>
    <cellStyle name="Normal 4" xfId="1499" xr:uid="{00000000-0005-0000-0000-0000DB050000}"/>
    <cellStyle name="Normal 4 2" xfId="1500" xr:uid="{00000000-0005-0000-0000-0000DC050000}"/>
    <cellStyle name="Normal 4 2 2" xfId="1501" xr:uid="{00000000-0005-0000-0000-0000DD050000}"/>
    <cellStyle name="Normal 4 2 2 2" xfId="1502" xr:uid="{00000000-0005-0000-0000-0000DE050000}"/>
    <cellStyle name="Normal 4 2 2 2 2" xfId="1503" xr:uid="{00000000-0005-0000-0000-0000DF050000}"/>
    <cellStyle name="Normal 4 2 2 2 2 2" xfId="1504" xr:uid="{00000000-0005-0000-0000-0000E0050000}"/>
    <cellStyle name="Normal 4 2 2 2 2 2 2" xfId="1505" xr:uid="{00000000-0005-0000-0000-0000E1050000}"/>
    <cellStyle name="Normal 4 2 2 2 2 3" xfId="1506" xr:uid="{00000000-0005-0000-0000-0000E2050000}"/>
    <cellStyle name="Normal 4 2 2 2 3" xfId="1507" xr:uid="{00000000-0005-0000-0000-0000E3050000}"/>
    <cellStyle name="Normal 4 2 2 2 3 2" xfId="1508" xr:uid="{00000000-0005-0000-0000-0000E4050000}"/>
    <cellStyle name="Normal 4 2 2 2 3 2 2" xfId="1509" xr:uid="{00000000-0005-0000-0000-0000E5050000}"/>
    <cellStyle name="Normal 4 2 2 2 3 3" xfId="1510" xr:uid="{00000000-0005-0000-0000-0000E6050000}"/>
    <cellStyle name="Normal 4 2 2 2 4" xfId="1511" xr:uid="{00000000-0005-0000-0000-0000E7050000}"/>
    <cellStyle name="Normal 4 2 2 2 4 2" xfId="1512" xr:uid="{00000000-0005-0000-0000-0000E8050000}"/>
    <cellStyle name="Normal 4 2 2 2 5" xfId="1513" xr:uid="{00000000-0005-0000-0000-0000E9050000}"/>
    <cellStyle name="Normal 4 2 2 3" xfId="1514" xr:uid="{00000000-0005-0000-0000-0000EA050000}"/>
    <cellStyle name="Normal 4 2 2 3 2" xfId="1515" xr:uid="{00000000-0005-0000-0000-0000EB050000}"/>
    <cellStyle name="Normal 4 2 2 3 2 2" xfId="1516" xr:uid="{00000000-0005-0000-0000-0000EC050000}"/>
    <cellStyle name="Normal 4 2 2 3 2 2 2" xfId="1517" xr:uid="{00000000-0005-0000-0000-0000ED050000}"/>
    <cellStyle name="Normal 4 2 2 3 2 3" xfId="1518" xr:uid="{00000000-0005-0000-0000-0000EE050000}"/>
    <cellStyle name="Normal 4 2 2 3 3" xfId="1519" xr:uid="{00000000-0005-0000-0000-0000EF050000}"/>
    <cellStyle name="Normal 4 2 2 3 3 2" xfId="1520" xr:uid="{00000000-0005-0000-0000-0000F0050000}"/>
    <cellStyle name="Normal 4 2 2 3 3 2 2" xfId="1521" xr:uid="{00000000-0005-0000-0000-0000F1050000}"/>
    <cellStyle name="Normal 4 2 2 3 3 3" xfId="1522" xr:uid="{00000000-0005-0000-0000-0000F2050000}"/>
    <cellStyle name="Normal 4 2 2 3 4" xfId="1523" xr:uid="{00000000-0005-0000-0000-0000F3050000}"/>
    <cellStyle name="Normal 4 2 2 3 4 2" xfId="1524" xr:uid="{00000000-0005-0000-0000-0000F4050000}"/>
    <cellStyle name="Normal 4 2 2 3 5" xfId="1525" xr:uid="{00000000-0005-0000-0000-0000F5050000}"/>
    <cellStyle name="Normal 4 2 2 4" xfId="1526" xr:uid="{00000000-0005-0000-0000-0000F6050000}"/>
    <cellStyle name="Normal 4 2 2 4 2" xfId="1527" xr:uid="{00000000-0005-0000-0000-0000F7050000}"/>
    <cellStyle name="Normal 4 2 2 4 2 2" xfId="1528" xr:uid="{00000000-0005-0000-0000-0000F8050000}"/>
    <cellStyle name="Normal 4 2 2 4 2 2 2" xfId="1529" xr:uid="{00000000-0005-0000-0000-0000F9050000}"/>
    <cellStyle name="Normal 4 2 2 4 2 3" xfId="1530" xr:uid="{00000000-0005-0000-0000-0000FA050000}"/>
    <cellStyle name="Normal 4 2 2 4 3" xfId="1531" xr:uid="{00000000-0005-0000-0000-0000FB050000}"/>
    <cellStyle name="Normal 4 2 2 4 3 2" xfId="1532" xr:uid="{00000000-0005-0000-0000-0000FC050000}"/>
    <cellStyle name="Normal 4 2 2 4 3 2 2" xfId="1533" xr:uid="{00000000-0005-0000-0000-0000FD050000}"/>
    <cellStyle name="Normal 4 2 2 4 3 3" xfId="1534" xr:uid="{00000000-0005-0000-0000-0000FE050000}"/>
    <cellStyle name="Normal 4 2 2 4 4" xfId="1535" xr:uid="{00000000-0005-0000-0000-0000FF050000}"/>
    <cellStyle name="Normal 4 2 2 4 4 2" xfId="1536" xr:uid="{00000000-0005-0000-0000-000000060000}"/>
    <cellStyle name="Normal 4 2 2 4 5" xfId="1537" xr:uid="{00000000-0005-0000-0000-000001060000}"/>
    <cellStyle name="Normal 4 2 2 5" xfId="1538" xr:uid="{00000000-0005-0000-0000-000002060000}"/>
    <cellStyle name="Normal 4 2 2 5 2" xfId="1539" xr:uid="{00000000-0005-0000-0000-000003060000}"/>
    <cellStyle name="Normal 4 2 2 5 2 2" xfId="1540" xr:uid="{00000000-0005-0000-0000-000004060000}"/>
    <cellStyle name="Normal 4 2 2 5 3" xfId="1541" xr:uid="{00000000-0005-0000-0000-000005060000}"/>
    <cellStyle name="Normal 4 2 2 6" xfId="1542" xr:uid="{00000000-0005-0000-0000-000006060000}"/>
    <cellStyle name="Normal 4 2 2 6 2" xfId="1543" xr:uid="{00000000-0005-0000-0000-000007060000}"/>
    <cellStyle name="Normal 4 2 2 6 2 2" xfId="1544" xr:uid="{00000000-0005-0000-0000-000008060000}"/>
    <cellStyle name="Normal 4 2 2 6 3" xfId="1545" xr:uid="{00000000-0005-0000-0000-000009060000}"/>
    <cellStyle name="Normal 4 2 2 7" xfId="1546" xr:uid="{00000000-0005-0000-0000-00000A060000}"/>
    <cellStyle name="Normal 4 2 2 7 2" xfId="1547" xr:uid="{00000000-0005-0000-0000-00000B060000}"/>
    <cellStyle name="Normal 4 2 2 8" xfId="1548" xr:uid="{00000000-0005-0000-0000-00000C060000}"/>
    <cellStyle name="Normal 4 2 3" xfId="1549" xr:uid="{00000000-0005-0000-0000-00000D060000}"/>
    <cellStyle name="Normal 4 2 3 2" xfId="1550" xr:uid="{00000000-0005-0000-0000-00000E060000}"/>
    <cellStyle name="Normal 4 2 4" xfId="1551" xr:uid="{00000000-0005-0000-0000-00000F060000}"/>
    <cellStyle name="Normal 4 3" xfId="1552" xr:uid="{00000000-0005-0000-0000-000010060000}"/>
    <cellStyle name="Normal 4 3 2" xfId="1553" xr:uid="{00000000-0005-0000-0000-000011060000}"/>
    <cellStyle name="Normal 4 3 2 2" xfId="1554" xr:uid="{00000000-0005-0000-0000-000012060000}"/>
    <cellStyle name="Normal 4 3 2 2 2" xfId="1555" xr:uid="{00000000-0005-0000-0000-000013060000}"/>
    <cellStyle name="Normal 4 3 2 3" xfId="1556" xr:uid="{00000000-0005-0000-0000-000014060000}"/>
    <cellStyle name="Normal 4 3 3" xfId="1557" xr:uid="{00000000-0005-0000-0000-000015060000}"/>
    <cellStyle name="Normal 4 3 3 2" xfId="1558" xr:uid="{00000000-0005-0000-0000-000016060000}"/>
    <cellStyle name="Normal 4 3 3 2 2" xfId="1559" xr:uid="{00000000-0005-0000-0000-000017060000}"/>
    <cellStyle name="Normal 4 3 3 2 2 2" xfId="1560" xr:uid="{00000000-0005-0000-0000-000018060000}"/>
    <cellStyle name="Normal 4 3 3 2 2 2 2" xfId="1561" xr:uid="{00000000-0005-0000-0000-000019060000}"/>
    <cellStyle name="Normal 4 3 3 2 2 3" xfId="1562" xr:uid="{00000000-0005-0000-0000-00001A060000}"/>
    <cellStyle name="Normal 4 3 3 2 3" xfId="1563" xr:uid="{00000000-0005-0000-0000-00001B060000}"/>
    <cellStyle name="Normal 4 3 3 2 3 2" xfId="1564" xr:uid="{00000000-0005-0000-0000-00001C060000}"/>
    <cellStyle name="Normal 4 3 3 2 3 2 2" xfId="1565" xr:uid="{00000000-0005-0000-0000-00001D060000}"/>
    <cellStyle name="Normal 4 3 3 2 3 3" xfId="1566" xr:uid="{00000000-0005-0000-0000-00001E060000}"/>
    <cellStyle name="Normal 4 3 3 2 4" xfId="1567" xr:uid="{00000000-0005-0000-0000-00001F060000}"/>
    <cellStyle name="Normal 4 3 3 2 4 2" xfId="1568" xr:uid="{00000000-0005-0000-0000-000020060000}"/>
    <cellStyle name="Normal 4 3 3 2 5" xfId="1569" xr:uid="{00000000-0005-0000-0000-000021060000}"/>
    <cellStyle name="Normal 4 3 3 3" xfId="1570" xr:uid="{00000000-0005-0000-0000-000022060000}"/>
    <cellStyle name="Normal 4 3 3 3 2" xfId="1571" xr:uid="{00000000-0005-0000-0000-000023060000}"/>
    <cellStyle name="Normal 4 3 3 3 2 2" xfId="1572" xr:uid="{00000000-0005-0000-0000-000024060000}"/>
    <cellStyle name="Normal 4 3 3 3 2 2 2" xfId="1573" xr:uid="{00000000-0005-0000-0000-000025060000}"/>
    <cellStyle name="Normal 4 3 3 3 2 3" xfId="1574" xr:uid="{00000000-0005-0000-0000-000026060000}"/>
    <cellStyle name="Normal 4 3 3 3 3" xfId="1575" xr:uid="{00000000-0005-0000-0000-000027060000}"/>
    <cellStyle name="Normal 4 3 3 3 3 2" xfId="1576" xr:uid="{00000000-0005-0000-0000-000028060000}"/>
    <cellStyle name="Normal 4 3 3 3 3 2 2" xfId="1577" xr:uid="{00000000-0005-0000-0000-000029060000}"/>
    <cellStyle name="Normal 4 3 3 3 3 3" xfId="1578" xr:uid="{00000000-0005-0000-0000-00002A060000}"/>
    <cellStyle name="Normal 4 3 3 3 4" xfId="1579" xr:uid="{00000000-0005-0000-0000-00002B060000}"/>
    <cellStyle name="Normal 4 3 3 3 4 2" xfId="1580" xr:uid="{00000000-0005-0000-0000-00002C060000}"/>
    <cellStyle name="Normal 4 3 3 3 5" xfId="1581" xr:uid="{00000000-0005-0000-0000-00002D060000}"/>
    <cellStyle name="Normal 4 3 3 4" xfId="1582" xr:uid="{00000000-0005-0000-0000-00002E060000}"/>
    <cellStyle name="Normal 4 3 3 4 2" xfId="1583" xr:uid="{00000000-0005-0000-0000-00002F060000}"/>
    <cellStyle name="Normal 4 3 3 4 2 2" xfId="1584" xr:uid="{00000000-0005-0000-0000-000030060000}"/>
    <cellStyle name="Normal 4 3 3 4 2 2 2" xfId="1585" xr:uid="{00000000-0005-0000-0000-000031060000}"/>
    <cellStyle name="Normal 4 3 3 4 2 3" xfId="1586" xr:uid="{00000000-0005-0000-0000-000032060000}"/>
    <cellStyle name="Normal 4 3 3 4 3" xfId="1587" xr:uid="{00000000-0005-0000-0000-000033060000}"/>
    <cellStyle name="Normal 4 3 3 4 3 2" xfId="1588" xr:uid="{00000000-0005-0000-0000-000034060000}"/>
    <cellStyle name="Normal 4 3 3 4 3 2 2" xfId="1589" xr:uid="{00000000-0005-0000-0000-000035060000}"/>
    <cellStyle name="Normal 4 3 3 4 3 3" xfId="1590" xr:uid="{00000000-0005-0000-0000-000036060000}"/>
    <cellStyle name="Normal 4 3 3 4 4" xfId="1591" xr:uid="{00000000-0005-0000-0000-000037060000}"/>
    <cellStyle name="Normal 4 3 3 4 4 2" xfId="1592" xr:uid="{00000000-0005-0000-0000-000038060000}"/>
    <cellStyle name="Normal 4 3 3 4 5" xfId="1593" xr:uid="{00000000-0005-0000-0000-000039060000}"/>
    <cellStyle name="Normal 4 3 3 5" xfId="1594" xr:uid="{00000000-0005-0000-0000-00003A060000}"/>
    <cellStyle name="Normal 4 3 3 5 2" xfId="1595" xr:uid="{00000000-0005-0000-0000-00003B060000}"/>
    <cellStyle name="Normal 4 3 3 5 2 2" xfId="1596" xr:uid="{00000000-0005-0000-0000-00003C060000}"/>
    <cellStyle name="Normal 4 3 3 5 3" xfId="1597" xr:uid="{00000000-0005-0000-0000-00003D060000}"/>
    <cellStyle name="Normal 4 3 3 6" xfId="1598" xr:uid="{00000000-0005-0000-0000-00003E060000}"/>
    <cellStyle name="Normal 4 3 3 6 2" xfId="1599" xr:uid="{00000000-0005-0000-0000-00003F060000}"/>
    <cellStyle name="Normal 4 3 3 6 2 2" xfId="1600" xr:uid="{00000000-0005-0000-0000-000040060000}"/>
    <cellStyle name="Normal 4 3 3 6 3" xfId="1601" xr:uid="{00000000-0005-0000-0000-000041060000}"/>
    <cellStyle name="Normal 4 3 3 7" xfId="1602" xr:uid="{00000000-0005-0000-0000-000042060000}"/>
    <cellStyle name="Normal 4 3 3 7 2" xfId="1603" xr:uid="{00000000-0005-0000-0000-000043060000}"/>
    <cellStyle name="Normal 4 3 3 8" xfId="1604" xr:uid="{00000000-0005-0000-0000-000044060000}"/>
    <cellStyle name="Normal 4 4" xfId="1605" xr:uid="{00000000-0005-0000-0000-000045060000}"/>
    <cellStyle name="Normal 4 4 2" xfId="1606" xr:uid="{00000000-0005-0000-0000-000046060000}"/>
    <cellStyle name="Normal 4 4 2 2" xfId="1607" xr:uid="{00000000-0005-0000-0000-000047060000}"/>
    <cellStyle name="Normal 4 4 2 2 2" xfId="1608" xr:uid="{00000000-0005-0000-0000-000048060000}"/>
    <cellStyle name="Normal 4 4 2 2 2 2" xfId="1609" xr:uid="{00000000-0005-0000-0000-000049060000}"/>
    <cellStyle name="Normal 4 4 2 2 2 2 2" xfId="1610" xr:uid="{00000000-0005-0000-0000-00004A060000}"/>
    <cellStyle name="Normal 4 4 2 2 2 3" xfId="1611" xr:uid="{00000000-0005-0000-0000-00004B060000}"/>
    <cellStyle name="Normal 4 4 2 2 3" xfId="1612" xr:uid="{00000000-0005-0000-0000-00004C060000}"/>
    <cellStyle name="Normal 4 4 2 2 3 2" xfId="1613" xr:uid="{00000000-0005-0000-0000-00004D060000}"/>
    <cellStyle name="Normal 4 4 2 2 3 2 2" xfId="1614" xr:uid="{00000000-0005-0000-0000-00004E060000}"/>
    <cellStyle name="Normal 4 4 2 2 3 3" xfId="1615" xr:uid="{00000000-0005-0000-0000-00004F060000}"/>
    <cellStyle name="Normal 4 4 2 2 4" xfId="1616" xr:uid="{00000000-0005-0000-0000-000050060000}"/>
    <cellStyle name="Normal 4 4 2 2 4 2" xfId="1617" xr:uid="{00000000-0005-0000-0000-000051060000}"/>
    <cellStyle name="Normal 4 4 2 2 5" xfId="1618" xr:uid="{00000000-0005-0000-0000-000052060000}"/>
    <cellStyle name="Normal 4 4 2 3" xfId="1619" xr:uid="{00000000-0005-0000-0000-000053060000}"/>
    <cellStyle name="Normal 4 4 2 3 2" xfId="1620" xr:uid="{00000000-0005-0000-0000-000054060000}"/>
    <cellStyle name="Normal 4 4 2 3 2 2" xfId="1621" xr:uid="{00000000-0005-0000-0000-000055060000}"/>
    <cellStyle name="Normal 4 4 2 3 2 2 2" xfId="1622" xr:uid="{00000000-0005-0000-0000-000056060000}"/>
    <cellStyle name="Normal 4 4 2 3 2 3" xfId="1623" xr:uid="{00000000-0005-0000-0000-000057060000}"/>
    <cellStyle name="Normal 4 4 2 3 3" xfId="1624" xr:uid="{00000000-0005-0000-0000-000058060000}"/>
    <cellStyle name="Normal 4 4 2 3 3 2" xfId="1625" xr:uid="{00000000-0005-0000-0000-000059060000}"/>
    <cellStyle name="Normal 4 4 2 3 3 2 2" xfId="1626" xr:uid="{00000000-0005-0000-0000-00005A060000}"/>
    <cellStyle name="Normal 4 4 2 3 3 3" xfId="1627" xr:uid="{00000000-0005-0000-0000-00005B060000}"/>
    <cellStyle name="Normal 4 4 2 3 4" xfId="1628" xr:uid="{00000000-0005-0000-0000-00005C060000}"/>
    <cellStyle name="Normal 4 4 2 3 4 2" xfId="1629" xr:uid="{00000000-0005-0000-0000-00005D060000}"/>
    <cellStyle name="Normal 4 4 2 3 5" xfId="1630" xr:uid="{00000000-0005-0000-0000-00005E060000}"/>
    <cellStyle name="Normal 4 4 2 4" xfId="1631" xr:uid="{00000000-0005-0000-0000-00005F060000}"/>
    <cellStyle name="Normal 4 4 2 4 2" xfId="1632" xr:uid="{00000000-0005-0000-0000-000060060000}"/>
    <cellStyle name="Normal 4 4 2 4 2 2" xfId="1633" xr:uid="{00000000-0005-0000-0000-000061060000}"/>
    <cellStyle name="Normal 4 4 2 4 2 2 2" xfId="1634" xr:uid="{00000000-0005-0000-0000-000062060000}"/>
    <cellStyle name="Normal 4 4 2 4 2 3" xfId="1635" xr:uid="{00000000-0005-0000-0000-000063060000}"/>
    <cellStyle name="Normal 4 4 2 4 3" xfId="1636" xr:uid="{00000000-0005-0000-0000-000064060000}"/>
    <cellStyle name="Normal 4 4 2 4 3 2" xfId="1637" xr:uid="{00000000-0005-0000-0000-000065060000}"/>
    <cellStyle name="Normal 4 4 2 4 3 2 2" xfId="1638" xr:uid="{00000000-0005-0000-0000-000066060000}"/>
    <cellStyle name="Normal 4 4 2 4 3 3" xfId="1639" xr:uid="{00000000-0005-0000-0000-000067060000}"/>
    <cellStyle name="Normal 4 4 2 4 4" xfId="1640" xr:uid="{00000000-0005-0000-0000-000068060000}"/>
    <cellStyle name="Normal 4 4 2 4 4 2" xfId="1641" xr:uid="{00000000-0005-0000-0000-000069060000}"/>
    <cellStyle name="Normal 4 4 2 4 5" xfId="1642" xr:uid="{00000000-0005-0000-0000-00006A060000}"/>
    <cellStyle name="Normal 4 4 2 5" xfId="1643" xr:uid="{00000000-0005-0000-0000-00006B060000}"/>
    <cellStyle name="Normal 4 4 2 5 2" xfId="1644" xr:uid="{00000000-0005-0000-0000-00006C060000}"/>
    <cellStyle name="Normal 4 4 2 5 2 2" xfId="1645" xr:uid="{00000000-0005-0000-0000-00006D060000}"/>
    <cellStyle name="Normal 4 4 2 5 3" xfId="1646" xr:uid="{00000000-0005-0000-0000-00006E060000}"/>
    <cellStyle name="Normal 4 4 2 6" xfId="1647" xr:uid="{00000000-0005-0000-0000-00006F060000}"/>
    <cellStyle name="Normal 4 4 2 6 2" xfId="1648" xr:uid="{00000000-0005-0000-0000-000070060000}"/>
    <cellStyle name="Normal 4 4 2 6 2 2" xfId="1649" xr:uid="{00000000-0005-0000-0000-000071060000}"/>
    <cellStyle name="Normal 4 4 2 6 3" xfId="1650" xr:uid="{00000000-0005-0000-0000-000072060000}"/>
    <cellStyle name="Normal 4 4 2 7" xfId="1651" xr:uid="{00000000-0005-0000-0000-000073060000}"/>
    <cellStyle name="Normal 4 4 2 7 2" xfId="1652" xr:uid="{00000000-0005-0000-0000-000074060000}"/>
    <cellStyle name="Normal 4 4 2 8" xfId="1653" xr:uid="{00000000-0005-0000-0000-000075060000}"/>
    <cellStyle name="Normal 4 4 3" xfId="1654" xr:uid="{00000000-0005-0000-0000-000076060000}"/>
    <cellStyle name="Normal 4 5" xfId="1655" xr:uid="{00000000-0005-0000-0000-000077060000}"/>
    <cellStyle name="Normal 4 6" xfId="1656" xr:uid="{00000000-0005-0000-0000-000078060000}"/>
    <cellStyle name="Normal 4 7" xfId="1657" xr:uid="{00000000-0005-0000-0000-000079060000}"/>
    <cellStyle name="Normal 40" xfId="1658" xr:uid="{00000000-0005-0000-0000-00007A060000}"/>
    <cellStyle name="Normal 40 2" xfId="1659" xr:uid="{00000000-0005-0000-0000-00007B060000}"/>
    <cellStyle name="Normal 41" xfId="1660" xr:uid="{00000000-0005-0000-0000-00007C060000}"/>
    <cellStyle name="Normal 42" xfId="1661" xr:uid="{00000000-0005-0000-0000-00007D060000}"/>
    <cellStyle name="Normal 43" xfId="1662" xr:uid="{00000000-0005-0000-0000-00007E060000}"/>
    <cellStyle name="Normal 44" xfId="1663" xr:uid="{00000000-0005-0000-0000-00007F060000}"/>
    <cellStyle name="Normal 45" xfId="1664" xr:uid="{00000000-0005-0000-0000-000080060000}"/>
    <cellStyle name="Normal 46" xfId="1665" xr:uid="{00000000-0005-0000-0000-000081060000}"/>
    <cellStyle name="Normal 47" xfId="1666" xr:uid="{00000000-0005-0000-0000-000082060000}"/>
    <cellStyle name="Normal 48" xfId="1667" xr:uid="{00000000-0005-0000-0000-000083060000}"/>
    <cellStyle name="Normal 49" xfId="1668" xr:uid="{00000000-0005-0000-0000-000084060000}"/>
    <cellStyle name="Normal 5" xfId="1669" xr:uid="{00000000-0005-0000-0000-000085060000}"/>
    <cellStyle name="Normal 5 10" xfId="1670" xr:uid="{00000000-0005-0000-0000-000086060000}"/>
    <cellStyle name="Normal 5 10 2" xfId="1671" xr:uid="{00000000-0005-0000-0000-000087060000}"/>
    <cellStyle name="Normal 5 10 2 2" xfId="1672" xr:uid="{00000000-0005-0000-0000-000088060000}"/>
    <cellStyle name="Normal 5 10 3" xfId="1673" xr:uid="{00000000-0005-0000-0000-000089060000}"/>
    <cellStyle name="Normal 5 10 4" xfId="1674" xr:uid="{00000000-0005-0000-0000-00008A060000}"/>
    <cellStyle name="Normal 5 10 5" xfId="1675" xr:uid="{00000000-0005-0000-0000-00008B060000}"/>
    <cellStyle name="Normal 5 11" xfId="1676" xr:uid="{00000000-0005-0000-0000-00008C060000}"/>
    <cellStyle name="Normal 5 11 2" xfId="1677" xr:uid="{00000000-0005-0000-0000-00008D060000}"/>
    <cellStyle name="Normal 5 12" xfId="1678" xr:uid="{00000000-0005-0000-0000-00008E060000}"/>
    <cellStyle name="Normal 5 2" xfId="1679" xr:uid="{00000000-0005-0000-0000-00008F060000}"/>
    <cellStyle name="Normal 5 2 2" xfId="1680" xr:uid="{00000000-0005-0000-0000-000090060000}"/>
    <cellStyle name="Normal 5 2 2 2" xfId="1681" xr:uid="{00000000-0005-0000-0000-000091060000}"/>
    <cellStyle name="Normal 5 2 2 2 2" xfId="1682" xr:uid="{00000000-0005-0000-0000-000092060000}"/>
    <cellStyle name="Normal 5 2 2 3" xfId="1683" xr:uid="{00000000-0005-0000-0000-000093060000}"/>
    <cellStyle name="Normal 5 2 2 3 2" xfId="1684" xr:uid="{00000000-0005-0000-0000-000094060000}"/>
    <cellStyle name="Normal 5 2 2 3 2 2" xfId="1685" xr:uid="{00000000-0005-0000-0000-000095060000}"/>
    <cellStyle name="Normal 5 2 2 3 2 2 2" xfId="1686" xr:uid="{00000000-0005-0000-0000-000096060000}"/>
    <cellStyle name="Normal 5 2 2 3 2 3" xfId="1687" xr:uid="{00000000-0005-0000-0000-000097060000}"/>
    <cellStyle name="Normal 5 2 2 3 3" xfId="1688" xr:uid="{00000000-0005-0000-0000-000098060000}"/>
    <cellStyle name="Normal 5 2 2 3 3 2" xfId="1689" xr:uid="{00000000-0005-0000-0000-000099060000}"/>
    <cellStyle name="Normal 5 2 2 3 3 2 2" xfId="1690" xr:uid="{00000000-0005-0000-0000-00009A060000}"/>
    <cellStyle name="Normal 5 2 2 3 3 3" xfId="1691" xr:uid="{00000000-0005-0000-0000-00009B060000}"/>
    <cellStyle name="Normal 5 2 2 3 4" xfId="1692" xr:uid="{00000000-0005-0000-0000-00009C060000}"/>
    <cellStyle name="Normal 5 2 2 3 4 2" xfId="1693" xr:uid="{00000000-0005-0000-0000-00009D060000}"/>
    <cellStyle name="Normal 5 2 2 3 5" xfId="1694" xr:uid="{00000000-0005-0000-0000-00009E060000}"/>
    <cellStyle name="Normal 5 2 2 4" xfId="1695" xr:uid="{00000000-0005-0000-0000-00009F060000}"/>
    <cellStyle name="Normal 5 2 2 4 2" xfId="1696" xr:uid="{00000000-0005-0000-0000-0000A0060000}"/>
    <cellStyle name="Normal 5 2 2 4 2 2" xfId="1697" xr:uid="{00000000-0005-0000-0000-0000A1060000}"/>
    <cellStyle name="Normal 5 2 2 4 2 2 2" xfId="1698" xr:uid="{00000000-0005-0000-0000-0000A2060000}"/>
    <cellStyle name="Normal 5 2 2 4 2 3" xfId="1699" xr:uid="{00000000-0005-0000-0000-0000A3060000}"/>
    <cellStyle name="Normal 5 2 2 4 3" xfId="1700" xr:uid="{00000000-0005-0000-0000-0000A4060000}"/>
    <cellStyle name="Normal 5 2 2 4 3 2" xfId="1701" xr:uid="{00000000-0005-0000-0000-0000A5060000}"/>
    <cellStyle name="Normal 5 2 2 4 3 2 2" xfId="1702" xr:uid="{00000000-0005-0000-0000-0000A6060000}"/>
    <cellStyle name="Normal 5 2 2 4 3 3" xfId="1703" xr:uid="{00000000-0005-0000-0000-0000A7060000}"/>
    <cellStyle name="Normal 5 2 2 4 4" xfId="1704" xr:uid="{00000000-0005-0000-0000-0000A8060000}"/>
    <cellStyle name="Normal 5 2 2 4 4 2" xfId="1705" xr:uid="{00000000-0005-0000-0000-0000A9060000}"/>
    <cellStyle name="Normal 5 2 2 4 5" xfId="1706" xr:uid="{00000000-0005-0000-0000-0000AA060000}"/>
    <cellStyle name="Normal 5 2 2 5" xfId="1707" xr:uid="{00000000-0005-0000-0000-0000AB060000}"/>
    <cellStyle name="Normal 5 2 2 5 2" xfId="1708" xr:uid="{00000000-0005-0000-0000-0000AC060000}"/>
    <cellStyle name="Normal 5 2 2 5 2 2" xfId="1709" xr:uid="{00000000-0005-0000-0000-0000AD060000}"/>
    <cellStyle name="Normal 5 2 2 5 2 2 2" xfId="1710" xr:uid="{00000000-0005-0000-0000-0000AE060000}"/>
    <cellStyle name="Normal 5 2 2 5 2 3" xfId="1711" xr:uid="{00000000-0005-0000-0000-0000AF060000}"/>
    <cellStyle name="Normal 5 2 2 5 3" xfId="1712" xr:uid="{00000000-0005-0000-0000-0000B0060000}"/>
    <cellStyle name="Normal 5 2 2 5 3 2" xfId="1713" xr:uid="{00000000-0005-0000-0000-0000B1060000}"/>
    <cellStyle name="Normal 5 2 2 5 3 2 2" xfId="1714" xr:uid="{00000000-0005-0000-0000-0000B2060000}"/>
    <cellStyle name="Normal 5 2 2 5 3 3" xfId="1715" xr:uid="{00000000-0005-0000-0000-0000B3060000}"/>
    <cellStyle name="Normal 5 2 2 5 4" xfId="1716" xr:uid="{00000000-0005-0000-0000-0000B4060000}"/>
    <cellStyle name="Normal 5 2 2 5 4 2" xfId="1717" xr:uid="{00000000-0005-0000-0000-0000B5060000}"/>
    <cellStyle name="Normal 5 2 2 5 5" xfId="1718" xr:uid="{00000000-0005-0000-0000-0000B6060000}"/>
    <cellStyle name="Normal 5 2 2 6" xfId="1719" xr:uid="{00000000-0005-0000-0000-0000B7060000}"/>
    <cellStyle name="Normal 5 2 2 6 2" xfId="1720" xr:uid="{00000000-0005-0000-0000-0000B8060000}"/>
    <cellStyle name="Normal 5 2 2 6 2 2" xfId="1721" xr:uid="{00000000-0005-0000-0000-0000B9060000}"/>
    <cellStyle name="Normal 5 2 2 6 3" xfId="1722" xr:uid="{00000000-0005-0000-0000-0000BA060000}"/>
    <cellStyle name="Normal 5 2 2 7" xfId="1723" xr:uid="{00000000-0005-0000-0000-0000BB060000}"/>
    <cellStyle name="Normal 5 2 2 7 2" xfId="1724" xr:uid="{00000000-0005-0000-0000-0000BC060000}"/>
    <cellStyle name="Normal 5 2 2 7 2 2" xfId="1725" xr:uid="{00000000-0005-0000-0000-0000BD060000}"/>
    <cellStyle name="Normal 5 2 2 7 3" xfId="1726" xr:uid="{00000000-0005-0000-0000-0000BE060000}"/>
    <cellStyle name="Normal 5 2 2 8" xfId="1727" xr:uid="{00000000-0005-0000-0000-0000BF060000}"/>
    <cellStyle name="Normal 5 2 2 8 2" xfId="1728" xr:uid="{00000000-0005-0000-0000-0000C0060000}"/>
    <cellStyle name="Normal 5 2 2 9" xfId="1729" xr:uid="{00000000-0005-0000-0000-0000C1060000}"/>
    <cellStyle name="Normal 5 2 3" xfId="1730" xr:uid="{00000000-0005-0000-0000-0000C2060000}"/>
    <cellStyle name="Normal 5 3" xfId="1731" xr:uid="{00000000-0005-0000-0000-0000C3060000}"/>
    <cellStyle name="Normal 5 4" xfId="1732" xr:uid="{00000000-0005-0000-0000-0000C4060000}"/>
    <cellStyle name="Normal 5 4 2" xfId="1733" xr:uid="{00000000-0005-0000-0000-0000C5060000}"/>
    <cellStyle name="Normal 5 5" xfId="1734" xr:uid="{00000000-0005-0000-0000-0000C6060000}"/>
    <cellStyle name="Normal 5 5 2" xfId="1735" xr:uid="{00000000-0005-0000-0000-0000C7060000}"/>
    <cellStyle name="Normal 5 6" xfId="1736" xr:uid="{00000000-0005-0000-0000-0000C8060000}"/>
    <cellStyle name="Normal 5 6 2" xfId="1737" xr:uid="{00000000-0005-0000-0000-0000C9060000}"/>
    <cellStyle name="Normal 5 6 2 2" xfId="1738" xr:uid="{00000000-0005-0000-0000-0000CA060000}"/>
    <cellStyle name="Normal 5 6 2 2 2" xfId="1739" xr:uid="{00000000-0005-0000-0000-0000CB060000}"/>
    <cellStyle name="Normal 5 6 2 3" xfId="1740" xr:uid="{00000000-0005-0000-0000-0000CC060000}"/>
    <cellStyle name="Normal 5 6 3" xfId="1741" xr:uid="{00000000-0005-0000-0000-0000CD060000}"/>
    <cellStyle name="Normal 5 6 3 2" xfId="1742" xr:uid="{00000000-0005-0000-0000-0000CE060000}"/>
    <cellStyle name="Normal 5 6 3 2 2" xfId="1743" xr:uid="{00000000-0005-0000-0000-0000CF060000}"/>
    <cellStyle name="Normal 5 6 3 3" xfId="1744" xr:uid="{00000000-0005-0000-0000-0000D0060000}"/>
    <cellStyle name="Normal 5 6 4" xfId="1745" xr:uid="{00000000-0005-0000-0000-0000D1060000}"/>
    <cellStyle name="Normal 5 6 4 2" xfId="1746" xr:uid="{00000000-0005-0000-0000-0000D2060000}"/>
    <cellStyle name="Normal 5 6 5" xfId="1747" xr:uid="{00000000-0005-0000-0000-0000D3060000}"/>
    <cellStyle name="Normal 5 7" xfId="1748" xr:uid="{00000000-0005-0000-0000-0000D4060000}"/>
    <cellStyle name="Normal 5 7 2" xfId="1749" xr:uid="{00000000-0005-0000-0000-0000D5060000}"/>
    <cellStyle name="Normal 5 7 2 2" xfId="1750" xr:uid="{00000000-0005-0000-0000-0000D6060000}"/>
    <cellStyle name="Normal 5 7 2 2 2" xfId="1751" xr:uid="{00000000-0005-0000-0000-0000D7060000}"/>
    <cellStyle name="Normal 5 7 2 3" xfId="1752" xr:uid="{00000000-0005-0000-0000-0000D8060000}"/>
    <cellStyle name="Normal 5 7 3" xfId="1753" xr:uid="{00000000-0005-0000-0000-0000D9060000}"/>
    <cellStyle name="Normal 5 7 3 2" xfId="1754" xr:uid="{00000000-0005-0000-0000-0000DA060000}"/>
    <cellStyle name="Normal 5 7 3 2 2" xfId="1755" xr:uid="{00000000-0005-0000-0000-0000DB060000}"/>
    <cellStyle name="Normal 5 7 3 3" xfId="1756" xr:uid="{00000000-0005-0000-0000-0000DC060000}"/>
    <cellStyle name="Normal 5 7 4" xfId="1757" xr:uid="{00000000-0005-0000-0000-0000DD060000}"/>
    <cellStyle name="Normal 5 7 4 2" xfId="1758" xr:uid="{00000000-0005-0000-0000-0000DE060000}"/>
    <cellStyle name="Normal 5 7 5" xfId="1759" xr:uid="{00000000-0005-0000-0000-0000DF060000}"/>
    <cellStyle name="Normal 5 8" xfId="1760" xr:uid="{00000000-0005-0000-0000-0000E0060000}"/>
    <cellStyle name="Normal 5 8 2" xfId="1761" xr:uid="{00000000-0005-0000-0000-0000E1060000}"/>
    <cellStyle name="Normal 5 8 2 2" xfId="1762" xr:uid="{00000000-0005-0000-0000-0000E2060000}"/>
    <cellStyle name="Normal 5 8 2 2 2" xfId="1763" xr:uid="{00000000-0005-0000-0000-0000E3060000}"/>
    <cellStyle name="Normal 5 8 2 3" xfId="1764" xr:uid="{00000000-0005-0000-0000-0000E4060000}"/>
    <cellStyle name="Normal 5 8 3" xfId="1765" xr:uid="{00000000-0005-0000-0000-0000E5060000}"/>
    <cellStyle name="Normal 5 8 3 2" xfId="1766" xr:uid="{00000000-0005-0000-0000-0000E6060000}"/>
    <cellStyle name="Normal 5 8 3 2 2" xfId="1767" xr:uid="{00000000-0005-0000-0000-0000E7060000}"/>
    <cellStyle name="Normal 5 8 3 3" xfId="1768" xr:uid="{00000000-0005-0000-0000-0000E8060000}"/>
    <cellStyle name="Normal 5 8 4" xfId="1769" xr:uid="{00000000-0005-0000-0000-0000E9060000}"/>
    <cellStyle name="Normal 5 8 4 2" xfId="1770" xr:uid="{00000000-0005-0000-0000-0000EA060000}"/>
    <cellStyle name="Normal 5 8 5" xfId="1771" xr:uid="{00000000-0005-0000-0000-0000EB060000}"/>
    <cellStyle name="Normal 5 9" xfId="1772" xr:uid="{00000000-0005-0000-0000-0000EC060000}"/>
    <cellStyle name="Normal 5 9 2" xfId="1773" xr:uid="{00000000-0005-0000-0000-0000ED060000}"/>
    <cellStyle name="Normal 5 9 2 2" xfId="1774" xr:uid="{00000000-0005-0000-0000-0000EE060000}"/>
    <cellStyle name="Normal 5 9 3" xfId="1775" xr:uid="{00000000-0005-0000-0000-0000EF060000}"/>
    <cellStyle name="Normal 50" xfId="1776" xr:uid="{00000000-0005-0000-0000-0000F0060000}"/>
    <cellStyle name="Normal 51" xfId="1777" xr:uid="{00000000-0005-0000-0000-0000F1060000}"/>
    <cellStyle name="Normal 52" xfId="1778" xr:uid="{00000000-0005-0000-0000-0000F2060000}"/>
    <cellStyle name="Normal 53" xfId="1779" xr:uid="{00000000-0005-0000-0000-0000F3060000}"/>
    <cellStyle name="Normal 54" xfId="1780" xr:uid="{00000000-0005-0000-0000-0000F4060000}"/>
    <cellStyle name="Normal 55" xfId="1781" xr:uid="{00000000-0005-0000-0000-0000F5060000}"/>
    <cellStyle name="Normal 56" xfId="1782" xr:uid="{00000000-0005-0000-0000-0000F6060000}"/>
    <cellStyle name="Normal 57" xfId="1783" xr:uid="{00000000-0005-0000-0000-0000F7060000}"/>
    <cellStyle name="Normal 58" xfId="1784" xr:uid="{00000000-0005-0000-0000-0000F8060000}"/>
    <cellStyle name="Normal 59" xfId="1785" xr:uid="{00000000-0005-0000-0000-0000F9060000}"/>
    <cellStyle name="Normal 6" xfId="1786" xr:uid="{00000000-0005-0000-0000-0000FA060000}"/>
    <cellStyle name="Normal 6 2" xfId="1787" xr:uid="{00000000-0005-0000-0000-0000FB060000}"/>
    <cellStyle name="Normal 6 2 2" xfId="1788" xr:uid="{00000000-0005-0000-0000-0000FC060000}"/>
    <cellStyle name="Normal 6 3" xfId="1789" xr:uid="{00000000-0005-0000-0000-0000FD060000}"/>
    <cellStyle name="Normal 6 3 2" xfId="1790" xr:uid="{00000000-0005-0000-0000-0000FE060000}"/>
    <cellStyle name="Normal 6 3 3" xfId="1791" xr:uid="{00000000-0005-0000-0000-0000FF060000}"/>
    <cellStyle name="Normal 6 4" xfId="1792" xr:uid="{00000000-0005-0000-0000-000000070000}"/>
    <cellStyle name="Normal 6 5" xfId="1793" xr:uid="{00000000-0005-0000-0000-000001070000}"/>
    <cellStyle name="Normal 60" xfId="1794" xr:uid="{00000000-0005-0000-0000-000002070000}"/>
    <cellStyle name="Normal 61" xfId="1795" xr:uid="{00000000-0005-0000-0000-000003070000}"/>
    <cellStyle name="Normal 62" xfId="1796" xr:uid="{00000000-0005-0000-0000-000004070000}"/>
    <cellStyle name="Normal 63" xfId="1797" xr:uid="{00000000-0005-0000-0000-000005070000}"/>
    <cellStyle name="Normal 64" xfId="1798" xr:uid="{00000000-0005-0000-0000-000006070000}"/>
    <cellStyle name="Normal 65" xfId="1799" xr:uid="{00000000-0005-0000-0000-000007070000}"/>
    <cellStyle name="Normal 66" xfId="1800" xr:uid="{00000000-0005-0000-0000-000008070000}"/>
    <cellStyle name="Normal 67" xfId="1801" xr:uid="{00000000-0005-0000-0000-000009070000}"/>
    <cellStyle name="Normal 68" xfId="1802" xr:uid="{00000000-0005-0000-0000-00000A070000}"/>
    <cellStyle name="Normal 69" xfId="1803" xr:uid="{00000000-0005-0000-0000-00000B070000}"/>
    <cellStyle name="Normal 7" xfId="1804" xr:uid="{00000000-0005-0000-0000-00000C070000}"/>
    <cellStyle name="Normal 7 2" xfId="1805" xr:uid="{00000000-0005-0000-0000-00000D070000}"/>
    <cellStyle name="Normal 7 2 2" xfId="1806" xr:uid="{00000000-0005-0000-0000-00000E070000}"/>
    <cellStyle name="Normal 7 3" xfId="1807" xr:uid="{00000000-0005-0000-0000-00000F070000}"/>
    <cellStyle name="Normal 7 3 2" xfId="1808" xr:uid="{00000000-0005-0000-0000-000010070000}"/>
    <cellStyle name="Normal 7 3 2 2" xfId="1809" xr:uid="{00000000-0005-0000-0000-000011070000}"/>
    <cellStyle name="Normal 7 3 2 2 2" xfId="1810" xr:uid="{00000000-0005-0000-0000-000012070000}"/>
    <cellStyle name="Normal 7 3 2 3" xfId="1811" xr:uid="{00000000-0005-0000-0000-000013070000}"/>
    <cellStyle name="Normal 7 3 3" xfId="1812" xr:uid="{00000000-0005-0000-0000-000014070000}"/>
    <cellStyle name="Normal 7 3 3 2" xfId="1813" xr:uid="{00000000-0005-0000-0000-000015070000}"/>
    <cellStyle name="Normal 7 3 3 2 2" xfId="1814" xr:uid="{00000000-0005-0000-0000-000016070000}"/>
    <cellStyle name="Normal 7 3 3 3" xfId="1815" xr:uid="{00000000-0005-0000-0000-000017070000}"/>
    <cellStyle name="Normal 7 3 4" xfId="1816" xr:uid="{00000000-0005-0000-0000-000018070000}"/>
    <cellStyle name="Normal 7 3 4 2" xfId="1817" xr:uid="{00000000-0005-0000-0000-000019070000}"/>
    <cellStyle name="Normal 7 3 5" xfId="1818" xr:uid="{00000000-0005-0000-0000-00001A070000}"/>
    <cellStyle name="Normal 7 4" xfId="1819" xr:uid="{00000000-0005-0000-0000-00001B070000}"/>
    <cellStyle name="Normal 70" xfId="1820" xr:uid="{00000000-0005-0000-0000-00001C070000}"/>
    <cellStyle name="Normal 71" xfId="1821" xr:uid="{00000000-0005-0000-0000-00001D070000}"/>
    <cellStyle name="Normal 72" xfId="1822" xr:uid="{00000000-0005-0000-0000-00001E070000}"/>
    <cellStyle name="Normal 73" xfId="1823" xr:uid="{00000000-0005-0000-0000-00001F070000}"/>
    <cellStyle name="Normal 8" xfId="1824" xr:uid="{00000000-0005-0000-0000-000020070000}"/>
    <cellStyle name="Normal 8 2" xfId="1825" xr:uid="{00000000-0005-0000-0000-000021070000}"/>
    <cellStyle name="Normal 8 2 2" xfId="1826" xr:uid="{00000000-0005-0000-0000-000022070000}"/>
    <cellStyle name="Normal 8 2 2 2" xfId="1827" xr:uid="{00000000-0005-0000-0000-000023070000}"/>
    <cellStyle name="Normal 8 2 2 3" xfId="1828" xr:uid="{00000000-0005-0000-0000-000024070000}"/>
    <cellStyle name="Normal 8 3" xfId="1829" xr:uid="{00000000-0005-0000-0000-000025070000}"/>
    <cellStyle name="Normal 8 3 2" xfId="1830" xr:uid="{00000000-0005-0000-0000-000026070000}"/>
    <cellStyle name="Normal 8 3 3" xfId="1831" xr:uid="{00000000-0005-0000-0000-000027070000}"/>
    <cellStyle name="Normal 8 4" xfId="1832" xr:uid="{00000000-0005-0000-0000-000028070000}"/>
    <cellStyle name="Normal 8 4 2" xfId="1833" xr:uid="{00000000-0005-0000-0000-000029070000}"/>
    <cellStyle name="Normal 8 4 2 2" xfId="1834" xr:uid="{00000000-0005-0000-0000-00002A070000}"/>
    <cellStyle name="Normal 8 4 2 2 2" xfId="1835" xr:uid="{00000000-0005-0000-0000-00002B070000}"/>
    <cellStyle name="Normal 8 4 2 3" xfId="1836" xr:uid="{00000000-0005-0000-0000-00002C070000}"/>
    <cellStyle name="Normal 8 4 3" xfId="1837" xr:uid="{00000000-0005-0000-0000-00002D070000}"/>
    <cellStyle name="Normal 8 4 3 2" xfId="1838" xr:uid="{00000000-0005-0000-0000-00002E070000}"/>
    <cellStyle name="Normal 8 4 3 2 2" xfId="1839" xr:uid="{00000000-0005-0000-0000-00002F070000}"/>
    <cellStyle name="Normal 8 4 3 3" xfId="1840" xr:uid="{00000000-0005-0000-0000-000030070000}"/>
    <cellStyle name="Normal 8 4 4" xfId="1841" xr:uid="{00000000-0005-0000-0000-000031070000}"/>
    <cellStyle name="Normal 8 4 4 2" xfId="1842" xr:uid="{00000000-0005-0000-0000-000032070000}"/>
    <cellStyle name="Normal 8 4 5" xfId="1843" xr:uid="{00000000-0005-0000-0000-000033070000}"/>
    <cellStyle name="Normal 8 5" xfId="1844" xr:uid="{00000000-0005-0000-0000-000034070000}"/>
    <cellStyle name="Normal 9" xfId="1845" xr:uid="{00000000-0005-0000-0000-000035070000}"/>
    <cellStyle name="Normal 9 2" xfId="1846" xr:uid="{00000000-0005-0000-0000-000036070000}"/>
    <cellStyle name="Normal 9 2 2" xfId="1847" xr:uid="{00000000-0005-0000-0000-000037070000}"/>
    <cellStyle name="Normal 9 2 2 2" xfId="1848" xr:uid="{00000000-0005-0000-0000-000038070000}"/>
    <cellStyle name="Normal 9 2 3" xfId="1849" xr:uid="{00000000-0005-0000-0000-000039070000}"/>
    <cellStyle name="Normal 9 2 4" xfId="1850" xr:uid="{00000000-0005-0000-0000-00003A070000}"/>
    <cellStyle name="Normal 9 3" xfId="1851" xr:uid="{00000000-0005-0000-0000-00003B070000}"/>
    <cellStyle name="Normal 9 3 2" xfId="1852" xr:uid="{00000000-0005-0000-0000-00003C070000}"/>
    <cellStyle name="Normal 9 3 2 2" xfId="1853" xr:uid="{00000000-0005-0000-0000-00003D070000}"/>
    <cellStyle name="Normal 9 4" xfId="1854" xr:uid="{00000000-0005-0000-0000-00003E070000}"/>
    <cellStyle name="Normal 9 4 2" xfId="1855" xr:uid="{00000000-0005-0000-0000-00003F070000}"/>
    <cellStyle name="Normal 9 5" xfId="1856" xr:uid="{00000000-0005-0000-0000-000040070000}"/>
    <cellStyle name="Normal 9 5 2" xfId="1857" xr:uid="{00000000-0005-0000-0000-000041070000}"/>
    <cellStyle name="Normal 9 6" xfId="1858" xr:uid="{00000000-0005-0000-0000-000042070000}"/>
    <cellStyle name="Normal 9 6 2" xfId="1859" xr:uid="{00000000-0005-0000-0000-000043070000}"/>
    <cellStyle name="Normal 9 6 2 2" xfId="1860" xr:uid="{00000000-0005-0000-0000-000044070000}"/>
    <cellStyle name="Normal 9 6 3" xfId="1861" xr:uid="{00000000-0005-0000-0000-000045070000}"/>
    <cellStyle name="Normal 9 7" xfId="1862" xr:uid="{00000000-0005-0000-0000-000046070000}"/>
    <cellStyle name="Note 2" xfId="1863" xr:uid="{00000000-0005-0000-0000-000047070000}"/>
    <cellStyle name="Note 2 2" xfId="1864" xr:uid="{00000000-0005-0000-0000-000048070000}"/>
    <cellStyle name="Note 2 2 2" xfId="1865" xr:uid="{00000000-0005-0000-0000-000049070000}"/>
    <cellStyle name="Note 2 2 2 2" xfId="1866" xr:uid="{00000000-0005-0000-0000-00004A070000}"/>
    <cellStyle name="Note 2 2 2 2 2" xfId="1867" xr:uid="{00000000-0005-0000-0000-00004B070000}"/>
    <cellStyle name="Note 2 2 2 3" xfId="1868" xr:uid="{00000000-0005-0000-0000-00004C070000}"/>
    <cellStyle name="Note 2 2 2 3 2" xfId="1869" xr:uid="{00000000-0005-0000-0000-00004D070000}"/>
    <cellStyle name="Note 2 2 2 4" xfId="1870" xr:uid="{00000000-0005-0000-0000-00004E070000}"/>
    <cellStyle name="Note 2 2 3" xfId="1871" xr:uid="{00000000-0005-0000-0000-00004F070000}"/>
    <cellStyle name="Note 2 2 3 2" xfId="1872" xr:uid="{00000000-0005-0000-0000-000050070000}"/>
    <cellStyle name="Note 2 2 4" xfId="1873" xr:uid="{00000000-0005-0000-0000-000051070000}"/>
    <cellStyle name="Note 2 3" xfId="1874" xr:uid="{00000000-0005-0000-0000-000052070000}"/>
    <cellStyle name="Note 2 4" xfId="1875" xr:uid="{00000000-0005-0000-0000-000053070000}"/>
    <cellStyle name="Note 2 4 2" xfId="1876" xr:uid="{00000000-0005-0000-0000-000054070000}"/>
    <cellStyle name="Note 2 4 2 2" xfId="1877" xr:uid="{00000000-0005-0000-0000-000055070000}"/>
    <cellStyle name="Note 2 4 2 2 2" xfId="1878" xr:uid="{00000000-0005-0000-0000-000056070000}"/>
    <cellStyle name="Note 2 4 2 3" xfId="1879" xr:uid="{00000000-0005-0000-0000-000057070000}"/>
    <cellStyle name="Note 2 4 3" xfId="1880" xr:uid="{00000000-0005-0000-0000-000058070000}"/>
    <cellStyle name="Note 2 4 3 2" xfId="1881" xr:uid="{00000000-0005-0000-0000-000059070000}"/>
    <cellStyle name="Note 2 4 4" xfId="1882" xr:uid="{00000000-0005-0000-0000-00005A070000}"/>
    <cellStyle name="Note 2 5" xfId="1883" xr:uid="{00000000-0005-0000-0000-00005B070000}"/>
    <cellStyle name="Note 2 5 2" xfId="1884" xr:uid="{00000000-0005-0000-0000-00005C070000}"/>
    <cellStyle name="Note 2 5 2 2" xfId="1885" xr:uid="{00000000-0005-0000-0000-00005D070000}"/>
    <cellStyle name="Note 2 5 3" xfId="1886" xr:uid="{00000000-0005-0000-0000-00005E070000}"/>
    <cellStyle name="Note 2 6" xfId="1887" xr:uid="{00000000-0005-0000-0000-00005F070000}"/>
    <cellStyle name="Note 2 6 2" xfId="1888" xr:uid="{00000000-0005-0000-0000-000060070000}"/>
    <cellStyle name="Note 2 7" xfId="1889" xr:uid="{00000000-0005-0000-0000-000061070000}"/>
    <cellStyle name="Note 2 7 2" xfId="1890" xr:uid="{00000000-0005-0000-0000-000062070000}"/>
    <cellStyle name="Note 3" xfId="1891" xr:uid="{00000000-0005-0000-0000-000063070000}"/>
    <cellStyle name="Note 3 2" xfId="1892" xr:uid="{00000000-0005-0000-0000-000064070000}"/>
    <cellStyle name="Note 3 2 2" xfId="1893" xr:uid="{00000000-0005-0000-0000-000065070000}"/>
    <cellStyle name="Note 3 2 2 2" xfId="1894" xr:uid="{00000000-0005-0000-0000-000066070000}"/>
    <cellStyle name="Note 3 2 2 2 2" xfId="1895" xr:uid="{00000000-0005-0000-0000-000067070000}"/>
    <cellStyle name="Note 3 2 2 3" xfId="1896" xr:uid="{00000000-0005-0000-0000-000068070000}"/>
    <cellStyle name="Note 3 2 3" xfId="1897" xr:uid="{00000000-0005-0000-0000-000069070000}"/>
    <cellStyle name="Note 3 2 3 2" xfId="1898" xr:uid="{00000000-0005-0000-0000-00006A070000}"/>
    <cellStyle name="Note 3 2 3 2 2" xfId="1899" xr:uid="{00000000-0005-0000-0000-00006B070000}"/>
    <cellStyle name="Note 3 2 4" xfId="1900" xr:uid="{00000000-0005-0000-0000-00006C070000}"/>
    <cellStyle name="Note 3 2 5" xfId="1901" xr:uid="{00000000-0005-0000-0000-00006D070000}"/>
    <cellStyle name="Note 3 2 6" xfId="1902" xr:uid="{00000000-0005-0000-0000-00006E070000}"/>
    <cellStyle name="Note 3 2 7" xfId="1903" xr:uid="{00000000-0005-0000-0000-00006F070000}"/>
    <cellStyle name="Note 3 3" xfId="1904" xr:uid="{00000000-0005-0000-0000-000070070000}"/>
    <cellStyle name="Note 3 3 2" xfId="1905" xr:uid="{00000000-0005-0000-0000-000071070000}"/>
    <cellStyle name="Note 3 3 2 2" xfId="1906" xr:uid="{00000000-0005-0000-0000-000072070000}"/>
    <cellStyle name="Note 3 3 2 2 2" xfId="1907" xr:uid="{00000000-0005-0000-0000-000073070000}"/>
    <cellStyle name="Note 3 3 2 3" xfId="1908" xr:uid="{00000000-0005-0000-0000-000074070000}"/>
    <cellStyle name="Note 3 3 3" xfId="1909" xr:uid="{00000000-0005-0000-0000-000075070000}"/>
    <cellStyle name="Note 3 3 3 2" xfId="1910" xr:uid="{00000000-0005-0000-0000-000076070000}"/>
    <cellStyle name="Note 3 3 4" xfId="1911" xr:uid="{00000000-0005-0000-0000-000077070000}"/>
    <cellStyle name="Note 3 4" xfId="1912" xr:uid="{00000000-0005-0000-0000-000078070000}"/>
    <cellStyle name="Note 3 4 2" xfId="1913" xr:uid="{00000000-0005-0000-0000-000079070000}"/>
    <cellStyle name="Note 3 4 2 2" xfId="1914" xr:uid="{00000000-0005-0000-0000-00007A070000}"/>
    <cellStyle name="Note 3 4 3" xfId="1915" xr:uid="{00000000-0005-0000-0000-00007B070000}"/>
    <cellStyle name="Note 3 5" xfId="1916" xr:uid="{00000000-0005-0000-0000-00007C070000}"/>
    <cellStyle name="Note 3 5 2" xfId="1917" xr:uid="{00000000-0005-0000-0000-00007D070000}"/>
    <cellStyle name="Note 3 6" xfId="1918" xr:uid="{00000000-0005-0000-0000-00007E070000}"/>
    <cellStyle name="Note 4" xfId="1919" xr:uid="{00000000-0005-0000-0000-00007F070000}"/>
    <cellStyle name="Note 4 2" xfId="1920" xr:uid="{00000000-0005-0000-0000-000080070000}"/>
    <cellStyle name="Note 4 2 2" xfId="1921" xr:uid="{00000000-0005-0000-0000-000081070000}"/>
    <cellStyle name="Note 4 2 2 2" xfId="1922" xr:uid="{00000000-0005-0000-0000-000082070000}"/>
    <cellStyle name="Note 4 2 2 2 2" xfId="1923" xr:uid="{00000000-0005-0000-0000-000083070000}"/>
    <cellStyle name="Note 4 2 2 3" xfId="1924" xr:uid="{00000000-0005-0000-0000-000084070000}"/>
    <cellStyle name="Note 4 2 3" xfId="1925" xr:uid="{00000000-0005-0000-0000-000085070000}"/>
    <cellStyle name="Note 4 2 3 2" xfId="1926" xr:uid="{00000000-0005-0000-0000-000086070000}"/>
    <cellStyle name="Note 4 2 4" xfId="1927" xr:uid="{00000000-0005-0000-0000-000087070000}"/>
    <cellStyle name="Note 4 3" xfId="1928" xr:uid="{00000000-0005-0000-0000-000088070000}"/>
    <cellStyle name="Note 4 3 2" xfId="1929" xr:uid="{00000000-0005-0000-0000-000089070000}"/>
    <cellStyle name="Note 4 3 2 2" xfId="1930" xr:uid="{00000000-0005-0000-0000-00008A070000}"/>
    <cellStyle name="Note 4 3 2 2 2" xfId="1931" xr:uid="{00000000-0005-0000-0000-00008B070000}"/>
    <cellStyle name="Note 4 3 2 3" xfId="1932" xr:uid="{00000000-0005-0000-0000-00008C070000}"/>
    <cellStyle name="Note 4 3 3" xfId="1933" xr:uid="{00000000-0005-0000-0000-00008D070000}"/>
    <cellStyle name="Note 4 3 3 2" xfId="1934" xr:uid="{00000000-0005-0000-0000-00008E070000}"/>
    <cellStyle name="Note 4 3 4" xfId="1935" xr:uid="{00000000-0005-0000-0000-00008F070000}"/>
    <cellStyle name="Note 4 4" xfId="1936" xr:uid="{00000000-0005-0000-0000-000090070000}"/>
    <cellStyle name="Note 4 4 2" xfId="1937" xr:uid="{00000000-0005-0000-0000-000091070000}"/>
    <cellStyle name="Note 4 4 2 2" xfId="1938" xr:uid="{00000000-0005-0000-0000-000092070000}"/>
    <cellStyle name="Note 4 4 3" xfId="1939" xr:uid="{00000000-0005-0000-0000-000093070000}"/>
    <cellStyle name="Note 4 5" xfId="1940" xr:uid="{00000000-0005-0000-0000-000094070000}"/>
    <cellStyle name="Note 4 5 2" xfId="1941" xr:uid="{00000000-0005-0000-0000-000095070000}"/>
    <cellStyle name="Note 4 6" xfId="1942" xr:uid="{00000000-0005-0000-0000-000096070000}"/>
    <cellStyle name="Note 5" xfId="1943" xr:uid="{00000000-0005-0000-0000-000097070000}"/>
    <cellStyle name="Note 5 2" xfId="1944" xr:uid="{00000000-0005-0000-0000-000098070000}"/>
    <cellStyle name="Note 5 2 2" xfId="1945" xr:uid="{00000000-0005-0000-0000-000099070000}"/>
    <cellStyle name="Note 5 2 2 2" xfId="1946" xr:uid="{00000000-0005-0000-0000-00009A070000}"/>
    <cellStyle name="Note 5 2 2 2 2" xfId="1947" xr:uid="{00000000-0005-0000-0000-00009B070000}"/>
    <cellStyle name="Note 5 2 2 3" xfId="1948" xr:uid="{00000000-0005-0000-0000-00009C070000}"/>
    <cellStyle name="Note 5 2 3" xfId="1949" xr:uid="{00000000-0005-0000-0000-00009D070000}"/>
    <cellStyle name="Note 5 2 3 2" xfId="1950" xr:uid="{00000000-0005-0000-0000-00009E070000}"/>
    <cellStyle name="Note 5 2 4" xfId="1951" xr:uid="{00000000-0005-0000-0000-00009F070000}"/>
    <cellStyle name="Note 5 3" xfId="1952" xr:uid="{00000000-0005-0000-0000-0000A0070000}"/>
    <cellStyle name="Note 5 3 2" xfId="1953" xr:uid="{00000000-0005-0000-0000-0000A1070000}"/>
    <cellStyle name="Note 5 3 2 2" xfId="1954" xr:uid="{00000000-0005-0000-0000-0000A2070000}"/>
    <cellStyle name="Note 5 3 2 2 2" xfId="1955" xr:uid="{00000000-0005-0000-0000-0000A3070000}"/>
    <cellStyle name="Note 5 3 2 3" xfId="1956" xr:uid="{00000000-0005-0000-0000-0000A4070000}"/>
    <cellStyle name="Note 5 3 3" xfId="1957" xr:uid="{00000000-0005-0000-0000-0000A5070000}"/>
    <cellStyle name="Note 5 3 3 2" xfId="1958" xr:uid="{00000000-0005-0000-0000-0000A6070000}"/>
    <cellStyle name="Note 5 3 4" xfId="1959" xr:uid="{00000000-0005-0000-0000-0000A7070000}"/>
    <cellStyle name="Note 5 4" xfId="1960" xr:uid="{00000000-0005-0000-0000-0000A8070000}"/>
    <cellStyle name="Note 5 4 2" xfId="1961" xr:uid="{00000000-0005-0000-0000-0000A9070000}"/>
    <cellStyle name="Note 5 4 2 2" xfId="1962" xr:uid="{00000000-0005-0000-0000-0000AA070000}"/>
    <cellStyle name="Note 5 4 3" xfId="1963" xr:uid="{00000000-0005-0000-0000-0000AB070000}"/>
    <cellStyle name="Note 5 5" xfId="1964" xr:uid="{00000000-0005-0000-0000-0000AC070000}"/>
    <cellStyle name="Note 5 5 2" xfId="1965" xr:uid="{00000000-0005-0000-0000-0000AD070000}"/>
    <cellStyle name="Note 5 6" xfId="1966" xr:uid="{00000000-0005-0000-0000-0000AE070000}"/>
    <cellStyle name="Note 6" xfId="1967" xr:uid="{00000000-0005-0000-0000-0000AF070000}"/>
    <cellStyle name="Note 6 2" xfId="1968" xr:uid="{00000000-0005-0000-0000-0000B0070000}"/>
    <cellStyle name="Note 6 2 2" xfId="1969" xr:uid="{00000000-0005-0000-0000-0000B1070000}"/>
    <cellStyle name="Note 6 2 2 2" xfId="1970" xr:uid="{00000000-0005-0000-0000-0000B2070000}"/>
    <cellStyle name="Note 6 2 2 2 2" xfId="1971" xr:uid="{00000000-0005-0000-0000-0000B3070000}"/>
    <cellStyle name="Note 6 2 2 3" xfId="1972" xr:uid="{00000000-0005-0000-0000-0000B4070000}"/>
    <cellStyle name="Note 6 2 3" xfId="1973" xr:uid="{00000000-0005-0000-0000-0000B5070000}"/>
    <cellStyle name="Note 6 2 3 2" xfId="1974" xr:uid="{00000000-0005-0000-0000-0000B6070000}"/>
    <cellStyle name="Note 6 2 4" xfId="1975" xr:uid="{00000000-0005-0000-0000-0000B7070000}"/>
    <cellStyle name="Note 6 3" xfId="1976" xr:uid="{00000000-0005-0000-0000-0000B8070000}"/>
    <cellStyle name="Note 6 3 2" xfId="1977" xr:uid="{00000000-0005-0000-0000-0000B9070000}"/>
    <cellStyle name="Note 6 3 2 2" xfId="1978" xr:uid="{00000000-0005-0000-0000-0000BA070000}"/>
    <cellStyle name="Note 6 3 2 2 2" xfId="1979" xr:uid="{00000000-0005-0000-0000-0000BB070000}"/>
    <cellStyle name="Note 6 3 2 3" xfId="1980" xr:uid="{00000000-0005-0000-0000-0000BC070000}"/>
    <cellStyle name="Note 6 3 3" xfId="1981" xr:uid="{00000000-0005-0000-0000-0000BD070000}"/>
    <cellStyle name="Note 6 3 3 2" xfId="1982" xr:uid="{00000000-0005-0000-0000-0000BE070000}"/>
    <cellStyle name="Note 6 3 4" xfId="1983" xr:uid="{00000000-0005-0000-0000-0000BF070000}"/>
    <cellStyle name="Note 6 4" xfId="1984" xr:uid="{00000000-0005-0000-0000-0000C0070000}"/>
    <cellStyle name="Note 6 4 2" xfId="1985" xr:uid="{00000000-0005-0000-0000-0000C1070000}"/>
    <cellStyle name="Note 6 4 2 2" xfId="1986" xr:uid="{00000000-0005-0000-0000-0000C2070000}"/>
    <cellStyle name="Note 6 4 3" xfId="1987" xr:uid="{00000000-0005-0000-0000-0000C3070000}"/>
    <cellStyle name="Note 6 5" xfId="1988" xr:uid="{00000000-0005-0000-0000-0000C4070000}"/>
    <cellStyle name="Note 6 5 2" xfId="1989" xr:uid="{00000000-0005-0000-0000-0000C5070000}"/>
    <cellStyle name="Note 6 6" xfId="1990" xr:uid="{00000000-0005-0000-0000-0000C6070000}"/>
    <cellStyle name="Note 7" xfId="1991" xr:uid="{00000000-0005-0000-0000-0000C7070000}"/>
    <cellStyle name="Note 8" xfId="1992" xr:uid="{00000000-0005-0000-0000-0000C8070000}"/>
    <cellStyle name="Option" xfId="1993" xr:uid="{00000000-0005-0000-0000-0000C9070000}"/>
    <cellStyle name="Output 2" xfId="1994" xr:uid="{00000000-0005-0000-0000-0000CA070000}"/>
    <cellStyle name="Output 2 2" xfId="1995" xr:uid="{00000000-0005-0000-0000-0000CB070000}"/>
    <cellStyle name="Output 3" xfId="1996" xr:uid="{00000000-0005-0000-0000-0000CC070000}"/>
    <cellStyle name="Output 3 2" xfId="1997" xr:uid="{00000000-0005-0000-0000-0000CD070000}"/>
    <cellStyle name="Output 3 2 2" xfId="1998" xr:uid="{00000000-0005-0000-0000-0000CE070000}"/>
    <cellStyle name="Output 3 2 2 2" xfId="1999" xr:uid="{00000000-0005-0000-0000-0000CF070000}"/>
    <cellStyle name="Output 3 2 3" xfId="2000" xr:uid="{00000000-0005-0000-0000-0000D0070000}"/>
    <cellStyle name="Output 3 3" xfId="2001" xr:uid="{00000000-0005-0000-0000-0000D1070000}"/>
    <cellStyle name="Output 3 3 2" xfId="2002" xr:uid="{00000000-0005-0000-0000-0000D2070000}"/>
    <cellStyle name="Output 3 3 2 2" xfId="2003" xr:uid="{00000000-0005-0000-0000-0000D3070000}"/>
    <cellStyle name="Output 3 3 3" xfId="2004" xr:uid="{00000000-0005-0000-0000-0000D4070000}"/>
    <cellStyle name="Output 3 4" xfId="2005" xr:uid="{00000000-0005-0000-0000-0000D5070000}"/>
    <cellStyle name="Output 3 4 2" xfId="2006" xr:uid="{00000000-0005-0000-0000-0000D6070000}"/>
    <cellStyle name="Output 3 4 2 2" xfId="2007" xr:uid="{00000000-0005-0000-0000-0000D7070000}"/>
    <cellStyle name="Output 3 4 3" xfId="2008" xr:uid="{00000000-0005-0000-0000-0000D8070000}"/>
    <cellStyle name="Output 3 5" xfId="2009" xr:uid="{00000000-0005-0000-0000-0000D9070000}"/>
    <cellStyle name="Output 3 5 2" xfId="2010" xr:uid="{00000000-0005-0000-0000-0000DA070000}"/>
    <cellStyle name="Output 3 5 3" xfId="2011" xr:uid="{00000000-0005-0000-0000-0000DB070000}"/>
    <cellStyle name="Output 3 6" xfId="2012" xr:uid="{00000000-0005-0000-0000-0000DC070000}"/>
    <cellStyle name="Output 4" xfId="2013" xr:uid="{00000000-0005-0000-0000-0000DD070000}"/>
    <cellStyle name="Output 5" xfId="2014" xr:uid="{00000000-0005-0000-0000-0000DE070000}"/>
    <cellStyle name="Output Amounts" xfId="2015" xr:uid="{00000000-0005-0000-0000-0000DF070000}"/>
    <cellStyle name="Output Column Headings" xfId="2016" xr:uid="{00000000-0005-0000-0000-0000E0070000}"/>
    <cellStyle name="Output Line Items" xfId="2017" xr:uid="{00000000-0005-0000-0000-0000E1070000}"/>
    <cellStyle name="Output Report Heading" xfId="2018" xr:uid="{00000000-0005-0000-0000-0000E2070000}"/>
    <cellStyle name="Output Report Title" xfId="2019" xr:uid="{00000000-0005-0000-0000-0000E3070000}"/>
    <cellStyle name="Percent +/-" xfId="2020" xr:uid="{00000000-0005-0000-0000-0000E4070000}"/>
    <cellStyle name="Percent 10" xfId="2021" xr:uid="{00000000-0005-0000-0000-0000E5070000}"/>
    <cellStyle name="Percent 11" xfId="2022" xr:uid="{00000000-0005-0000-0000-0000E6070000}"/>
    <cellStyle name="Percent 12" xfId="2023" xr:uid="{00000000-0005-0000-0000-0000E7070000}"/>
    <cellStyle name="Percent 13" xfId="2024" xr:uid="{00000000-0005-0000-0000-0000E8070000}"/>
    <cellStyle name="Percent 14" xfId="2025" xr:uid="{00000000-0005-0000-0000-0000E9070000}"/>
    <cellStyle name="Percent 15" xfId="2026" xr:uid="{00000000-0005-0000-0000-0000EA070000}"/>
    <cellStyle name="Percent 16" xfId="2027" xr:uid="{00000000-0005-0000-0000-0000EB070000}"/>
    <cellStyle name="Percent 17" xfId="2028" xr:uid="{00000000-0005-0000-0000-0000EC070000}"/>
    <cellStyle name="Percent 18" xfId="2029" xr:uid="{00000000-0005-0000-0000-0000ED070000}"/>
    <cellStyle name="Percent 19" xfId="2030" xr:uid="{00000000-0005-0000-0000-0000EE070000}"/>
    <cellStyle name="Percent 2" xfId="2031" xr:uid="{00000000-0005-0000-0000-0000EF070000}"/>
    <cellStyle name="Percent 2 2" xfId="2032" xr:uid="{00000000-0005-0000-0000-0000F0070000}"/>
    <cellStyle name="Percent 2 2 10" xfId="2033" xr:uid="{00000000-0005-0000-0000-0000F1070000}"/>
    <cellStyle name="Percent 2 2 2" xfId="2034" xr:uid="{00000000-0005-0000-0000-0000F2070000}"/>
    <cellStyle name="Percent 2 2 2 2" xfId="2035" xr:uid="{00000000-0005-0000-0000-0000F3070000}"/>
    <cellStyle name="Percent 2 2 2 2 2" xfId="2036" xr:uid="{00000000-0005-0000-0000-0000F4070000}"/>
    <cellStyle name="Percent 2 2 2 2 2 2" xfId="2037" xr:uid="{00000000-0005-0000-0000-0000F5070000}"/>
    <cellStyle name="Percent 2 2 2 2 2 2 2" xfId="2038" xr:uid="{00000000-0005-0000-0000-0000F6070000}"/>
    <cellStyle name="Percent 2 2 2 2 2 3" xfId="2039" xr:uid="{00000000-0005-0000-0000-0000F7070000}"/>
    <cellStyle name="Percent 2 2 2 2 3" xfId="2040" xr:uid="{00000000-0005-0000-0000-0000F8070000}"/>
    <cellStyle name="Percent 2 2 2 2 3 2" xfId="2041" xr:uid="{00000000-0005-0000-0000-0000F9070000}"/>
    <cellStyle name="Percent 2 2 2 2 4" xfId="2042" xr:uid="{00000000-0005-0000-0000-0000FA070000}"/>
    <cellStyle name="Percent 2 2 2 3" xfId="2043" xr:uid="{00000000-0005-0000-0000-0000FB070000}"/>
    <cellStyle name="Percent 2 2 2 3 2" xfId="2044" xr:uid="{00000000-0005-0000-0000-0000FC070000}"/>
    <cellStyle name="Percent 2 2 2 3 2 2" xfId="2045" xr:uid="{00000000-0005-0000-0000-0000FD070000}"/>
    <cellStyle name="Percent 2 2 2 3 2 2 2" xfId="2046" xr:uid="{00000000-0005-0000-0000-0000FE070000}"/>
    <cellStyle name="Percent 2 2 2 3 2 3" xfId="2047" xr:uid="{00000000-0005-0000-0000-0000FF070000}"/>
    <cellStyle name="Percent 2 2 2 3 3" xfId="2048" xr:uid="{00000000-0005-0000-0000-000000080000}"/>
    <cellStyle name="Percent 2 2 2 3 3 2" xfId="2049" xr:uid="{00000000-0005-0000-0000-000001080000}"/>
    <cellStyle name="Percent 2 2 2 3 4" xfId="2050" xr:uid="{00000000-0005-0000-0000-000002080000}"/>
    <cellStyle name="Percent 2 2 2 4" xfId="2051" xr:uid="{00000000-0005-0000-0000-000003080000}"/>
    <cellStyle name="Percent 2 2 2 4 2" xfId="2052" xr:uid="{00000000-0005-0000-0000-000004080000}"/>
    <cellStyle name="Percent 2 2 2 4 2 2" xfId="2053" xr:uid="{00000000-0005-0000-0000-000005080000}"/>
    <cellStyle name="Percent 2 2 2 4 3" xfId="2054" xr:uid="{00000000-0005-0000-0000-000006080000}"/>
    <cellStyle name="Percent 2 2 2 5" xfId="2055" xr:uid="{00000000-0005-0000-0000-000007080000}"/>
    <cellStyle name="Percent 2 2 2 5 2" xfId="2056" xr:uid="{00000000-0005-0000-0000-000008080000}"/>
    <cellStyle name="Percent 2 2 2 6" xfId="2057" xr:uid="{00000000-0005-0000-0000-000009080000}"/>
    <cellStyle name="Percent 2 2 3" xfId="2058" xr:uid="{00000000-0005-0000-0000-00000A080000}"/>
    <cellStyle name="Percent 2 2 3 2" xfId="2059" xr:uid="{00000000-0005-0000-0000-00000B080000}"/>
    <cellStyle name="Percent 2 2 3 2 2" xfId="2060" xr:uid="{00000000-0005-0000-0000-00000C080000}"/>
    <cellStyle name="Percent 2 2 3 2 2 2" xfId="2061" xr:uid="{00000000-0005-0000-0000-00000D080000}"/>
    <cellStyle name="Percent 2 2 3 2 2 2 2" xfId="2062" xr:uid="{00000000-0005-0000-0000-00000E080000}"/>
    <cellStyle name="Percent 2 2 3 2 2 3" xfId="2063" xr:uid="{00000000-0005-0000-0000-00000F080000}"/>
    <cellStyle name="Percent 2 2 3 2 3" xfId="2064" xr:uid="{00000000-0005-0000-0000-000010080000}"/>
    <cellStyle name="Percent 2 2 3 2 3 2" xfId="2065" xr:uid="{00000000-0005-0000-0000-000011080000}"/>
    <cellStyle name="Percent 2 2 3 2 4" xfId="2066" xr:uid="{00000000-0005-0000-0000-000012080000}"/>
    <cellStyle name="Percent 2 2 3 3" xfId="2067" xr:uid="{00000000-0005-0000-0000-000013080000}"/>
    <cellStyle name="Percent 2 2 3 3 2" xfId="2068" xr:uid="{00000000-0005-0000-0000-000014080000}"/>
    <cellStyle name="Percent 2 2 3 3 2 2" xfId="2069" xr:uid="{00000000-0005-0000-0000-000015080000}"/>
    <cellStyle name="Percent 2 2 3 3 2 2 2" xfId="2070" xr:uid="{00000000-0005-0000-0000-000016080000}"/>
    <cellStyle name="Percent 2 2 3 3 2 3" xfId="2071" xr:uid="{00000000-0005-0000-0000-000017080000}"/>
    <cellStyle name="Percent 2 2 3 3 3" xfId="2072" xr:uid="{00000000-0005-0000-0000-000018080000}"/>
    <cellStyle name="Percent 2 2 3 3 3 2" xfId="2073" xr:uid="{00000000-0005-0000-0000-000019080000}"/>
    <cellStyle name="Percent 2 2 3 3 4" xfId="2074" xr:uid="{00000000-0005-0000-0000-00001A080000}"/>
    <cellStyle name="Percent 2 2 3 4" xfId="2075" xr:uid="{00000000-0005-0000-0000-00001B080000}"/>
    <cellStyle name="Percent 2 2 3 4 2" xfId="2076" xr:uid="{00000000-0005-0000-0000-00001C080000}"/>
    <cellStyle name="Percent 2 2 3 4 2 2" xfId="2077" xr:uid="{00000000-0005-0000-0000-00001D080000}"/>
    <cellStyle name="Percent 2 2 3 4 3" xfId="2078" xr:uid="{00000000-0005-0000-0000-00001E080000}"/>
    <cellStyle name="Percent 2 2 3 5" xfId="2079" xr:uid="{00000000-0005-0000-0000-00001F080000}"/>
    <cellStyle name="Percent 2 2 3 5 2" xfId="2080" xr:uid="{00000000-0005-0000-0000-000020080000}"/>
    <cellStyle name="Percent 2 2 3 6" xfId="2081" xr:uid="{00000000-0005-0000-0000-000021080000}"/>
    <cellStyle name="Percent 2 2 4" xfId="2082" xr:uid="{00000000-0005-0000-0000-000022080000}"/>
    <cellStyle name="Percent 2 2 4 2" xfId="2083" xr:uid="{00000000-0005-0000-0000-000023080000}"/>
    <cellStyle name="Percent 2 2 4 2 2" xfId="2084" xr:uid="{00000000-0005-0000-0000-000024080000}"/>
    <cellStyle name="Percent 2 2 4 2 2 2" xfId="2085" xr:uid="{00000000-0005-0000-0000-000025080000}"/>
    <cellStyle name="Percent 2 2 4 2 2 2 2" xfId="2086" xr:uid="{00000000-0005-0000-0000-000026080000}"/>
    <cellStyle name="Percent 2 2 4 2 2 3" xfId="2087" xr:uid="{00000000-0005-0000-0000-000027080000}"/>
    <cellStyle name="Percent 2 2 4 2 3" xfId="2088" xr:uid="{00000000-0005-0000-0000-000028080000}"/>
    <cellStyle name="Percent 2 2 4 2 3 2" xfId="2089" xr:uid="{00000000-0005-0000-0000-000029080000}"/>
    <cellStyle name="Percent 2 2 4 2 4" xfId="2090" xr:uid="{00000000-0005-0000-0000-00002A080000}"/>
    <cellStyle name="Percent 2 2 4 3" xfId="2091" xr:uid="{00000000-0005-0000-0000-00002B080000}"/>
    <cellStyle name="Percent 2 2 4 3 2" xfId="2092" xr:uid="{00000000-0005-0000-0000-00002C080000}"/>
    <cellStyle name="Percent 2 2 4 3 2 2" xfId="2093" xr:uid="{00000000-0005-0000-0000-00002D080000}"/>
    <cellStyle name="Percent 2 2 4 3 2 2 2" xfId="2094" xr:uid="{00000000-0005-0000-0000-00002E080000}"/>
    <cellStyle name="Percent 2 2 4 3 2 3" xfId="2095" xr:uid="{00000000-0005-0000-0000-00002F080000}"/>
    <cellStyle name="Percent 2 2 4 3 3" xfId="2096" xr:uid="{00000000-0005-0000-0000-000030080000}"/>
    <cellStyle name="Percent 2 2 4 3 3 2" xfId="2097" xr:uid="{00000000-0005-0000-0000-000031080000}"/>
    <cellStyle name="Percent 2 2 4 3 4" xfId="2098" xr:uid="{00000000-0005-0000-0000-000032080000}"/>
    <cellStyle name="Percent 2 2 4 4" xfId="2099" xr:uid="{00000000-0005-0000-0000-000033080000}"/>
    <cellStyle name="Percent 2 2 4 4 2" xfId="2100" xr:uid="{00000000-0005-0000-0000-000034080000}"/>
    <cellStyle name="Percent 2 2 4 4 2 2" xfId="2101" xr:uid="{00000000-0005-0000-0000-000035080000}"/>
    <cellStyle name="Percent 2 2 4 4 3" xfId="2102" xr:uid="{00000000-0005-0000-0000-000036080000}"/>
    <cellStyle name="Percent 2 2 4 5" xfId="2103" xr:uid="{00000000-0005-0000-0000-000037080000}"/>
    <cellStyle name="Percent 2 2 4 5 2" xfId="2104" xr:uid="{00000000-0005-0000-0000-000038080000}"/>
    <cellStyle name="Percent 2 2 4 6" xfId="2105" xr:uid="{00000000-0005-0000-0000-000039080000}"/>
    <cellStyle name="Percent 2 2 5" xfId="2106" xr:uid="{00000000-0005-0000-0000-00003A080000}"/>
    <cellStyle name="Percent 2 2 5 2" xfId="2107" xr:uid="{00000000-0005-0000-0000-00003B080000}"/>
    <cellStyle name="Percent 2 2 5 2 2" xfId="2108" xr:uid="{00000000-0005-0000-0000-00003C080000}"/>
    <cellStyle name="Percent 2 2 5 2 2 2" xfId="2109" xr:uid="{00000000-0005-0000-0000-00003D080000}"/>
    <cellStyle name="Percent 2 2 5 2 3" xfId="2110" xr:uid="{00000000-0005-0000-0000-00003E080000}"/>
    <cellStyle name="Percent 2 2 5 3" xfId="2111" xr:uid="{00000000-0005-0000-0000-00003F080000}"/>
    <cellStyle name="Percent 2 2 5 3 2" xfId="2112" xr:uid="{00000000-0005-0000-0000-000040080000}"/>
    <cellStyle name="Percent 2 2 5 4" xfId="2113" xr:uid="{00000000-0005-0000-0000-000041080000}"/>
    <cellStyle name="Percent 2 2 6" xfId="2114" xr:uid="{00000000-0005-0000-0000-000042080000}"/>
    <cellStyle name="Percent 2 2 6 2" xfId="2115" xr:uid="{00000000-0005-0000-0000-000043080000}"/>
    <cellStyle name="Percent 2 2 6 2 2" xfId="2116" xr:uid="{00000000-0005-0000-0000-000044080000}"/>
    <cellStyle name="Percent 2 2 6 2 2 2" xfId="2117" xr:uid="{00000000-0005-0000-0000-000045080000}"/>
    <cellStyle name="Percent 2 2 6 2 3" xfId="2118" xr:uid="{00000000-0005-0000-0000-000046080000}"/>
    <cellStyle name="Percent 2 2 6 3" xfId="2119" xr:uid="{00000000-0005-0000-0000-000047080000}"/>
    <cellStyle name="Percent 2 2 6 3 2" xfId="2120" xr:uid="{00000000-0005-0000-0000-000048080000}"/>
    <cellStyle name="Percent 2 2 6 4" xfId="2121" xr:uid="{00000000-0005-0000-0000-000049080000}"/>
    <cellStyle name="Percent 2 2 7" xfId="2122" xr:uid="{00000000-0005-0000-0000-00004A080000}"/>
    <cellStyle name="Percent 2 2 7 2" xfId="2123" xr:uid="{00000000-0005-0000-0000-00004B080000}"/>
    <cellStyle name="Percent 2 2 7 2 2" xfId="2124" xr:uid="{00000000-0005-0000-0000-00004C080000}"/>
    <cellStyle name="Percent 2 2 7 3" xfId="2125" xr:uid="{00000000-0005-0000-0000-00004D080000}"/>
    <cellStyle name="Percent 2 2 8" xfId="2126" xr:uid="{00000000-0005-0000-0000-00004E080000}"/>
    <cellStyle name="Percent 2 2 8 2" xfId="2127" xr:uid="{00000000-0005-0000-0000-00004F080000}"/>
    <cellStyle name="Percent 2 2 9" xfId="2128" xr:uid="{00000000-0005-0000-0000-000050080000}"/>
    <cellStyle name="Percent 2 3" xfId="2129" xr:uid="{00000000-0005-0000-0000-000051080000}"/>
    <cellStyle name="Percent 2 3 2" xfId="2130" xr:uid="{00000000-0005-0000-0000-000052080000}"/>
    <cellStyle name="Percent 2 3 2 2" xfId="2131" xr:uid="{00000000-0005-0000-0000-000053080000}"/>
    <cellStyle name="Percent 2 3 2 2 2" xfId="2132" xr:uid="{00000000-0005-0000-0000-000054080000}"/>
    <cellStyle name="Percent 2 3 2 2 2 2" xfId="2133" xr:uid="{00000000-0005-0000-0000-000055080000}"/>
    <cellStyle name="Percent 2 3 2 2 2 2 2" xfId="2134" xr:uid="{00000000-0005-0000-0000-000056080000}"/>
    <cellStyle name="Percent 2 3 2 2 2 3" xfId="2135" xr:uid="{00000000-0005-0000-0000-000057080000}"/>
    <cellStyle name="Percent 2 3 2 2 3" xfId="2136" xr:uid="{00000000-0005-0000-0000-000058080000}"/>
    <cellStyle name="Percent 2 3 2 2 3 2" xfId="2137" xr:uid="{00000000-0005-0000-0000-000059080000}"/>
    <cellStyle name="Percent 2 3 2 2 4" xfId="2138" xr:uid="{00000000-0005-0000-0000-00005A080000}"/>
    <cellStyle name="Percent 2 3 2 3" xfId="2139" xr:uid="{00000000-0005-0000-0000-00005B080000}"/>
    <cellStyle name="Percent 2 3 2 3 2" xfId="2140" xr:uid="{00000000-0005-0000-0000-00005C080000}"/>
    <cellStyle name="Percent 2 3 2 3 2 2" xfId="2141" xr:uid="{00000000-0005-0000-0000-00005D080000}"/>
    <cellStyle name="Percent 2 3 2 3 2 2 2" xfId="2142" xr:uid="{00000000-0005-0000-0000-00005E080000}"/>
    <cellStyle name="Percent 2 3 2 3 2 3" xfId="2143" xr:uid="{00000000-0005-0000-0000-00005F080000}"/>
    <cellStyle name="Percent 2 3 2 3 3" xfId="2144" xr:uid="{00000000-0005-0000-0000-000060080000}"/>
    <cellStyle name="Percent 2 3 2 3 3 2" xfId="2145" xr:uid="{00000000-0005-0000-0000-000061080000}"/>
    <cellStyle name="Percent 2 3 2 3 4" xfId="2146" xr:uid="{00000000-0005-0000-0000-000062080000}"/>
    <cellStyle name="Percent 2 3 2 4" xfId="2147" xr:uid="{00000000-0005-0000-0000-000063080000}"/>
    <cellStyle name="Percent 2 3 2 4 2" xfId="2148" xr:uid="{00000000-0005-0000-0000-000064080000}"/>
    <cellStyle name="Percent 2 3 2 4 2 2" xfId="2149" xr:uid="{00000000-0005-0000-0000-000065080000}"/>
    <cellStyle name="Percent 2 3 2 4 3" xfId="2150" xr:uid="{00000000-0005-0000-0000-000066080000}"/>
    <cellStyle name="Percent 2 3 2 5" xfId="2151" xr:uid="{00000000-0005-0000-0000-000067080000}"/>
    <cellStyle name="Percent 2 3 2 5 2" xfId="2152" xr:uid="{00000000-0005-0000-0000-000068080000}"/>
    <cellStyle name="Percent 2 3 2 6" xfId="2153" xr:uid="{00000000-0005-0000-0000-000069080000}"/>
    <cellStyle name="Percent 2 3 3" xfId="2154" xr:uid="{00000000-0005-0000-0000-00006A080000}"/>
    <cellStyle name="Percent 2 3 3 2" xfId="2155" xr:uid="{00000000-0005-0000-0000-00006B080000}"/>
    <cellStyle name="Percent 2 3 3 2 2" xfId="2156" xr:uid="{00000000-0005-0000-0000-00006C080000}"/>
    <cellStyle name="Percent 2 3 3 2 2 2" xfId="2157" xr:uid="{00000000-0005-0000-0000-00006D080000}"/>
    <cellStyle name="Percent 2 3 3 2 2 2 2" xfId="2158" xr:uid="{00000000-0005-0000-0000-00006E080000}"/>
    <cellStyle name="Percent 2 3 3 2 2 3" xfId="2159" xr:uid="{00000000-0005-0000-0000-00006F080000}"/>
    <cellStyle name="Percent 2 3 3 2 3" xfId="2160" xr:uid="{00000000-0005-0000-0000-000070080000}"/>
    <cellStyle name="Percent 2 3 3 2 3 2" xfId="2161" xr:uid="{00000000-0005-0000-0000-000071080000}"/>
    <cellStyle name="Percent 2 3 3 2 4" xfId="2162" xr:uid="{00000000-0005-0000-0000-000072080000}"/>
    <cellStyle name="Percent 2 3 3 3" xfId="2163" xr:uid="{00000000-0005-0000-0000-000073080000}"/>
    <cellStyle name="Percent 2 3 3 3 2" xfId="2164" xr:uid="{00000000-0005-0000-0000-000074080000}"/>
    <cellStyle name="Percent 2 3 3 3 2 2" xfId="2165" xr:uid="{00000000-0005-0000-0000-000075080000}"/>
    <cellStyle name="Percent 2 3 3 3 2 2 2" xfId="2166" xr:uid="{00000000-0005-0000-0000-000076080000}"/>
    <cellStyle name="Percent 2 3 3 3 2 3" xfId="2167" xr:uid="{00000000-0005-0000-0000-000077080000}"/>
    <cellStyle name="Percent 2 3 3 3 3" xfId="2168" xr:uid="{00000000-0005-0000-0000-000078080000}"/>
    <cellStyle name="Percent 2 3 3 3 3 2" xfId="2169" xr:uid="{00000000-0005-0000-0000-000079080000}"/>
    <cellStyle name="Percent 2 3 3 3 4" xfId="2170" xr:uid="{00000000-0005-0000-0000-00007A080000}"/>
    <cellStyle name="Percent 2 3 3 4" xfId="2171" xr:uid="{00000000-0005-0000-0000-00007B080000}"/>
    <cellStyle name="Percent 2 3 3 4 2" xfId="2172" xr:uid="{00000000-0005-0000-0000-00007C080000}"/>
    <cellStyle name="Percent 2 3 3 4 2 2" xfId="2173" xr:uid="{00000000-0005-0000-0000-00007D080000}"/>
    <cellStyle name="Percent 2 3 3 4 3" xfId="2174" xr:uid="{00000000-0005-0000-0000-00007E080000}"/>
    <cellStyle name="Percent 2 3 3 5" xfId="2175" xr:uid="{00000000-0005-0000-0000-00007F080000}"/>
    <cellStyle name="Percent 2 3 3 5 2" xfId="2176" xr:uid="{00000000-0005-0000-0000-000080080000}"/>
    <cellStyle name="Percent 2 3 3 6" xfId="2177" xr:uid="{00000000-0005-0000-0000-000081080000}"/>
    <cellStyle name="Percent 2 3 4" xfId="2178" xr:uid="{00000000-0005-0000-0000-000082080000}"/>
    <cellStyle name="Percent 2 3 4 2" xfId="2179" xr:uid="{00000000-0005-0000-0000-000083080000}"/>
    <cellStyle name="Percent 2 3 4 2 2" xfId="2180" xr:uid="{00000000-0005-0000-0000-000084080000}"/>
    <cellStyle name="Percent 2 3 4 2 2 2" xfId="2181" xr:uid="{00000000-0005-0000-0000-000085080000}"/>
    <cellStyle name="Percent 2 3 4 2 2 2 2" xfId="2182" xr:uid="{00000000-0005-0000-0000-000086080000}"/>
    <cellStyle name="Percent 2 3 4 2 2 3" xfId="2183" xr:uid="{00000000-0005-0000-0000-000087080000}"/>
    <cellStyle name="Percent 2 3 4 2 3" xfId="2184" xr:uid="{00000000-0005-0000-0000-000088080000}"/>
    <cellStyle name="Percent 2 3 4 2 3 2" xfId="2185" xr:uid="{00000000-0005-0000-0000-000089080000}"/>
    <cellStyle name="Percent 2 3 4 2 4" xfId="2186" xr:uid="{00000000-0005-0000-0000-00008A080000}"/>
    <cellStyle name="Percent 2 3 4 3" xfId="2187" xr:uid="{00000000-0005-0000-0000-00008B080000}"/>
    <cellStyle name="Percent 2 3 4 3 2" xfId="2188" xr:uid="{00000000-0005-0000-0000-00008C080000}"/>
    <cellStyle name="Percent 2 3 4 3 2 2" xfId="2189" xr:uid="{00000000-0005-0000-0000-00008D080000}"/>
    <cellStyle name="Percent 2 3 4 3 2 2 2" xfId="2190" xr:uid="{00000000-0005-0000-0000-00008E080000}"/>
    <cellStyle name="Percent 2 3 4 3 2 3" xfId="2191" xr:uid="{00000000-0005-0000-0000-00008F080000}"/>
    <cellStyle name="Percent 2 3 4 3 3" xfId="2192" xr:uid="{00000000-0005-0000-0000-000090080000}"/>
    <cellStyle name="Percent 2 3 4 3 3 2" xfId="2193" xr:uid="{00000000-0005-0000-0000-000091080000}"/>
    <cellStyle name="Percent 2 3 4 3 4" xfId="2194" xr:uid="{00000000-0005-0000-0000-000092080000}"/>
    <cellStyle name="Percent 2 3 4 4" xfId="2195" xr:uid="{00000000-0005-0000-0000-000093080000}"/>
    <cellStyle name="Percent 2 3 4 4 2" xfId="2196" xr:uid="{00000000-0005-0000-0000-000094080000}"/>
    <cellStyle name="Percent 2 3 4 4 2 2" xfId="2197" xr:uid="{00000000-0005-0000-0000-000095080000}"/>
    <cellStyle name="Percent 2 3 4 4 3" xfId="2198" xr:uid="{00000000-0005-0000-0000-000096080000}"/>
    <cellStyle name="Percent 2 3 4 5" xfId="2199" xr:uid="{00000000-0005-0000-0000-000097080000}"/>
    <cellStyle name="Percent 2 3 4 5 2" xfId="2200" xr:uid="{00000000-0005-0000-0000-000098080000}"/>
    <cellStyle name="Percent 2 3 4 6" xfId="2201" xr:uid="{00000000-0005-0000-0000-000099080000}"/>
    <cellStyle name="Percent 2 3 5" xfId="2202" xr:uid="{00000000-0005-0000-0000-00009A080000}"/>
    <cellStyle name="Percent 2 3 5 2" xfId="2203" xr:uid="{00000000-0005-0000-0000-00009B080000}"/>
    <cellStyle name="Percent 2 3 5 2 2" xfId="2204" xr:uid="{00000000-0005-0000-0000-00009C080000}"/>
    <cellStyle name="Percent 2 3 5 2 2 2" xfId="2205" xr:uid="{00000000-0005-0000-0000-00009D080000}"/>
    <cellStyle name="Percent 2 3 5 2 3" xfId="2206" xr:uid="{00000000-0005-0000-0000-00009E080000}"/>
    <cellStyle name="Percent 2 3 5 3" xfId="2207" xr:uid="{00000000-0005-0000-0000-00009F080000}"/>
    <cellStyle name="Percent 2 3 5 3 2" xfId="2208" xr:uid="{00000000-0005-0000-0000-0000A0080000}"/>
    <cellStyle name="Percent 2 3 5 4" xfId="2209" xr:uid="{00000000-0005-0000-0000-0000A1080000}"/>
    <cellStyle name="Percent 2 3 6" xfId="2210" xr:uid="{00000000-0005-0000-0000-0000A2080000}"/>
    <cellStyle name="Percent 2 3 6 2" xfId="2211" xr:uid="{00000000-0005-0000-0000-0000A3080000}"/>
    <cellStyle name="Percent 2 3 6 2 2" xfId="2212" xr:uid="{00000000-0005-0000-0000-0000A4080000}"/>
    <cellStyle name="Percent 2 3 6 2 2 2" xfId="2213" xr:uid="{00000000-0005-0000-0000-0000A5080000}"/>
    <cellStyle name="Percent 2 3 6 2 3" xfId="2214" xr:uid="{00000000-0005-0000-0000-0000A6080000}"/>
    <cellStyle name="Percent 2 3 6 3" xfId="2215" xr:uid="{00000000-0005-0000-0000-0000A7080000}"/>
    <cellStyle name="Percent 2 3 6 3 2" xfId="2216" xr:uid="{00000000-0005-0000-0000-0000A8080000}"/>
    <cellStyle name="Percent 2 3 6 4" xfId="2217" xr:uid="{00000000-0005-0000-0000-0000A9080000}"/>
    <cellStyle name="Percent 2 3 7" xfId="2218" xr:uid="{00000000-0005-0000-0000-0000AA080000}"/>
    <cellStyle name="Percent 2 3 7 2" xfId="2219" xr:uid="{00000000-0005-0000-0000-0000AB080000}"/>
    <cellStyle name="Percent 2 3 7 2 2" xfId="2220" xr:uid="{00000000-0005-0000-0000-0000AC080000}"/>
    <cellStyle name="Percent 2 3 7 3" xfId="2221" xr:uid="{00000000-0005-0000-0000-0000AD080000}"/>
    <cellStyle name="Percent 2 3 8" xfId="2222" xr:uid="{00000000-0005-0000-0000-0000AE080000}"/>
    <cellStyle name="Percent 2 3 8 2" xfId="2223" xr:uid="{00000000-0005-0000-0000-0000AF080000}"/>
    <cellStyle name="Percent 2 3 9" xfId="2224" xr:uid="{00000000-0005-0000-0000-0000B0080000}"/>
    <cellStyle name="Percent 2 4" xfId="2225" xr:uid="{00000000-0005-0000-0000-0000B1080000}"/>
    <cellStyle name="Percent 2 5" xfId="2226" xr:uid="{00000000-0005-0000-0000-0000B2080000}"/>
    <cellStyle name="Percent 20" xfId="2227" xr:uid="{00000000-0005-0000-0000-0000B3080000}"/>
    <cellStyle name="Percent 21" xfId="2228" xr:uid="{00000000-0005-0000-0000-0000B4080000}"/>
    <cellStyle name="Percent 22" xfId="2229" xr:uid="{00000000-0005-0000-0000-0000B5080000}"/>
    <cellStyle name="Percent 23" xfId="2230" xr:uid="{00000000-0005-0000-0000-0000B6080000}"/>
    <cellStyle name="Percent 24" xfId="2231" xr:uid="{00000000-0005-0000-0000-0000B7080000}"/>
    <cellStyle name="Percent 25" xfId="2232" xr:uid="{00000000-0005-0000-0000-0000B8080000}"/>
    <cellStyle name="Percent 26" xfId="2233" xr:uid="{00000000-0005-0000-0000-0000B9080000}"/>
    <cellStyle name="Percent 27" xfId="2234" xr:uid="{00000000-0005-0000-0000-0000BA080000}"/>
    <cellStyle name="Percent 28" xfId="2235" xr:uid="{00000000-0005-0000-0000-0000BB080000}"/>
    <cellStyle name="Percent 29" xfId="2236" xr:uid="{00000000-0005-0000-0000-0000BC080000}"/>
    <cellStyle name="Percent 3" xfId="2237" xr:uid="{00000000-0005-0000-0000-0000BD080000}"/>
    <cellStyle name="Percent 3 10" xfId="2238" xr:uid="{00000000-0005-0000-0000-0000BE080000}"/>
    <cellStyle name="Percent 3 10 2" xfId="2239" xr:uid="{00000000-0005-0000-0000-0000BF080000}"/>
    <cellStyle name="Percent 3 2" xfId="2240" xr:uid="{00000000-0005-0000-0000-0000C0080000}"/>
    <cellStyle name="Percent 3 2 2" xfId="2241" xr:uid="{00000000-0005-0000-0000-0000C1080000}"/>
    <cellStyle name="Percent 3 2 2 2" xfId="2242" xr:uid="{00000000-0005-0000-0000-0000C2080000}"/>
    <cellStyle name="Percent 3 2 2 2 2" xfId="2243" xr:uid="{00000000-0005-0000-0000-0000C3080000}"/>
    <cellStyle name="Percent 3 2 2 2 2 2" xfId="2244" xr:uid="{00000000-0005-0000-0000-0000C4080000}"/>
    <cellStyle name="Percent 3 2 2 2 2 2 2" xfId="2245" xr:uid="{00000000-0005-0000-0000-0000C5080000}"/>
    <cellStyle name="Percent 3 2 2 2 2 3" xfId="2246" xr:uid="{00000000-0005-0000-0000-0000C6080000}"/>
    <cellStyle name="Percent 3 2 2 2 3" xfId="2247" xr:uid="{00000000-0005-0000-0000-0000C7080000}"/>
    <cellStyle name="Percent 3 2 2 2 3 2" xfId="2248" xr:uid="{00000000-0005-0000-0000-0000C8080000}"/>
    <cellStyle name="Percent 3 2 2 2 4" xfId="2249" xr:uid="{00000000-0005-0000-0000-0000C9080000}"/>
    <cellStyle name="Percent 3 2 2 3" xfId="2250" xr:uid="{00000000-0005-0000-0000-0000CA080000}"/>
    <cellStyle name="Percent 3 2 2 3 2" xfId="2251" xr:uid="{00000000-0005-0000-0000-0000CB080000}"/>
    <cellStyle name="Percent 3 2 2 3 2 2" xfId="2252" xr:uid="{00000000-0005-0000-0000-0000CC080000}"/>
    <cellStyle name="Percent 3 2 2 3 2 2 2" xfId="2253" xr:uid="{00000000-0005-0000-0000-0000CD080000}"/>
    <cellStyle name="Percent 3 2 2 3 2 3" xfId="2254" xr:uid="{00000000-0005-0000-0000-0000CE080000}"/>
    <cellStyle name="Percent 3 2 2 3 3" xfId="2255" xr:uid="{00000000-0005-0000-0000-0000CF080000}"/>
    <cellStyle name="Percent 3 2 2 3 3 2" xfId="2256" xr:uid="{00000000-0005-0000-0000-0000D0080000}"/>
    <cellStyle name="Percent 3 2 2 3 4" xfId="2257" xr:uid="{00000000-0005-0000-0000-0000D1080000}"/>
    <cellStyle name="Percent 3 2 2 4" xfId="2258" xr:uid="{00000000-0005-0000-0000-0000D2080000}"/>
    <cellStyle name="Percent 3 2 2 4 2" xfId="2259" xr:uid="{00000000-0005-0000-0000-0000D3080000}"/>
    <cellStyle name="Percent 3 2 2 4 2 2" xfId="2260" xr:uid="{00000000-0005-0000-0000-0000D4080000}"/>
    <cellStyle name="Percent 3 2 2 4 3" xfId="2261" xr:uid="{00000000-0005-0000-0000-0000D5080000}"/>
    <cellStyle name="Percent 3 2 2 5" xfId="2262" xr:uid="{00000000-0005-0000-0000-0000D6080000}"/>
    <cellStyle name="Percent 3 2 2 5 2" xfId="2263" xr:uid="{00000000-0005-0000-0000-0000D7080000}"/>
    <cellStyle name="Percent 3 2 2 6" xfId="2264" xr:uid="{00000000-0005-0000-0000-0000D8080000}"/>
    <cellStyle name="Percent 3 2 3" xfId="2265" xr:uid="{00000000-0005-0000-0000-0000D9080000}"/>
    <cellStyle name="Percent 3 2 3 2" xfId="2266" xr:uid="{00000000-0005-0000-0000-0000DA080000}"/>
    <cellStyle name="Percent 3 2 3 2 2" xfId="2267" xr:uid="{00000000-0005-0000-0000-0000DB080000}"/>
    <cellStyle name="Percent 3 2 3 2 2 2" xfId="2268" xr:uid="{00000000-0005-0000-0000-0000DC080000}"/>
    <cellStyle name="Percent 3 2 3 2 2 2 2" xfId="2269" xr:uid="{00000000-0005-0000-0000-0000DD080000}"/>
    <cellStyle name="Percent 3 2 3 2 2 3" xfId="2270" xr:uid="{00000000-0005-0000-0000-0000DE080000}"/>
    <cellStyle name="Percent 3 2 3 2 3" xfId="2271" xr:uid="{00000000-0005-0000-0000-0000DF080000}"/>
    <cellStyle name="Percent 3 2 3 2 3 2" xfId="2272" xr:uid="{00000000-0005-0000-0000-0000E0080000}"/>
    <cellStyle name="Percent 3 2 3 2 4" xfId="2273" xr:uid="{00000000-0005-0000-0000-0000E1080000}"/>
    <cellStyle name="Percent 3 2 3 3" xfId="2274" xr:uid="{00000000-0005-0000-0000-0000E2080000}"/>
    <cellStyle name="Percent 3 2 3 3 2" xfId="2275" xr:uid="{00000000-0005-0000-0000-0000E3080000}"/>
    <cellStyle name="Percent 3 2 3 3 2 2" xfId="2276" xr:uid="{00000000-0005-0000-0000-0000E4080000}"/>
    <cellStyle name="Percent 3 2 3 3 2 2 2" xfId="2277" xr:uid="{00000000-0005-0000-0000-0000E5080000}"/>
    <cellStyle name="Percent 3 2 3 3 2 3" xfId="2278" xr:uid="{00000000-0005-0000-0000-0000E6080000}"/>
    <cellStyle name="Percent 3 2 3 3 3" xfId="2279" xr:uid="{00000000-0005-0000-0000-0000E7080000}"/>
    <cellStyle name="Percent 3 2 3 3 3 2" xfId="2280" xr:uid="{00000000-0005-0000-0000-0000E8080000}"/>
    <cellStyle name="Percent 3 2 3 3 4" xfId="2281" xr:uid="{00000000-0005-0000-0000-0000E9080000}"/>
    <cellStyle name="Percent 3 2 3 4" xfId="2282" xr:uid="{00000000-0005-0000-0000-0000EA080000}"/>
    <cellStyle name="Percent 3 2 3 4 2" xfId="2283" xr:uid="{00000000-0005-0000-0000-0000EB080000}"/>
    <cellStyle name="Percent 3 2 3 4 2 2" xfId="2284" xr:uid="{00000000-0005-0000-0000-0000EC080000}"/>
    <cellStyle name="Percent 3 2 3 4 3" xfId="2285" xr:uid="{00000000-0005-0000-0000-0000ED080000}"/>
    <cellStyle name="Percent 3 2 3 5" xfId="2286" xr:uid="{00000000-0005-0000-0000-0000EE080000}"/>
    <cellStyle name="Percent 3 2 3 5 2" xfId="2287" xr:uid="{00000000-0005-0000-0000-0000EF080000}"/>
    <cellStyle name="Percent 3 2 3 6" xfId="2288" xr:uid="{00000000-0005-0000-0000-0000F0080000}"/>
    <cellStyle name="Percent 3 2 4" xfId="2289" xr:uid="{00000000-0005-0000-0000-0000F1080000}"/>
    <cellStyle name="Percent 3 2 4 2" xfId="2290" xr:uid="{00000000-0005-0000-0000-0000F2080000}"/>
    <cellStyle name="Percent 3 2 4 2 2" xfId="2291" xr:uid="{00000000-0005-0000-0000-0000F3080000}"/>
    <cellStyle name="Percent 3 2 4 2 2 2" xfId="2292" xr:uid="{00000000-0005-0000-0000-0000F4080000}"/>
    <cellStyle name="Percent 3 2 4 2 2 2 2" xfId="2293" xr:uid="{00000000-0005-0000-0000-0000F5080000}"/>
    <cellStyle name="Percent 3 2 4 2 2 3" xfId="2294" xr:uid="{00000000-0005-0000-0000-0000F6080000}"/>
    <cellStyle name="Percent 3 2 4 2 3" xfId="2295" xr:uid="{00000000-0005-0000-0000-0000F7080000}"/>
    <cellStyle name="Percent 3 2 4 2 3 2" xfId="2296" xr:uid="{00000000-0005-0000-0000-0000F8080000}"/>
    <cellStyle name="Percent 3 2 4 2 4" xfId="2297" xr:uid="{00000000-0005-0000-0000-0000F9080000}"/>
    <cellStyle name="Percent 3 2 4 3" xfId="2298" xr:uid="{00000000-0005-0000-0000-0000FA080000}"/>
    <cellStyle name="Percent 3 2 4 3 2" xfId="2299" xr:uid="{00000000-0005-0000-0000-0000FB080000}"/>
    <cellStyle name="Percent 3 2 4 3 2 2" xfId="2300" xr:uid="{00000000-0005-0000-0000-0000FC080000}"/>
    <cellStyle name="Percent 3 2 4 3 2 2 2" xfId="2301" xr:uid="{00000000-0005-0000-0000-0000FD080000}"/>
    <cellStyle name="Percent 3 2 4 3 2 3" xfId="2302" xr:uid="{00000000-0005-0000-0000-0000FE080000}"/>
    <cellStyle name="Percent 3 2 4 3 3" xfId="2303" xr:uid="{00000000-0005-0000-0000-0000FF080000}"/>
    <cellStyle name="Percent 3 2 4 3 3 2" xfId="2304" xr:uid="{00000000-0005-0000-0000-000000090000}"/>
    <cellStyle name="Percent 3 2 4 3 4" xfId="2305" xr:uid="{00000000-0005-0000-0000-000001090000}"/>
    <cellStyle name="Percent 3 2 4 4" xfId="2306" xr:uid="{00000000-0005-0000-0000-000002090000}"/>
    <cellStyle name="Percent 3 2 4 4 2" xfId="2307" xr:uid="{00000000-0005-0000-0000-000003090000}"/>
    <cellStyle name="Percent 3 2 4 4 2 2" xfId="2308" xr:uid="{00000000-0005-0000-0000-000004090000}"/>
    <cellStyle name="Percent 3 2 4 4 3" xfId="2309" xr:uid="{00000000-0005-0000-0000-000005090000}"/>
    <cellStyle name="Percent 3 2 4 5" xfId="2310" xr:uid="{00000000-0005-0000-0000-000006090000}"/>
    <cellStyle name="Percent 3 2 4 5 2" xfId="2311" xr:uid="{00000000-0005-0000-0000-000007090000}"/>
    <cellStyle name="Percent 3 2 4 6" xfId="2312" xr:uid="{00000000-0005-0000-0000-000008090000}"/>
    <cellStyle name="Percent 3 2 5" xfId="2313" xr:uid="{00000000-0005-0000-0000-000009090000}"/>
    <cellStyle name="Percent 3 2 5 2" xfId="2314" xr:uid="{00000000-0005-0000-0000-00000A090000}"/>
    <cellStyle name="Percent 3 2 5 2 2" xfId="2315" xr:uid="{00000000-0005-0000-0000-00000B090000}"/>
    <cellStyle name="Percent 3 2 5 2 2 2" xfId="2316" xr:uid="{00000000-0005-0000-0000-00000C090000}"/>
    <cellStyle name="Percent 3 2 5 2 3" xfId="2317" xr:uid="{00000000-0005-0000-0000-00000D090000}"/>
    <cellStyle name="Percent 3 2 5 3" xfId="2318" xr:uid="{00000000-0005-0000-0000-00000E090000}"/>
    <cellStyle name="Percent 3 2 5 3 2" xfId="2319" xr:uid="{00000000-0005-0000-0000-00000F090000}"/>
    <cellStyle name="Percent 3 2 5 4" xfId="2320" xr:uid="{00000000-0005-0000-0000-000010090000}"/>
    <cellStyle name="Percent 3 2 6" xfId="2321" xr:uid="{00000000-0005-0000-0000-000011090000}"/>
    <cellStyle name="Percent 3 2 6 2" xfId="2322" xr:uid="{00000000-0005-0000-0000-000012090000}"/>
    <cellStyle name="Percent 3 2 6 2 2" xfId="2323" xr:uid="{00000000-0005-0000-0000-000013090000}"/>
    <cellStyle name="Percent 3 2 6 2 2 2" xfId="2324" xr:uid="{00000000-0005-0000-0000-000014090000}"/>
    <cellStyle name="Percent 3 2 6 2 3" xfId="2325" xr:uid="{00000000-0005-0000-0000-000015090000}"/>
    <cellStyle name="Percent 3 2 6 3" xfId="2326" xr:uid="{00000000-0005-0000-0000-000016090000}"/>
    <cellStyle name="Percent 3 2 6 3 2" xfId="2327" xr:uid="{00000000-0005-0000-0000-000017090000}"/>
    <cellStyle name="Percent 3 2 6 4" xfId="2328" xr:uid="{00000000-0005-0000-0000-000018090000}"/>
    <cellStyle name="Percent 3 2 7" xfId="2329" xr:uid="{00000000-0005-0000-0000-000019090000}"/>
    <cellStyle name="Percent 3 2 7 2" xfId="2330" xr:uid="{00000000-0005-0000-0000-00001A090000}"/>
    <cellStyle name="Percent 3 2 7 2 2" xfId="2331" xr:uid="{00000000-0005-0000-0000-00001B090000}"/>
    <cellStyle name="Percent 3 2 7 3" xfId="2332" xr:uid="{00000000-0005-0000-0000-00001C090000}"/>
    <cellStyle name="Percent 3 2 8" xfId="2333" xr:uid="{00000000-0005-0000-0000-00001D090000}"/>
    <cellStyle name="Percent 3 2 8 2" xfId="2334" xr:uid="{00000000-0005-0000-0000-00001E090000}"/>
    <cellStyle name="Percent 3 2 9" xfId="2335" xr:uid="{00000000-0005-0000-0000-00001F090000}"/>
    <cellStyle name="Percent 3 3" xfId="2336" xr:uid="{00000000-0005-0000-0000-000020090000}"/>
    <cellStyle name="Percent 3 4" xfId="2337" xr:uid="{00000000-0005-0000-0000-000021090000}"/>
    <cellStyle name="Percent 3 4 2" xfId="2338" xr:uid="{00000000-0005-0000-0000-000022090000}"/>
    <cellStyle name="Percent 3 4 2 2" xfId="2339" xr:uid="{00000000-0005-0000-0000-000023090000}"/>
    <cellStyle name="Percent 3 4 2 2 2" xfId="2340" xr:uid="{00000000-0005-0000-0000-000024090000}"/>
    <cellStyle name="Percent 3 4 2 2 2 2" xfId="2341" xr:uid="{00000000-0005-0000-0000-000025090000}"/>
    <cellStyle name="Percent 3 4 2 2 3" xfId="2342" xr:uid="{00000000-0005-0000-0000-000026090000}"/>
    <cellStyle name="Percent 3 4 2 3" xfId="2343" xr:uid="{00000000-0005-0000-0000-000027090000}"/>
    <cellStyle name="Percent 3 4 2 3 2" xfId="2344" xr:uid="{00000000-0005-0000-0000-000028090000}"/>
    <cellStyle name="Percent 3 4 2 4" xfId="2345" xr:uid="{00000000-0005-0000-0000-000029090000}"/>
    <cellStyle name="Percent 3 4 3" xfId="2346" xr:uid="{00000000-0005-0000-0000-00002A090000}"/>
    <cellStyle name="Percent 3 4 3 2" xfId="2347" xr:uid="{00000000-0005-0000-0000-00002B090000}"/>
    <cellStyle name="Percent 3 4 3 2 2" xfId="2348" xr:uid="{00000000-0005-0000-0000-00002C090000}"/>
    <cellStyle name="Percent 3 4 3 2 2 2" xfId="2349" xr:uid="{00000000-0005-0000-0000-00002D090000}"/>
    <cellStyle name="Percent 3 4 3 2 3" xfId="2350" xr:uid="{00000000-0005-0000-0000-00002E090000}"/>
    <cellStyle name="Percent 3 4 3 3" xfId="2351" xr:uid="{00000000-0005-0000-0000-00002F090000}"/>
    <cellStyle name="Percent 3 4 3 3 2" xfId="2352" xr:uid="{00000000-0005-0000-0000-000030090000}"/>
    <cellStyle name="Percent 3 4 3 4" xfId="2353" xr:uid="{00000000-0005-0000-0000-000031090000}"/>
    <cellStyle name="Percent 3 4 4" xfId="2354" xr:uid="{00000000-0005-0000-0000-000032090000}"/>
    <cellStyle name="Percent 3 4 4 2" xfId="2355" xr:uid="{00000000-0005-0000-0000-000033090000}"/>
    <cellStyle name="Percent 3 4 4 2 2" xfId="2356" xr:uid="{00000000-0005-0000-0000-000034090000}"/>
    <cellStyle name="Percent 3 4 4 3" xfId="2357" xr:uid="{00000000-0005-0000-0000-000035090000}"/>
    <cellStyle name="Percent 3 4 5" xfId="2358" xr:uid="{00000000-0005-0000-0000-000036090000}"/>
    <cellStyle name="Percent 3 4 5 2" xfId="2359" xr:uid="{00000000-0005-0000-0000-000037090000}"/>
    <cellStyle name="Percent 3 4 6" xfId="2360" xr:uid="{00000000-0005-0000-0000-000038090000}"/>
    <cellStyle name="Percent 3 5" xfId="2361" xr:uid="{00000000-0005-0000-0000-000039090000}"/>
    <cellStyle name="Percent 3 5 2" xfId="2362" xr:uid="{00000000-0005-0000-0000-00003A090000}"/>
    <cellStyle name="Percent 3 5 2 2" xfId="2363" xr:uid="{00000000-0005-0000-0000-00003B090000}"/>
    <cellStyle name="Percent 3 5 2 2 2" xfId="2364" xr:uid="{00000000-0005-0000-0000-00003C090000}"/>
    <cellStyle name="Percent 3 5 2 2 2 2" xfId="2365" xr:uid="{00000000-0005-0000-0000-00003D090000}"/>
    <cellStyle name="Percent 3 5 2 2 3" xfId="2366" xr:uid="{00000000-0005-0000-0000-00003E090000}"/>
    <cellStyle name="Percent 3 5 2 3" xfId="2367" xr:uid="{00000000-0005-0000-0000-00003F090000}"/>
    <cellStyle name="Percent 3 5 2 3 2" xfId="2368" xr:uid="{00000000-0005-0000-0000-000040090000}"/>
    <cellStyle name="Percent 3 5 2 4" xfId="2369" xr:uid="{00000000-0005-0000-0000-000041090000}"/>
    <cellStyle name="Percent 3 5 3" xfId="2370" xr:uid="{00000000-0005-0000-0000-000042090000}"/>
    <cellStyle name="Percent 3 5 3 2" xfId="2371" xr:uid="{00000000-0005-0000-0000-000043090000}"/>
    <cellStyle name="Percent 3 5 3 2 2" xfId="2372" xr:uid="{00000000-0005-0000-0000-000044090000}"/>
    <cellStyle name="Percent 3 5 3 2 2 2" xfId="2373" xr:uid="{00000000-0005-0000-0000-000045090000}"/>
    <cellStyle name="Percent 3 5 3 2 3" xfId="2374" xr:uid="{00000000-0005-0000-0000-000046090000}"/>
    <cellStyle name="Percent 3 5 3 3" xfId="2375" xr:uid="{00000000-0005-0000-0000-000047090000}"/>
    <cellStyle name="Percent 3 5 3 3 2" xfId="2376" xr:uid="{00000000-0005-0000-0000-000048090000}"/>
    <cellStyle name="Percent 3 5 3 4" xfId="2377" xr:uid="{00000000-0005-0000-0000-000049090000}"/>
    <cellStyle name="Percent 3 5 4" xfId="2378" xr:uid="{00000000-0005-0000-0000-00004A090000}"/>
    <cellStyle name="Percent 3 5 4 2" xfId="2379" xr:uid="{00000000-0005-0000-0000-00004B090000}"/>
    <cellStyle name="Percent 3 5 4 2 2" xfId="2380" xr:uid="{00000000-0005-0000-0000-00004C090000}"/>
    <cellStyle name="Percent 3 5 4 3" xfId="2381" xr:uid="{00000000-0005-0000-0000-00004D090000}"/>
    <cellStyle name="Percent 3 5 5" xfId="2382" xr:uid="{00000000-0005-0000-0000-00004E090000}"/>
    <cellStyle name="Percent 3 5 5 2" xfId="2383" xr:uid="{00000000-0005-0000-0000-00004F090000}"/>
    <cellStyle name="Percent 3 5 6" xfId="2384" xr:uid="{00000000-0005-0000-0000-000050090000}"/>
    <cellStyle name="Percent 3 6" xfId="2385" xr:uid="{00000000-0005-0000-0000-000051090000}"/>
    <cellStyle name="Percent 3 6 2" xfId="2386" xr:uid="{00000000-0005-0000-0000-000052090000}"/>
    <cellStyle name="Percent 3 6 2 2" xfId="2387" xr:uid="{00000000-0005-0000-0000-000053090000}"/>
    <cellStyle name="Percent 3 6 2 2 2" xfId="2388" xr:uid="{00000000-0005-0000-0000-000054090000}"/>
    <cellStyle name="Percent 3 6 2 2 2 2" xfId="2389" xr:uid="{00000000-0005-0000-0000-000055090000}"/>
    <cellStyle name="Percent 3 6 2 2 3" xfId="2390" xr:uid="{00000000-0005-0000-0000-000056090000}"/>
    <cellStyle name="Percent 3 6 2 3" xfId="2391" xr:uid="{00000000-0005-0000-0000-000057090000}"/>
    <cellStyle name="Percent 3 6 2 3 2" xfId="2392" xr:uid="{00000000-0005-0000-0000-000058090000}"/>
    <cellStyle name="Percent 3 6 2 4" xfId="2393" xr:uid="{00000000-0005-0000-0000-000059090000}"/>
    <cellStyle name="Percent 3 6 3" xfId="2394" xr:uid="{00000000-0005-0000-0000-00005A090000}"/>
    <cellStyle name="Percent 3 6 3 2" xfId="2395" xr:uid="{00000000-0005-0000-0000-00005B090000}"/>
    <cellStyle name="Percent 3 6 3 2 2" xfId="2396" xr:uid="{00000000-0005-0000-0000-00005C090000}"/>
    <cellStyle name="Percent 3 6 3 2 2 2" xfId="2397" xr:uid="{00000000-0005-0000-0000-00005D090000}"/>
    <cellStyle name="Percent 3 6 3 2 3" xfId="2398" xr:uid="{00000000-0005-0000-0000-00005E090000}"/>
    <cellStyle name="Percent 3 6 3 3" xfId="2399" xr:uid="{00000000-0005-0000-0000-00005F090000}"/>
    <cellStyle name="Percent 3 6 3 3 2" xfId="2400" xr:uid="{00000000-0005-0000-0000-000060090000}"/>
    <cellStyle name="Percent 3 6 3 4" xfId="2401" xr:uid="{00000000-0005-0000-0000-000061090000}"/>
    <cellStyle name="Percent 3 6 4" xfId="2402" xr:uid="{00000000-0005-0000-0000-000062090000}"/>
    <cellStyle name="Percent 3 6 4 2" xfId="2403" xr:uid="{00000000-0005-0000-0000-000063090000}"/>
    <cellStyle name="Percent 3 6 4 2 2" xfId="2404" xr:uid="{00000000-0005-0000-0000-000064090000}"/>
    <cellStyle name="Percent 3 6 4 3" xfId="2405" xr:uid="{00000000-0005-0000-0000-000065090000}"/>
    <cellStyle name="Percent 3 6 5" xfId="2406" xr:uid="{00000000-0005-0000-0000-000066090000}"/>
    <cellStyle name="Percent 3 6 5 2" xfId="2407" xr:uid="{00000000-0005-0000-0000-000067090000}"/>
    <cellStyle name="Percent 3 6 6" xfId="2408" xr:uid="{00000000-0005-0000-0000-000068090000}"/>
    <cellStyle name="Percent 3 7" xfId="2409" xr:uid="{00000000-0005-0000-0000-000069090000}"/>
    <cellStyle name="Percent 3 7 2" xfId="2410" xr:uid="{00000000-0005-0000-0000-00006A090000}"/>
    <cellStyle name="Percent 3 7 2 2" xfId="2411" xr:uid="{00000000-0005-0000-0000-00006B090000}"/>
    <cellStyle name="Percent 3 7 2 2 2" xfId="2412" xr:uid="{00000000-0005-0000-0000-00006C090000}"/>
    <cellStyle name="Percent 3 7 2 3" xfId="2413" xr:uid="{00000000-0005-0000-0000-00006D090000}"/>
    <cellStyle name="Percent 3 7 3" xfId="2414" xr:uid="{00000000-0005-0000-0000-00006E090000}"/>
    <cellStyle name="Percent 3 7 3 2" xfId="2415" xr:uid="{00000000-0005-0000-0000-00006F090000}"/>
    <cellStyle name="Percent 3 7 4" xfId="2416" xr:uid="{00000000-0005-0000-0000-000070090000}"/>
    <cellStyle name="Percent 3 8" xfId="2417" xr:uid="{00000000-0005-0000-0000-000071090000}"/>
    <cellStyle name="Percent 3 8 2" xfId="2418" xr:uid="{00000000-0005-0000-0000-000072090000}"/>
    <cellStyle name="Percent 3 8 2 2" xfId="2419" xr:uid="{00000000-0005-0000-0000-000073090000}"/>
    <cellStyle name="Percent 3 8 2 2 2" xfId="2420" xr:uid="{00000000-0005-0000-0000-000074090000}"/>
    <cellStyle name="Percent 3 8 2 3" xfId="2421" xr:uid="{00000000-0005-0000-0000-000075090000}"/>
    <cellStyle name="Percent 3 8 3" xfId="2422" xr:uid="{00000000-0005-0000-0000-000076090000}"/>
    <cellStyle name="Percent 3 8 3 2" xfId="2423" xr:uid="{00000000-0005-0000-0000-000077090000}"/>
    <cellStyle name="Percent 3 8 4" xfId="2424" xr:uid="{00000000-0005-0000-0000-000078090000}"/>
    <cellStyle name="Percent 3 9" xfId="2425" xr:uid="{00000000-0005-0000-0000-000079090000}"/>
    <cellStyle name="Percent 3 9 2" xfId="2426" xr:uid="{00000000-0005-0000-0000-00007A090000}"/>
    <cellStyle name="Percent 3 9 2 2" xfId="2427" xr:uid="{00000000-0005-0000-0000-00007B090000}"/>
    <cellStyle name="Percent 3 9 3" xfId="2428" xr:uid="{00000000-0005-0000-0000-00007C090000}"/>
    <cellStyle name="Percent 30" xfId="2429" xr:uid="{00000000-0005-0000-0000-00007D090000}"/>
    <cellStyle name="Percent 31" xfId="2430" xr:uid="{00000000-0005-0000-0000-00007E090000}"/>
    <cellStyle name="Percent 32" xfId="2431" xr:uid="{00000000-0005-0000-0000-00007F090000}"/>
    <cellStyle name="Percent 33" xfId="2432" xr:uid="{00000000-0005-0000-0000-000080090000}"/>
    <cellStyle name="Percent 34" xfId="2433" xr:uid="{00000000-0005-0000-0000-000081090000}"/>
    <cellStyle name="Percent 35" xfId="2434" xr:uid="{00000000-0005-0000-0000-000082090000}"/>
    <cellStyle name="Percent 36" xfId="2435" xr:uid="{00000000-0005-0000-0000-000083090000}"/>
    <cellStyle name="Percent 37" xfId="2436" xr:uid="{00000000-0005-0000-0000-000084090000}"/>
    <cellStyle name="Percent 38" xfId="2437" xr:uid="{00000000-0005-0000-0000-000085090000}"/>
    <cellStyle name="Percent 39" xfId="2438" xr:uid="{00000000-0005-0000-0000-000086090000}"/>
    <cellStyle name="Percent 4" xfId="2439" xr:uid="{00000000-0005-0000-0000-000087090000}"/>
    <cellStyle name="Percent 40" xfId="2440" xr:uid="{00000000-0005-0000-0000-000088090000}"/>
    <cellStyle name="Percent 41" xfId="2441" xr:uid="{00000000-0005-0000-0000-000089090000}"/>
    <cellStyle name="Percent 42" xfId="2442" xr:uid="{00000000-0005-0000-0000-00008A090000}"/>
    <cellStyle name="Percent 43" xfId="2443" xr:uid="{00000000-0005-0000-0000-00008B090000}"/>
    <cellStyle name="Percent 5" xfId="2444" xr:uid="{00000000-0005-0000-0000-00008C090000}"/>
    <cellStyle name="Percent 5 2" xfId="2445" xr:uid="{00000000-0005-0000-0000-00008D090000}"/>
    <cellStyle name="Percent 6" xfId="2446" xr:uid="{00000000-0005-0000-0000-00008E090000}"/>
    <cellStyle name="Percent 6 2" xfId="2447" xr:uid="{00000000-0005-0000-0000-00008F090000}"/>
    <cellStyle name="Percent 6 3" xfId="2448" xr:uid="{00000000-0005-0000-0000-000090090000}"/>
    <cellStyle name="Percent 6 3 2" xfId="2449" xr:uid="{00000000-0005-0000-0000-000091090000}"/>
    <cellStyle name="Percent 6 4" xfId="2450" xr:uid="{00000000-0005-0000-0000-000092090000}"/>
    <cellStyle name="Percent 7" xfId="2451" xr:uid="{00000000-0005-0000-0000-000093090000}"/>
    <cellStyle name="Percent 7 2" xfId="2452" xr:uid="{00000000-0005-0000-0000-000094090000}"/>
    <cellStyle name="Percent 7 2 2" xfId="2453" xr:uid="{00000000-0005-0000-0000-000095090000}"/>
    <cellStyle name="Percent 7 3" xfId="2454" xr:uid="{00000000-0005-0000-0000-000096090000}"/>
    <cellStyle name="Percent 8" xfId="2455" xr:uid="{00000000-0005-0000-0000-000097090000}"/>
    <cellStyle name="Percent 8 2" xfId="2456" xr:uid="{00000000-0005-0000-0000-000098090000}"/>
    <cellStyle name="Percent 9" xfId="2457" xr:uid="{00000000-0005-0000-0000-000099090000}"/>
    <cellStyle name="Shaded" xfId="2458" xr:uid="{00000000-0005-0000-0000-00009A090000}"/>
    <cellStyle name="Title 1" xfId="2459" xr:uid="{00000000-0005-0000-0000-00009B090000}"/>
    <cellStyle name="Title 2" xfId="2460" xr:uid="{00000000-0005-0000-0000-00009C090000}"/>
    <cellStyle name="Title 2 2" xfId="2461" xr:uid="{00000000-0005-0000-0000-00009D090000}"/>
    <cellStyle name="Title 2 2 2" xfId="2462" xr:uid="{00000000-0005-0000-0000-00009E090000}"/>
    <cellStyle name="Title 2 3" xfId="2463" xr:uid="{00000000-0005-0000-0000-00009F090000}"/>
    <cellStyle name="Title 2 4" xfId="2464" xr:uid="{00000000-0005-0000-0000-0000A0090000}"/>
    <cellStyle name="Title 2 4 2" xfId="2465" xr:uid="{00000000-0005-0000-0000-0000A1090000}"/>
    <cellStyle name="Title 2 4 3" xfId="2466" xr:uid="{00000000-0005-0000-0000-0000A2090000}"/>
    <cellStyle name="Title 2 5" xfId="2467" xr:uid="{00000000-0005-0000-0000-0000A3090000}"/>
    <cellStyle name="Title 3" xfId="2468" xr:uid="{00000000-0005-0000-0000-0000A4090000}"/>
    <cellStyle name="Title 4" xfId="2469" xr:uid="{00000000-0005-0000-0000-0000A5090000}"/>
    <cellStyle name="Title 5" xfId="2470" xr:uid="{00000000-0005-0000-0000-0000A6090000}"/>
    <cellStyle name="Top_Centred" xfId="2471" xr:uid="{00000000-0005-0000-0000-0000A7090000}"/>
    <cellStyle name="Topline" xfId="2472" xr:uid="{00000000-0005-0000-0000-0000A8090000}"/>
    <cellStyle name="Topline 2" xfId="2473" xr:uid="{00000000-0005-0000-0000-0000A9090000}"/>
    <cellStyle name="Total 2" xfId="2474" xr:uid="{00000000-0005-0000-0000-0000AA090000}"/>
    <cellStyle name="Total 2 2" xfId="2475" xr:uid="{00000000-0005-0000-0000-0000AB090000}"/>
    <cellStyle name="Total 3" xfId="2476" xr:uid="{00000000-0005-0000-0000-0000AC090000}"/>
    <cellStyle name="Total 3 2" xfId="2477" xr:uid="{00000000-0005-0000-0000-0000AD090000}"/>
    <cellStyle name="Total 3 2 2" xfId="2478" xr:uid="{00000000-0005-0000-0000-0000AE090000}"/>
    <cellStyle name="Total 3 2 2 2" xfId="2479" xr:uid="{00000000-0005-0000-0000-0000AF090000}"/>
    <cellStyle name="Total 3 2 3" xfId="2480" xr:uid="{00000000-0005-0000-0000-0000B0090000}"/>
    <cellStyle name="Total 3 3" xfId="2481" xr:uid="{00000000-0005-0000-0000-0000B1090000}"/>
    <cellStyle name="Total 3 3 2" xfId="2482" xr:uid="{00000000-0005-0000-0000-0000B2090000}"/>
    <cellStyle name="Total 3 3 2 2" xfId="2483" xr:uid="{00000000-0005-0000-0000-0000B3090000}"/>
    <cellStyle name="Total 3 3 3" xfId="2484" xr:uid="{00000000-0005-0000-0000-0000B4090000}"/>
    <cellStyle name="Total 3 4" xfId="2485" xr:uid="{00000000-0005-0000-0000-0000B5090000}"/>
    <cellStyle name="Total 3 4 2" xfId="2486" xr:uid="{00000000-0005-0000-0000-0000B6090000}"/>
    <cellStyle name="Total 3 4 2 2" xfId="2487" xr:uid="{00000000-0005-0000-0000-0000B7090000}"/>
    <cellStyle name="Total 3 4 3" xfId="2488" xr:uid="{00000000-0005-0000-0000-0000B8090000}"/>
    <cellStyle name="Total 3 5" xfId="2489" xr:uid="{00000000-0005-0000-0000-0000B9090000}"/>
    <cellStyle name="Total 3 5 2" xfId="2490" xr:uid="{00000000-0005-0000-0000-0000BA090000}"/>
    <cellStyle name="Total 3 5 3" xfId="2491" xr:uid="{00000000-0005-0000-0000-0000BB090000}"/>
    <cellStyle name="Total 3 6" xfId="2492" xr:uid="{00000000-0005-0000-0000-0000BC090000}"/>
    <cellStyle name="Total 4" xfId="2493" xr:uid="{00000000-0005-0000-0000-0000BD090000}"/>
    <cellStyle name="Warning Text 2" xfId="2494" xr:uid="{00000000-0005-0000-0000-0000BE090000}"/>
    <cellStyle name="Warning Text 2 2" xfId="2495" xr:uid="{00000000-0005-0000-0000-0000BF090000}"/>
    <cellStyle name="Warning Text 3" xfId="2496" xr:uid="{00000000-0005-0000-0000-0000C0090000}"/>
  </cellStyles>
  <dxfs count="17">
    <dxf>
      <fill>
        <patternFill patternType="solid">
          <fgColor rgb="FFFF0000"/>
          <bgColor rgb="FFFF0000"/>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Costs
£</a:t>
            </a:r>
          </a:p>
        </c:rich>
      </c:tx>
      <c:overlay val="0"/>
    </c:title>
    <c:autoTitleDeleted val="0"/>
    <c:plotArea>
      <c:layout/>
      <c:barChart>
        <c:barDir val="col"/>
        <c:grouping val="clustered"/>
        <c:varyColors val="0"/>
        <c:ser>
          <c:idx val="4"/>
          <c:order val="0"/>
          <c:tx>
            <c:strRef>
              <c:f>'Summary of Costs'!$I$11</c:f>
              <c:strCache>
                <c:ptCount val="1"/>
                <c:pt idx="0">
                  <c:v>Total
£</c:v>
                </c:pt>
              </c:strCache>
            </c:strRef>
          </c:tx>
          <c:invertIfNegative val="0"/>
          <c:cat>
            <c:strRef>
              <c:f>'Summary of Costs'!$C$12:$C$20</c:f>
              <c:strCache>
                <c:ptCount val="2"/>
                <c:pt idx="0">
                  <c:v>Direct Costs</c:v>
                </c:pt>
                <c:pt idx="1">
                  <c:v>Indirect Costs</c:v>
                </c:pt>
              </c:strCache>
            </c:strRef>
          </c:cat>
          <c:val>
            <c:numRef>
              <c:f>'Summary of Costs'!$I$12:$I$20</c:f>
              <c:numCache>
                <c:formatCode>"£"#,##0</c:formatCode>
                <c:ptCount val="2"/>
                <c:pt idx="0">
                  <c:v>0</c:v>
                </c:pt>
                <c:pt idx="1">
                  <c:v>0</c:v>
                </c:pt>
              </c:numCache>
            </c:numRef>
          </c:val>
          <c:extLst>
            <c:ext xmlns:c16="http://schemas.microsoft.com/office/drawing/2014/chart" uri="{C3380CC4-5D6E-409C-BE32-E72D297353CC}">
              <c16:uniqueId val="{00000000-B274-4D54-B5DF-1A6D7CB1C0A7}"/>
            </c:ext>
          </c:extLst>
        </c:ser>
        <c:dLbls>
          <c:showLegendKey val="0"/>
          <c:showVal val="0"/>
          <c:showCatName val="0"/>
          <c:showSerName val="0"/>
          <c:showPercent val="0"/>
          <c:showBubbleSize val="0"/>
        </c:dLbls>
        <c:gapWidth val="150"/>
        <c:axId val="124629760"/>
        <c:axId val="124631296"/>
      </c:barChart>
      <c:catAx>
        <c:axId val="124629760"/>
        <c:scaling>
          <c:orientation val="minMax"/>
        </c:scaling>
        <c:delete val="0"/>
        <c:axPos val="b"/>
        <c:numFmt formatCode="General" sourceLinked="0"/>
        <c:majorTickMark val="out"/>
        <c:minorTickMark val="none"/>
        <c:tickLblPos val="nextTo"/>
        <c:crossAx val="124631296"/>
        <c:crosses val="autoZero"/>
        <c:auto val="1"/>
        <c:lblAlgn val="ctr"/>
        <c:lblOffset val="100"/>
        <c:noMultiLvlLbl val="0"/>
      </c:catAx>
      <c:valAx>
        <c:axId val="124631296"/>
        <c:scaling>
          <c:orientation val="minMax"/>
        </c:scaling>
        <c:delete val="0"/>
        <c:axPos val="l"/>
        <c:majorGridlines/>
        <c:numFmt formatCode="&quot;£&quot;#,##0" sourceLinked="1"/>
        <c:majorTickMark val="out"/>
        <c:minorTickMark val="none"/>
        <c:tickLblPos val="nextTo"/>
        <c:crossAx val="124629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ORGNAISATION
%</a:t>
            </a:r>
          </a:p>
        </c:rich>
      </c:tx>
      <c:overlay val="0"/>
    </c:title>
    <c:autoTitleDeleted val="0"/>
    <c:plotArea>
      <c:layout/>
      <c:pieChart>
        <c:varyColors val="1"/>
        <c:ser>
          <c:idx val="5"/>
          <c:order val="0"/>
          <c:tx>
            <c:strRef>
              <c:f>'Summary of Organisation Costs'!$I$55</c:f>
              <c:strCache>
                <c:ptCount val="1"/>
                <c:pt idx="0">
                  <c:v>Total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multiLvlStrRef>
              <c:f>'Summary of Organisation Costs'!$C$56:$C$95</c:f>
            </c:multiLvlStrRef>
          </c:cat>
          <c:val>
            <c:numRef>
              <c:f>'Summary of Organisation Costs'!$I$56:$I$95</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37C0-4C90-87CB-946A7D98F72A}"/>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ORG</a:t>
            </a:r>
            <a:r>
              <a:rPr lang="en-US" baseline="0"/>
              <a:t> TYPE</a:t>
            </a:r>
          </a:p>
          <a:p>
            <a:pPr>
              <a:defRPr/>
            </a:pPr>
            <a:r>
              <a:rPr lang="en-US"/>
              <a:t>£</a:t>
            </a:r>
          </a:p>
        </c:rich>
      </c:tx>
      <c:overlay val="0"/>
    </c:title>
    <c:autoTitleDeleted val="0"/>
    <c:plotArea>
      <c:layout/>
      <c:barChart>
        <c:barDir val="col"/>
        <c:grouping val="clustered"/>
        <c:varyColors val="0"/>
        <c:ser>
          <c:idx val="5"/>
          <c:order val="0"/>
          <c:tx>
            <c:strRef>
              <c:f>'Summary of Organisation Costs'!$I$99</c:f>
              <c:strCache>
                <c:ptCount val="1"/>
                <c:pt idx="0">
                  <c:v>Total
£</c:v>
                </c:pt>
              </c:strCache>
            </c:strRef>
          </c:tx>
          <c:invertIfNegative val="0"/>
          <c:cat>
            <c:strRef>
              <c:f>'Summary of Organisation Costs'!$C$100:$C$104</c:f>
              <c:strCache>
                <c:ptCount val="5"/>
                <c:pt idx="0">
                  <c:v>NHS (UK)</c:v>
                </c:pt>
                <c:pt idx="1">
                  <c:v>HEI (UK)</c:v>
                </c:pt>
                <c:pt idx="2">
                  <c:v>Local Authority (UK)</c:v>
                </c:pt>
                <c:pt idx="3">
                  <c:v>Charity (UK)</c:v>
                </c:pt>
                <c:pt idx="4">
                  <c:v>Commercial (UK)</c:v>
                </c:pt>
              </c:strCache>
            </c:strRef>
          </c:cat>
          <c:val>
            <c:numRef>
              <c:f>'Summary of Organisation Costs'!$I$100:$I$104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DD1E-4581-AB2C-B18FA62917B7}"/>
            </c:ext>
          </c:extLst>
        </c:ser>
        <c:dLbls>
          <c:showLegendKey val="0"/>
          <c:showVal val="0"/>
          <c:showCatName val="0"/>
          <c:showSerName val="0"/>
          <c:showPercent val="0"/>
          <c:showBubbleSize val="0"/>
        </c:dLbls>
        <c:gapWidth val="150"/>
        <c:axId val="110735360"/>
        <c:axId val="110736896"/>
      </c:barChart>
      <c:catAx>
        <c:axId val="110735360"/>
        <c:scaling>
          <c:orientation val="minMax"/>
        </c:scaling>
        <c:delete val="0"/>
        <c:axPos val="b"/>
        <c:numFmt formatCode="General" sourceLinked="0"/>
        <c:majorTickMark val="out"/>
        <c:minorTickMark val="none"/>
        <c:tickLblPos val="nextTo"/>
        <c:crossAx val="110736896"/>
        <c:crosses val="autoZero"/>
        <c:auto val="1"/>
        <c:lblAlgn val="ctr"/>
        <c:lblOffset val="100"/>
        <c:noMultiLvlLbl val="0"/>
      </c:catAx>
      <c:valAx>
        <c:axId val="110736896"/>
        <c:scaling>
          <c:orientation val="minMax"/>
        </c:scaling>
        <c:delete val="0"/>
        <c:axPos val="l"/>
        <c:majorGridlines/>
        <c:numFmt formatCode="&quot;£&quot;#,##0" sourceLinked="1"/>
        <c:majorTickMark val="out"/>
        <c:minorTickMark val="none"/>
        <c:tickLblPos val="nextTo"/>
        <c:crossAx val="110735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ORG</a:t>
            </a:r>
            <a:r>
              <a:rPr lang="en-US" baseline="0"/>
              <a:t> TYPE</a:t>
            </a:r>
            <a:r>
              <a:rPr lang="en-US"/>
              <a:t>
%</a:t>
            </a:r>
          </a:p>
        </c:rich>
      </c:tx>
      <c:overlay val="0"/>
    </c:title>
    <c:autoTitleDeleted val="0"/>
    <c:plotArea>
      <c:layout/>
      <c:pieChart>
        <c:varyColors val="1"/>
        <c:ser>
          <c:idx val="5"/>
          <c:order val="0"/>
          <c:tx>
            <c:strRef>
              <c:f>'Summary of Organisation Costs'!$I$110</c:f>
              <c:strCache>
                <c:ptCount val="1"/>
                <c:pt idx="0">
                  <c:v>Total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'Summary of Organisation Costs'!$C$111:$C$115</c:f>
              <c:strCache>
                <c:ptCount val="5"/>
                <c:pt idx="0">
                  <c:v>NHS (UK)</c:v>
                </c:pt>
                <c:pt idx="1">
                  <c:v>HEI (UK)</c:v>
                </c:pt>
                <c:pt idx="2">
                  <c:v>Local Authority (UK)</c:v>
                </c:pt>
                <c:pt idx="3">
                  <c:v>Charity (UK)</c:v>
                </c:pt>
                <c:pt idx="4">
                  <c:v>Commercial (UK)</c:v>
                </c:pt>
              </c:strCache>
            </c:strRef>
          </c:cat>
          <c:val>
            <c:numRef>
              <c:f>'Summary of Organisation Costs'!$I$111:$I$115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B2B2-49A4-B420-03F8BE94323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Costs 
%</a:t>
            </a:r>
          </a:p>
        </c:rich>
      </c:tx>
      <c:overlay val="0"/>
    </c:title>
    <c:autoTitleDeleted val="0"/>
    <c:plotArea>
      <c:layout/>
      <c:pieChart>
        <c:varyColors val="1"/>
        <c:ser>
          <c:idx val="0"/>
          <c:order val="0"/>
          <c:tx>
            <c:strRef>
              <c:f>'Summary of Costs'!$D$24</c:f>
              <c:strCache>
                <c:ptCount val="1"/>
                <c:pt idx="0">
                  <c:v>Year 1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'Summary of Costs'!$C$25:$C$33</c:f>
              <c:strCache>
                <c:ptCount val="2"/>
                <c:pt idx="0">
                  <c:v>Direct Costs</c:v>
                </c:pt>
                <c:pt idx="1">
                  <c:v>Indirect Costs</c:v>
                </c:pt>
              </c:strCache>
            </c:strRef>
          </c:cat>
          <c:val>
            <c:numRef>
              <c:f>'Summary of Costs'!$D$25:$D$33</c:f>
              <c:numCache>
                <c:formatCode>0%</c:formatCode>
                <c:ptCount val="2"/>
                <c:pt idx="0">
                  <c:v>0</c:v>
                </c:pt>
                <c:pt idx="1">
                  <c:v>0</c:v>
                </c:pt>
              </c:numCache>
            </c:numRef>
          </c:val>
          <c:extLst>
            <c:ext xmlns:c16="http://schemas.microsoft.com/office/drawing/2014/chart" uri="{C3380CC4-5D6E-409C-BE32-E72D297353CC}">
              <c16:uniqueId val="{00000000-6D4C-4211-B06E-071A6FB76838}"/>
            </c:ext>
          </c:extLst>
        </c:ser>
        <c:ser>
          <c:idx val="1"/>
          <c:order val="1"/>
          <c:tx>
            <c:strRef>
              <c:f>'Summary of Costs'!$E$24</c:f>
              <c:strCache>
                <c:ptCount val="1"/>
                <c:pt idx="0">
                  <c:v>Year 2
£</c:v>
                </c:pt>
              </c:strCache>
            </c:strRef>
          </c:tx>
          <c:cat>
            <c:strRef>
              <c:f>'Summary of Costs'!$C$25:$C$33</c:f>
              <c:strCache>
                <c:ptCount val="2"/>
                <c:pt idx="0">
                  <c:v>Direct Costs</c:v>
                </c:pt>
                <c:pt idx="1">
                  <c:v>Indirect Costs</c:v>
                </c:pt>
              </c:strCache>
            </c:strRef>
          </c:cat>
          <c:val>
            <c:numRef>
              <c:f>'Summary of Costs'!$E$25:$E$33</c:f>
              <c:numCache>
                <c:formatCode>0%</c:formatCode>
                <c:ptCount val="2"/>
                <c:pt idx="0">
                  <c:v>0</c:v>
                </c:pt>
                <c:pt idx="1">
                  <c:v>0</c:v>
                </c:pt>
              </c:numCache>
            </c:numRef>
          </c:val>
          <c:extLst>
            <c:ext xmlns:c16="http://schemas.microsoft.com/office/drawing/2014/chart" uri="{C3380CC4-5D6E-409C-BE32-E72D297353CC}">
              <c16:uniqueId val="{00000001-6D4C-4211-B06E-071A6FB76838}"/>
            </c:ext>
          </c:extLst>
        </c:ser>
        <c:ser>
          <c:idx val="2"/>
          <c:order val="2"/>
          <c:tx>
            <c:strRef>
              <c:f>'Summary of Costs'!$F$24</c:f>
              <c:strCache>
                <c:ptCount val="1"/>
                <c:pt idx="0">
                  <c:v>Year 3
£</c:v>
                </c:pt>
              </c:strCache>
            </c:strRef>
          </c:tx>
          <c:cat>
            <c:strRef>
              <c:f>'Summary of Costs'!$C$25:$C$33</c:f>
              <c:strCache>
                <c:ptCount val="2"/>
                <c:pt idx="0">
                  <c:v>Direct Costs</c:v>
                </c:pt>
                <c:pt idx="1">
                  <c:v>Indirect Costs</c:v>
                </c:pt>
              </c:strCache>
            </c:strRef>
          </c:cat>
          <c:val>
            <c:numRef>
              <c:f>'Summary of Costs'!$F$25:$F$33</c:f>
              <c:numCache>
                <c:formatCode>0%</c:formatCode>
                <c:ptCount val="2"/>
                <c:pt idx="0">
                  <c:v>0</c:v>
                </c:pt>
                <c:pt idx="1">
                  <c:v>0</c:v>
                </c:pt>
              </c:numCache>
            </c:numRef>
          </c:val>
          <c:extLst>
            <c:ext xmlns:c16="http://schemas.microsoft.com/office/drawing/2014/chart" uri="{C3380CC4-5D6E-409C-BE32-E72D297353CC}">
              <c16:uniqueId val="{00000002-6D4C-4211-B06E-071A6FB76838}"/>
            </c:ext>
          </c:extLst>
        </c:ser>
        <c:ser>
          <c:idx val="3"/>
          <c:order val="3"/>
          <c:tx>
            <c:strRef>
              <c:f>'Summary of Costs'!$G$24</c:f>
              <c:strCache>
                <c:ptCount val="1"/>
                <c:pt idx="0">
                  <c:v>Year 4
£</c:v>
                </c:pt>
              </c:strCache>
            </c:strRef>
          </c:tx>
          <c:cat>
            <c:strRef>
              <c:f>'Summary of Costs'!$C$25:$C$33</c:f>
              <c:strCache>
                <c:ptCount val="2"/>
                <c:pt idx="0">
                  <c:v>Direct Costs</c:v>
                </c:pt>
                <c:pt idx="1">
                  <c:v>Indirect Costs</c:v>
                </c:pt>
              </c:strCache>
            </c:strRef>
          </c:cat>
          <c:val>
            <c:numRef>
              <c:f>'Summary of Costs'!$G$25:$G$33</c:f>
              <c:numCache>
                <c:formatCode>0%</c:formatCode>
                <c:ptCount val="2"/>
                <c:pt idx="0">
                  <c:v>0</c:v>
                </c:pt>
                <c:pt idx="1">
                  <c:v>0</c:v>
                </c:pt>
              </c:numCache>
            </c:numRef>
          </c:val>
          <c:extLst>
            <c:ext xmlns:c16="http://schemas.microsoft.com/office/drawing/2014/chart" uri="{C3380CC4-5D6E-409C-BE32-E72D297353CC}">
              <c16:uniqueId val="{00000003-6D4C-4211-B06E-071A6FB76838}"/>
            </c:ext>
          </c:extLst>
        </c:ser>
        <c:ser>
          <c:idx val="4"/>
          <c:order val="4"/>
          <c:tx>
            <c:strRef>
              <c:f>'Summary of Costs'!$H$24</c:f>
              <c:strCache>
                <c:ptCount val="1"/>
                <c:pt idx="0">
                  <c:v>Year 5
£</c:v>
                </c:pt>
              </c:strCache>
            </c:strRef>
          </c:tx>
          <c:cat>
            <c:strRef>
              <c:f>'Summary of Costs'!$C$25:$C$33</c:f>
              <c:strCache>
                <c:ptCount val="2"/>
                <c:pt idx="0">
                  <c:v>Direct Costs</c:v>
                </c:pt>
                <c:pt idx="1">
                  <c:v>Indirect Costs</c:v>
                </c:pt>
              </c:strCache>
            </c:strRef>
          </c:cat>
          <c:val>
            <c:numRef>
              <c:f>'Summary of Costs'!$H$25:$H$33</c:f>
              <c:numCache>
                <c:formatCode>0%</c:formatCode>
                <c:ptCount val="2"/>
                <c:pt idx="0">
                  <c:v>0</c:v>
                </c:pt>
                <c:pt idx="1">
                  <c:v>0</c:v>
                </c:pt>
              </c:numCache>
            </c:numRef>
          </c:val>
          <c:extLst>
            <c:ext xmlns:c16="http://schemas.microsoft.com/office/drawing/2014/chart" uri="{C3380CC4-5D6E-409C-BE32-E72D297353CC}">
              <c16:uniqueId val="{00000004-6D4C-4211-B06E-071A6FB76838}"/>
            </c:ext>
          </c:extLst>
        </c:ser>
        <c:ser>
          <c:idx val="5"/>
          <c:order val="5"/>
          <c:tx>
            <c:strRef>
              <c:f>'Summary of Costs'!$I$24</c:f>
              <c:strCache>
                <c:ptCount val="1"/>
                <c:pt idx="0">
                  <c:v>Total
£</c:v>
                </c:pt>
              </c:strCache>
            </c:strRef>
          </c:tx>
          <c:cat>
            <c:strRef>
              <c:f>'Summary of Costs'!$C$25:$C$33</c:f>
              <c:strCache>
                <c:ptCount val="2"/>
                <c:pt idx="0">
                  <c:v>Direct Costs</c:v>
                </c:pt>
                <c:pt idx="1">
                  <c:v>Indirect Costs</c:v>
                </c:pt>
              </c:strCache>
            </c:strRef>
          </c:cat>
          <c:val>
            <c:numRef>
              <c:f>'Summary of Costs'!$I$25:$I$33</c:f>
              <c:numCache>
                <c:formatCode>0%</c:formatCode>
                <c:ptCount val="2"/>
                <c:pt idx="0">
                  <c:v>0</c:v>
                </c:pt>
                <c:pt idx="1">
                  <c:v>0</c:v>
                </c:pt>
              </c:numCache>
            </c:numRef>
          </c:val>
          <c:extLst>
            <c:ext xmlns:c16="http://schemas.microsoft.com/office/drawing/2014/chart" uri="{C3380CC4-5D6E-409C-BE32-E72D297353CC}">
              <c16:uniqueId val="{00000005-6D4C-4211-B06E-071A6FB76838}"/>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6"/>
          <c:order val="0"/>
          <c:tx>
            <c:strRef>
              <c:f>'Summary of Direct-Indirect Cost'!$I$11</c:f>
              <c:strCache>
                <c:ptCount val="1"/>
                <c:pt idx="0">
                  <c:v>Total
£</c:v>
                </c:pt>
              </c:strCache>
            </c:strRef>
          </c:tx>
          <c:invertIfNegative val="0"/>
          <c:cat>
            <c:strRef>
              <c:f>'Summary of Direct-Indirect Cost'!$C$13:$C$20</c:f>
              <c:strCache>
                <c:ptCount val="8"/>
                <c:pt idx="0">
                  <c:v>Staff Costs</c:v>
                </c:pt>
                <c:pt idx="1">
                  <c:v>Travel, Subsistence &amp; Conference</c:v>
                </c:pt>
                <c:pt idx="2">
                  <c:v>Equipment</c:v>
                </c:pt>
                <c:pt idx="3">
                  <c:v>Consumables</c:v>
                </c:pt>
                <c:pt idx="4">
                  <c:v>PPIEP</c:v>
                </c:pt>
                <c:pt idx="5">
                  <c:v>Dissemination</c:v>
                </c:pt>
                <c:pt idx="6">
                  <c:v>Other Direct Cost</c:v>
                </c:pt>
                <c:pt idx="7">
                  <c:v>Indirect Costs</c:v>
                </c:pt>
              </c:strCache>
            </c:strRef>
          </c:cat>
          <c:val>
            <c:numRef>
              <c:f>'Summary of Direct-Indirect Cost'!$I$13:$I$20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3A8-48E3-A471-E6431AE47A3A}"/>
            </c:ext>
          </c:extLst>
        </c:ser>
        <c:dLbls>
          <c:showLegendKey val="0"/>
          <c:showVal val="0"/>
          <c:showCatName val="0"/>
          <c:showSerName val="0"/>
          <c:showPercent val="0"/>
          <c:showBubbleSize val="0"/>
        </c:dLbls>
        <c:gapWidth val="150"/>
        <c:axId val="132312064"/>
        <c:axId val="144356096"/>
      </c:barChart>
      <c:catAx>
        <c:axId val="132312064"/>
        <c:scaling>
          <c:orientation val="minMax"/>
        </c:scaling>
        <c:delete val="0"/>
        <c:axPos val="b"/>
        <c:numFmt formatCode="General" sourceLinked="0"/>
        <c:majorTickMark val="out"/>
        <c:minorTickMark val="none"/>
        <c:tickLblPos val="nextTo"/>
        <c:crossAx val="144356096"/>
        <c:crosses val="autoZero"/>
        <c:auto val="1"/>
        <c:lblAlgn val="ctr"/>
        <c:lblOffset val="100"/>
        <c:noMultiLvlLbl val="0"/>
      </c:catAx>
      <c:valAx>
        <c:axId val="144356096"/>
        <c:scaling>
          <c:orientation val="minMax"/>
        </c:scaling>
        <c:delete val="0"/>
        <c:axPos val="l"/>
        <c:majorGridlines/>
        <c:numFmt formatCode="&quot;£&quot;#,##0" sourceLinked="1"/>
        <c:majorTickMark val="out"/>
        <c:minorTickMark val="none"/>
        <c:tickLblPos val="nextTo"/>
        <c:crossAx val="132312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'Summary of Direct-Indirect Cost'!$I$24</c:f>
              <c:strCache>
                <c:ptCount val="1"/>
                <c:pt idx="0">
                  <c:v>Total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'Summary of Direct-Indirect Cost'!$C$26:$C$33</c:f>
              <c:strCache>
                <c:ptCount val="8"/>
                <c:pt idx="0">
                  <c:v>Staff Costs</c:v>
                </c:pt>
                <c:pt idx="1">
                  <c:v>Travel, Subsistence &amp; Conference</c:v>
                </c:pt>
                <c:pt idx="2">
                  <c:v>Equipment</c:v>
                </c:pt>
                <c:pt idx="3">
                  <c:v>Consumables</c:v>
                </c:pt>
                <c:pt idx="4">
                  <c:v>PPIEP</c:v>
                </c:pt>
                <c:pt idx="5">
                  <c:v>Dissemination</c:v>
                </c:pt>
                <c:pt idx="6">
                  <c:v>Other Direct Cost</c:v>
                </c:pt>
                <c:pt idx="7">
                  <c:v>Indirect Costs</c:v>
                </c:pt>
              </c:strCache>
            </c:strRef>
          </c:cat>
          <c:val>
            <c:numRef>
              <c:f>'Summary of Direct-Indirect Cost'!$I$26:$I$33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8FB9-4B8F-8DC7-033E85F24977}"/>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Staff Role
£</a:t>
            </a:r>
          </a:p>
        </c:rich>
      </c:tx>
      <c:overlay val="0"/>
    </c:title>
    <c:autoTitleDeleted val="0"/>
    <c:plotArea>
      <c:layout/>
      <c:barChart>
        <c:barDir val="bar"/>
        <c:grouping val="clustered"/>
        <c:varyColors val="0"/>
        <c:ser>
          <c:idx val="5"/>
          <c:order val="0"/>
          <c:tx>
            <c:strRef>
              <c:f>'Summary of Staff Resourcing'!$I$11</c:f>
              <c:strCache>
                <c:ptCount val="1"/>
                <c:pt idx="0">
                  <c:v>Total
£</c:v>
                </c:pt>
              </c:strCache>
            </c:strRef>
          </c:tx>
          <c:invertIfNegative val="0"/>
          <c:cat>
            <c:multiLvlStrRef>
              <c:f>'Summary of Staff Resourcing'!$C$12:$C$61</c:f>
            </c:multiLvlStrRef>
          </c:cat>
          <c:val>
            <c:numRef>
              <c:f>'Summary of Staff Resourcing'!$I$12:$I$61</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91B-4987-85D9-513CB64AE2D3}"/>
            </c:ext>
          </c:extLst>
        </c:ser>
        <c:dLbls>
          <c:showLegendKey val="0"/>
          <c:showVal val="0"/>
          <c:showCatName val="0"/>
          <c:showSerName val="0"/>
          <c:showPercent val="0"/>
          <c:showBubbleSize val="0"/>
        </c:dLbls>
        <c:gapWidth val="150"/>
        <c:axId val="161199616"/>
        <c:axId val="161201152"/>
      </c:barChart>
      <c:catAx>
        <c:axId val="161199616"/>
        <c:scaling>
          <c:orientation val="maxMin"/>
        </c:scaling>
        <c:delete val="0"/>
        <c:axPos val="l"/>
        <c:numFmt formatCode="General" sourceLinked="1"/>
        <c:majorTickMark val="out"/>
        <c:minorTickMark val="none"/>
        <c:tickLblPos val="nextTo"/>
        <c:crossAx val="161201152"/>
        <c:crosses val="autoZero"/>
        <c:auto val="1"/>
        <c:lblAlgn val="ctr"/>
        <c:lblOffset val="100"/>
        <c:noMultiLvlLbl val="0"/>
      </c:catAx>
      <c:valAx>
        <c:axId val="161201152"/>
        <c:scaling>
          <c:orientation val="minMax"/>
        </c:scaling>
        <c:delete val="0"/>
        <c:axPos val="t"/>
        <c:majorGridlines/>
        <c:numFmt formatCode="&quot;£&quot;#,##0" sourceLinked="1"/>
        <c:majorTickMark val="out"/>
        <c:minorTickMark val="none"/>
        <c:tickLblPos val="nextTo"/>
        <c:crossAx val="1611996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Staff</a:t>
            </a:r>
            <a:r>
              <a:rPr lang="en-US" baseline="0"/>
              <a:t> Role </a:t>
            </a:r>
            <a:r>
              <a:rPr lang="en-US"/>
              <a:t>
%</a:t>
            </a:r>
          </a:p>
        </c:rich>
      </c:tx>
      <c:overlay val="0"/>
    </c:title>
    <c:autoTitleDeleted val="0"/>
    <c:plotArea>
      <c:layout/>
      <c:pieChart>
        <c:varyColors val="1"/>
        <c:ser>
          <c:idx val="5"/>
          <c:order val="0"/>
          <c:tx>
            <c:strRef>
              <c:f>'Summary of Staff Resourcing'!$I$65</c:f>
              <c:strCache>
                <c:ptCount val="1"/>
                <c:pt idx="0">
                  <c:v>Total Average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multiLvlStrRef>
              <c:f>'Summary of Staff Resourcing'!$C$66:$C$115</c:f>
            </c:multiLvlStrRef>
          </c:cat>
          <c:val>
            <c:numRef>
              <c:f>'Summary of Staff Resourcing'!$I$66:$I$115</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BB4-40F9-A072-77FF573B9569}"/>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Staff FTE</a:t>
            </a:r>
          </a:p>
        </c:rich>
      </c:tx>
      <c:overlay val="0"/>
    </c:title>
    <c:autoTitleDeleted val="0"/>
    <c:plotArea>
      <c:layout/>
      <c:barChart>
        <c:barDir val="bar"/>
        <c:grouping val="clustered"/>
        <c:varyColors val="0"/>
        <c:ser>
          <c:idx val="0"/>
          <c:order val="0"/>
          <c:tx>
            <c:strRef>
              <c:f>'Summary of Staff Resourcing'!$D$119</c:f>
              <c:strCache>
                <c:ptCount val="1"/>
                <c:pt idx="0">
                  <c:v>Year 1
Weight FTE</c:v>
                </c:pt>
              </c:strCache>
            </c:strRef>
          </c:tx>
          <c:invertIfNegative val="0"/>
          <c:cat>
            <c:multiLvlStrRef>
              <c:f>'Summary of Staff Resourcing'!$C$120:$C$159</c:f>
            </c:multiLvlStrRef>
          </c:cat>
          <c:val>
            <c:numRef>
              <c:f>'Summary of Staff Resourcing'!$D$120:$D$159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D48-47DE-AD46-E67C4F615ADD}"/>
            </c:ext>
          </c:extLst>
        </c:ser>
        <c:ser>
          <c:idx val="1"/>
          <c:order val="1"/>
          <c:tx>
            <c:strRef>
              <c:f>'Summary of Staff Resourcing'!$E$119</c:f>
              <c:strCache>
                <c:ptCount val="1"/>
                <c:pt idx="0">
                  <c:v>Year 2
Weight FTE</c:v>
                </c:pt>
              </c:strCache>
            </c:strRef>
          </c:tx>
          <c:invertIfNegative val="0"/>
          <c:cat>
            <c:multiLvlStrRef>
              <c:f>'Summary of Staff Resourcing'!$C$120:$C$159</c:f>
            </c:multiLvlStrRef>
          </c:cat>
          <c:val>
            <c:numRef>
              <c:f>'Summary of Staff Resourcing'!$E$120:$E$159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1-FD48-47DE-AD46-E67C4F615ADD}"/>
            </c:ext>
          </c:extLst>
        </c:ser>
        <c:ser>
          <c:idx val="2"/>
          <c:order val="2"/>
          <c:tx>
            <c:strRef>
              <c:f>'Summary of Staff Resourcing'!$F$119</c:f>
              <c:strCache>
                <c:ptCount val="1"/>
                <c:pt idx="0">
                  <c:v>Year 3
Weight FTE</c:v>
                </c:pt>
              </c:strCache>
            </c:strRef>
          </c:tx>
          <c:invertIfNegative val="0"/>
          <c:cat>
            <c:multiLvlStrRef>
              <c:f>'Summary of Staff Resourcing'!$C$120:$C$159</c:f>
            </c:multiLvlStrRef>
          </c:cat>
          <c:val>
            <c:numRef>
              <c:f>'Summary of Staff Resourcing'!$F$120:$F$159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2-FD48-47DE-AD46-E67C4F615ADD}"/>
            </c:ext>
          </c:extLst>
        </c:ser>
        <c:ser>
          <c:idx val="3"/>
          <c:order val="3"/>
          <c:tx>
            <c:strRef>
              <c:f>'Summary of Staff Resourcing'!$G$119</c:f>
              <c:strCache>
                <c:ptCount val="1"/>
                <c:pt idx="0">
                  <c:v>Year 4
Weight FTE</c:v>
                </c:pt>
              </c:strCache>
            </c:strRef>
          </c:tx>
          <c:invertIfNegative val="0"/>
          <c:cat>
            <c:multiLvlStrRef>
              <c:f>'Summary of Staff Resourcing'!$C$120:$C$159</c:f>
            </c:multiLvlStrRef>
          </c:cat>
          <c:val>
            <c:numRef>
              <c:f>'Summary of Staff Resourcing'!$G$120:$G$159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FD48-47DE-AD46-E67C4F615ADD}"/>
            </c:ext>
          </c:extLst>
        </c:ser>
        <c:ser>
          <c:idx val="4"/>
          <c:order val="4"/>
          <c:tx>
            <c:strRef>
              <c:f>'Summary of Staff Resourcing'!$H$119</c:f>
              <c:strCache>
                <c:ptCount val="1"/>
                <c:pt idx="0">
                  <c:v>Year 5
Weight FTE</c:v>
                </c:pt>
              </c:strCache>
            </c:strRef>
          </c:tx>
          <c:invertIfNegative val="0"/>
          <c:cat>
            <c:multiLvlStrRef>
              <c:f>'Summary of Staff Resourcing'!$C$120:$C$159</c:f>
            </c:multiLvlStrRef>
          </c:cat>
          <c:val>
            <c:numRef>
              <c:f>'Summary of Staff Resourcing'!$H$120:$H$159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4-FD48-47DE-AD46-E67C4F615ADD}"/>
            </c:ext>
          </c:extLst>
        </c:ser>
        <c:dLbls>
          <c:showLegendKey val="0"/>
          <c:showVal val="0"/>
          <c:showCatName val="0"/>
          <c:showSerName val="0"/>
          <c:showPercent val="0"/>
          <c:showBubbleSize val="0"/>
        </c:dLbls>
        <c:gapWidth val="150"/>
        <c:axId val="211108992"/>
        <c:axId val="211111296"/>
      </c:barChart>
      <c:catAx>
        <c:axId val="211108992"/>
        <c:scaling>
          <c:orientation val="maxMin"/>
        </c:scaling>
        <c:delete val="0"/>
        <c:axPos val="l"/>
        <c:numFmt formatCode="General" sourceLinked="1"/>
        <c:majorTickMark val="out"/>
        <c:minorTickMark val="none"/>
        <c:tickLblPos val="nextTo"/>
        <c:crossAx val="211111296"/>
        <c:crosses val="autoZero"/>
        <c:auto val="1"/>
        <c:lblAlgn val="ctr"/>
        <c:lblOffset val="100"/>
        <c:noMultiLvlLbl val="0"/>
      </c:catAx>
      <c:valAx>
        <c:axId val="211111296"/>
        <c:scaling>
          <c:orientation val="minMax"/>
        </c:scaling>
        <c:delete val="0"/>
        <c:axPos val="t"/>
        <c:majorGridlines/>
        <c:numFmt formatCode="0.00" sourceLinked="1"/>
        <c:majorTickMark val="out"/>
        <c:minorTickMark val="none"/>
        <c:tickLblPos val="nextTo"/>
        <c:crossAx val="211108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Staff FTE 
Allocation %</a:t>
            </a:r>
          </a:p>
        </c:rich>
      </c:tx>
      <c:overlay val="0"/>
    </c:title>
    <c:autoTitleDeleted val="0"/>
    <c:plotArea>
      <c:layout/>
      <c:pieChart>
        <c:varyColors val="1"/>
        <c:ser>
          <c:idx val="0"/>
          <c:order val="0"/>
          <c:tx>
            <c:strRef>
              <c:f>'Summary of Staff Resourcing'!$D$163</c:f>
              <c:strCache>
                <c:ptCount val="1"/>
                <c:pt idx="0">
                  <c:v>Year 1
Average Weight FTE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multiLvlStrRef>
              <c:f>'Summary of Staff Resourcing'!$C$164:$C$203</c:f>
            </c:multiLvlStrRef>
          </c:cat>
          <c:val>
            <c:numRef>
              <c:f>'Summary of Staff Resourcing'!$D$164:$D$203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F8A-4ED1-A7E3-0214BC645902}"/>
            </c:ext>
          </c:extLst>
        </c:ser>
        <c:ser>
          <c:idx val="1"/>
          <c:order val="1"/>
          <c:tx>
            <c:strRef>
              <c:f>'Summary of Staff Resourcing'!$E$163</c:f>
              <c:strCache>
                <c:ptCount val="1"/>
                <c:pt idx="0">
                  <c:v>Year 2
Average Weight FTE %</c:v>
                </c:pt>
              </c:strCache>
            </c:strRef>
          </c:tx>
          <c:cat>
            <c:multiLvlStrRef>
              <c:f>'Summary of Staff Resourcing'!$C$164:$C$203</c:f>
            </c:multiLvlStrRef>
          </c:cat>
          <c:val>
            <c:numRef>
              <c:f>'Summary of Staff Resourcing'!$E$164:$E$203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1-EF8A-4ED1-A7E3-0214BC645902}"/>
            </c:ext>
          </c:extLst>
        </c:ser>
        <c:ser>
          <c:idx val="2"/>
          <c:order val="2"/>
          <c:tx>
            <c:strRef>
              <c:f>'Summary of Staff Resourcing'!$F$163</c:f>
              <c:strCache>
                <c:ptCount val="1"/>
                <c:pt idx="0">
                  <c:v>Year 3
Average Weight FTE %</c:v>
                </c:pt>
              </c:strCache>
            </c:strRef>
          </c:tx>
          <c:cat>
            <c:multiLvlStrRef>
              <c:f>'Summary of Staff Resourcing'!$C$164:$C$203</c:f>
            </c:multiLvlStrRef>
          </c:cat>
          <c:val>
            <c:numRef>
              <c:f>'Summary of Staff Resourcing'!$F$164:$F$203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2-EF8A-4ED1-A7E3-0214BC645902}"/>
            </c:ext>
          </c:extLst>
        </c:ser>
        <c:ser>
          <c:idx val="3"/>
          <c:order val="3"/>
          <c:tx>
            <c:strRef>
              <c:f>'Summary of Staff Resourcing'!$G$163</c:f>
              <c:strCache>
                <c:ptCount val="1"/>
                <c:pt idx="0">
                  <c:v>Year 4
Average Weight FTE %</c:v>
                </c:pt>
              </c:strCache>
            </c:strRef>
          </c:tx>
          <c:cat>
            <c:multiLvlStrRef>
              <c:f>'Summary of Staff Resourcing'!$C$164:$C$203</c:f>
            </c:multiLvlStrRef>
          </c:cat>
          <c:val>
            <c:numRef>
              <c:f>'Summary of Staff Resourcing'!$G$164:$G$203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EF8A-4ED1-A7E3-0214BC645902}"/>
            </c:ext>
          </c:extLst>
        </c:ser>
        <c:ser>
          <c:idx val="4"/>
          <c:order val="4"/>
          <c:tx>
            <c:strRef>
              <c:f>'Summary of Staff Resourcing'!$H$163</c:f>
              <c:strCache>
                <c:ptCount val="1"/>
                <c:pt idx="0">
                  <c:v>Year 5
Average Weight FTE %</c:v>
                </c:pt>
              </c:strCache>
            </c:strRef>
          </c:tx>
          <c:cat>
            <c:multiLvlStrRef>
              <c:f>'Summary of Staff Resourcing'!$C$164:$C$203</c:f>
            </c:multiLvlStrRef>
          </c:cat>
          <c:val>
            <c:numRef>
              <c:f>'Summary of Staff Resourcing'!$H$164:$H$203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4-EF8A-4ED1-A7E3-0214BC645902}"/>
            </c:ext>
          </c:extLst>
        </c:ser>
        <c:ser>
          <c:idx val="5"/>
          <c:order val="5"/>
          <c:tx>
            <c:strRef>
              <c:f>'Summary of Staff Resourcing'!$I$163</c:f>
              <c:strCache>
                <c:ptCount val="1"/>
                <c:pt idx="0">
                  <c:v>Total 
Average Weight FTE %</c:v>
                </c:pt>
              </c:strCache>
            </c:strRef>
          </c:tx>
          <c:cat>
            <c:multiLvlStrRef>
              <c:f>'Summary of Staff Resourcing'!$C$164:$C$203</c:f>
            </c:multiLvlStrRef>
          </c:cat>
          <c:val>
            <c:numRef>
              <c:f>'Summary of Staff Resourcing'!$I$164:$I$203</c:f>
              <c:numCache>
                <c:formatCode>0%</c:formatCode>
                <c:ptCount val="40"/>
                <c:pt idx="0">
                  <c:v>0</c:v>
                </c:pt>
                <c:pt idx="1">
                  <c:v>0</c:v>
                </c:pt>
                <c:pt idx="2">
                  <c:v>0</c:v>
                </c:pt>
                <c:pt idx="3">
                  <c:v>0</c:v>
                </c:pt>
                <c:pt idx="4">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5-EF8A-4ED1-A7E3-0214BC645902}"/>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ORGANISATION
£</a:t>
            </a:r>
          </a:p>
        </c:rich>
      </c:tx>
      <c:overlay val="0"/>
    </c:title>
    <c:autoTitleDeleted val="0"/>
    <c:plotArea>
      <c:layout/>
      <c:barChart>
        <c:barDir val="col"/>
        <c:grouping val="clustered"/>
        <c:varyColors val="0"/>
        <c:ser>
          <c:idx val="5"/>
          <c:order val="0"/>
          <c:tx>
            <c:strRef>
              <c:f>'Summary of Organisation Costs'!$I$11</c:f>
              <c:strCache>
                <c:ptCount val="1"/>
                <c:pt idx="0">
                  <c:v>Total
£</c:v>
                </c:pt>
              </c:strCache>
            </c:strRef>
          </c:tx>
          <c:invertIfNegative val="0"/>
          <c:cat>
            <c:multiLvlStrRef>
              <c:f>'Summary of Organisation Costs'!$C$12:$C$51</c:f>
            </c:multiLvlStrRef>
          </c:cat>
          <c:val>
            <c:numRef>
              <c:f>'Summary of Organisation Costs'!$I$12:$I$51</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AC26-4E9F-AE33-633B6C38A75D}"/>
            </c:ext>
          </c:extLst>
        </c:ser>
        <c:dLbls>
          <c:showLegendKey val="0"/>
          <c:showVal val="0"/>
          <c:showCatName val="0"/>
          <c:showSerName val="0"/>
          <c:showPercent val="0"/>
          <c:showBubbleSize val="0"/>
        </c:dLbls>
        <c:gapWidth val="150"/>
        <c:axId val="91791360"/>
        <c:axId val="91792896"/>
      </c:barChart>
      <c:catAx>
        <c:axId val="91791360"/>
        <c:scaling>
          <c:orientation val="minMax"/>
        </c:scaling>
        <c:delete val="0"/>
        <c:axPos val="b"/>
        <c:numFmt formatCode="General" sourceLinked="1"/>
        <c:majorTickMark val="out"/>
        <c:minorTickMark val="none"/>
        <c:tickLblPos val="nextTo"/>
        <c:txPr>
          <a:bodyPr rot="1080000"/>
          <a:lstStyle/>
          <a:p>
            <a:pPr>
              <a:defRPr/>
            </a:pPr>
            <a:endParaRPr lang="en-US"/>
          </a:p>
        </c:txPr>
        <c:crossAx val="91792896"/>
        <c:crosses val="autoZero"/>
        <c:auto val="1"/>
        <c:lblAlgn val="ctr"/>
        <c:lblOffset val="100"/>
        <c:noMultiLvlLbl val="0"/>
      </c:catAx>
      <c:valAx>
        <c:axId val="91792896"/>
        <c:scaling>
          <c:orientation val="minMax"/>
        </c:scaling>
        <c:delete val="0"/>
        <c:axPos val="l"/>
        <c:majorGridlines/>
        <c:numFmt formatCode="&quot;£&quot;#,##0" sourceLinked="1"/>
        <c:majorTickMark val="out"/>
        <c:minorTickMark val="none"/>
        <c:tickLblPos val="nextTo"/>
        <c:crossAx val="9179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10</xdr:col>
      <xdr:colOff>66674</xdr:colOff>
      <xdr:row>1</xdr:row>
      <xdr:rowOff>9526</xdr:rowOff>
    </xdr:from>
    <xdr:to>
      <xdr:col>26</xdr:col>
      <xdr:colOff>504825</xdr:colOff>
      <xdr:row>23</xdr:row>
      <xdr:rowOff>57150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66674</xdr:colOff>
      <xdr:row>23</xdr:row>
      <xdr:rowOff>114298</xdr:rowOff>
    </xdr:from>
    <xdr:to>
      <xdr:col>26</xdr:col>
      <xdr:colOff>523874</xdr:colOff>
      <xdr:row>44</xdr:row>
      <xdr:rowOff>57149</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95250</xdr:colOff>
      <xdr:row>32</xdr:row>
      <xdr:rowOff>152400</xdr:rowOff>
    </xdr:to>
    <xdr:sp macro="" textlink="">
      <xdr:nvSpPr>
        <xdr:cNvPr id="1027" name="Rectangle 3" hidden="1">
          <a:extLst>
            <a:ext uri="{FF2B5EF4-FFF2-40B4-BE49-F238E27FC236}">
              <a16:creationId xmlns:a16="http://schemas.microsoft.com/office/drawing/2014/main" id="{00000000-0008-0000-0200-000003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95250</xdr:colOff>
      <xdr:row>32</xdr:row>
      <xdr:rowOff>152400</xdr:rowOff>
    </xdr:to>
    <xdr:sp macro="" textlink="">
      <xdr:nvSpPr>
        <xdr:cNvPr id="2" name="Rectangle 3" hidden="1">
          <a:extLst>
            <a:ext uri="{FF2B5EF4-FFF2-40B4-BE49-F238E27FC236}">
              <a16:creationId xmlns:a16="http://schemas.microsoft.com/office/drawing/2014/main" id="{00000000-0008-0000-02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11</xdr:col>
      <xdr:colOff>95249</xdr:colOff>
      <xdr:row>10</xdr:row>
      <xdr:rowOff>14286</xdr:rowOff>
    </xdr:from>
    <xdr:to>
      <xdr:col>26</xdr:col>
      <xdr:colOff>457199</xdr:colOff>
      <xdr:row>20</xdr:row>
      <xdr:rowOff>342899</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66674</xdr:colOff>
      <xdr:row>22</xdr:row>
      <xdr:rowOff>76199</xdr:rowOff>
    </xdr:from>
    <xdr:to>
      <xdr:col>26</xdr:col>
      <xdr:colOff>619124</xdr:colOff>
      <xdr:row>34</xdr:row>
      <xdr:rowOff>152400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95250</xdr:colOff>
      <xdr:row>64</xdr:row>
      <xdr:rowOff>47625</xdr:rowOff>
    </xdr:to>
    <xdr:sp macro="" textlink="">
      <xdr:nvSpPr>
        <xdr:cNvPr id="4099" name="Rectangle 3" hidden="1">
          <a:extLst>
            <a:ext uri="{FF2B5EF4-FFF2-40B4-BE49-F238E27FC236}">
              <a16:creationId xmlns:a16="http://schemas.microsoft.com/office/drawing/2014/main" id="{00000000-0008-0000-0300-0000031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95250</xdr:colOff>
      <xdr:row>64</xdr:row>
      <xdr:rowOff>47625</xdr:rowOff>
    </xdr:to>
    <xdr:sp macro="" textlink="">
      <xdr:nvSpPr>
        <xdr:cNvPr id="2" name="Rectangle 3" hidden="1">
          <a:extLst>
            <a:ext uri="{FF2B5EF4-FFF2-40B4-BE49-F238E27FC236}">
              <a16:creationId xmlns:a16="http://schemas.microsoft.com/office/drawing/2014/main" id="{00000000-0008-0000-03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19</xdr:col>
      <xdr:colOff>200025</xdr:colOff>
      <xdr:row>9</xdr:row>
      <xdr:rowOff>90486</xdr:rowOff>
    </xdr:from>
    <xdr:to>
      <xdr:col>31</xdr:col>
      <xdr:colOff>381000</xdr:colOff>
      <xdr:row>56</xdr:row>
      <xdr:rowOff>323849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152400</xdr:colOff>
      <xdr:row>64</xdr:row>
      <xdr:rowOff>23812</xdr:rowOff>
    </xdr:from>
    <xdr:to>
      <xdr:col>31</xdr:col>
      <xdr:colOff>390525</xdr:colOff>
      <xdr:row>112</xdr:row>
      <xdr:rowOff>76200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117</xdr:row>
      <xdr:rowOff>90486</xdr:rowOff>
    </xdr:from>
    <xdr:to>
      <xdr:col>31</xdr:col>
      <xdr:colOff>619125</xdr:colOff>
      <xdr:row>159</xdr:row>
      <xdr:rowOff>0</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219075</xdr:colOff>
      <xdr:row>161</xdr:row>
      <xdr:rowOff>185736</xdr:rowOff>
    </xdr:from>
    <xdr:to>
      <xdr:col>31</xdr:col>
      <xdr:colOff>819150</xdr:colOff>
      <xdr:row>200</xdr:row>
      <xdr:rowOff>276225</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95250</xdr:colOff>
      <xdr:row>92</xdr:row>
      <xdr:rowOff>152400</xdr:rowOff>
    </xdr:to>
    <xdr:sp macro="" textlink="">
      <xdr:nvSpPr>
        <xdr:cNvPr id="5123" name="Rectangle 3" hidden="1">
          <a:extLst>
            <a:ext uri="{FF2B5EF4-FFF2-40B4-BE49-F238E27FC236}">
              <a16:creationId xmlns:a16="http://schemas.microsoft.com/office/drawing/2014/main" id="{00000000-0008-0000-0400-0000031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95250</xdr:colOff>
      <xdr:row>92</xdr:row>
      <xdr:rowOff>152400</xdr:rowOff>
    </xdr:to>
    <xdr:sp macro="" textlink="">
      <xdr:nvSpPr>
        <xdr:cNvPr id="2" name="Rectangle 3" hidden="1">
          <a:extLst>
            <a:ext uri="{FF2B5EF4-FFF2-40B4-BE49-F238E27FC236}">
              <a16:creationId xmlns:a16="http://schemas.microsoft.com/office/drawing/2014/main" id="{00000000-0008-0000-04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19</xdr:col>
      <xdr:colOff>104775</xdr:colOff>
      <xdr:row>9</xdr:row>
      <xdr:rowOff>71436</xdr:rowOff>
    </xdr:from>
    <xdr:to>
      <xdr:col>31</xdr:col>
      <xdr:colOff>57150</xdr:colOff>
      <xdr:row>52</xdr:row>
      <xdr:rowOff>19049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19051</xdr:colOff>
      <xdr:row>53</xdr:row>
      <xdr:rowOff>90487</xdr:rowOff>
    </xdr:from>
    <xdr:to>
      <xdr:col>31</xdr:col>
      <xdr:colOff>85726</xdr:colOff>
      <xdr:row>96</xdr:row>
      <xdr:rowOff>57150</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19051</xdr:colOff>
      <xdr:row>97</xdr:row>
      <xdr:rowOff>80962</xdr:rowOff>
    </xdr:from>
    <xdr:to>
      <xdr:col>31</xdr:col>
      <xdr:colOff>114300</xdr:colOff>
      <xdr:row>107</xdr:row>
      <xdr:rowOff>61912</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19050</xdr:colOff>
      <xdr:row>108</xdr:row>
      <xdr:rowOff>90486</xdr:rowOff>
    </xdr:from>
    <xdr:to>
      <xdr:col>31</xdr:col>
      <xdr:colOff>142875</xdr:colOff>
      <xdr:row>122</xdr:row>
      <xdr:rowOff>95249</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1114425</xdr:colOff>
      <xdr:row>92</xdr:row>
      <xdr:rowOff>104775</xdr:rowOff>
    </xdr:to>
    <xdr:sp macro="" textlink="">
      <xdr:nvSpPr>
        <xdr:cNvPr id="3074" name="Rectangle 2" hidden="1">
          <a:extLst>
            <a:ext uri="{FF2B5EF4-FFF2-40B4-BE49-F238E27FC236}">
              <a16:creationId xmlns:a16="http://schemas.microsoft.com/office/drawing/2014/main" id="{00000000-0008-0000-0700-000002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1114425</xdr:colOff>
      <xdr:row>92</xdr:row>
      <xdr:rowOff>104775</xdr:rowOff>
    </xdr:to>
    <xdr:sp macro="" textlink="">
      <xdr:nvSpPr>
        <xdr:cNvPr id="2" name="Rectangle 2" hidden="1">
          <a:extLst>
            <a:ext uri="{FF2B5EF4-FFF2-40B4-BE49-F238E27FC236}">
              <a16:creationId xmlns:a16="http://schemas.microsoft.com/office/drawing/2014/main" id="{00000000-0008-0000-07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190500</xdr:colOff>
      <xdr:row>91</xdr:row>
      <xdr:rowOff>104775</xdr:rowOff>
    </xdr:to>
    <xdr:sp macro="" textlink="">
      <xdr:nvSpPr>
        <xdr:cNvPr id="6150" name="Rectangle 6" hidden="1">
          <a:extLst>
            <a:ext uri="{FF2B5EF4-FFF2-40B4-BE49-F238E27FC236}">
              <a16:creationId xmlns:a16="http://schemas.microsoft.com/office/drawing/2014/main" id="{00000000-0008-0000-0800-0000061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190500</xdr:colOff>
      <xdr:row>91</xdr:row>
      <xdr:rowOff>104775</xdr:rowOff>
    </xdr:to>
    <xdr:sp macro="" textlink="">
      <xdr:nvSpPr>
        <xdr:cNvPr id="2" name="Rectangle 6" hidden="1">
          <a:extLst>
            <a:ext uri="{FF2B5EF4-FFF2-40B4-BE49-F238E27FC236}">
              <a16:creationId xmlns:a16="http://schemas.microsoft.com/office/drawing/2014/main" id="{00000000-0008-0000-08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1323975</xdr:colOff>
      <xdr:row>33</xdr:row>
      <xdr:rowOff>85725</xdr:rowOff>
    </xdr:to>
    <xdr:sp macro="" textlink="">
      <xdr:nvSpPr>
        <xdr:cNvPr id="7170" name="Rectangle 2" hidden="1">
          <a:extLst>
            <a:ext uri="{FF2B5EF4-FFF2-40B4-BE49-F238E27FC236}">
              <a16:creationId xmlns:a16="http://schemas.microsoft.com/office/drawing/2014/main" id="{00000000-0008-0000-1000-0000021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1323975</xdr:colOff>
      <xdr:row>33</xdr:row>
      <xdr:rowOff>85725</xdr:rowOff>
    </xdr:to>
    <xdr:sp macro="" textlink="">
      <xdr:nvSpPr>
        <xdr:cNvPr id="2" name="Rectangle 2" hidden="1">
          <a:extLst>
            <a:ext uri="{FF2B5EF4-FFF2-40B4-BE49-F238E27FC236}">
              <a16:creationId xmlns:a16="http://schemas.microsoft.com/office/drawing/2014/main" id="{00000000-0008-0000-10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161925</xdr:colOff>
      <xdr:row>23</xdr:row>
      <xdr:rowOff>133350</xdr:rowOff>
    </xdr:to>
    <xdr:sp macro="" textlink="">
      <xdr:nvSpPr>
        <xdr:cNvPr id="8194" name="Rectangle 2" hidden="1">
          <a:extLst>
            <a:ext uri="{FF2B5EF4-FFF2-40B4-BE49-F238E27FC236}">
              <a16:creationId xmlns:a16="http://schemas.microsoft.com/office/drawing/2014/main" id="{00000000-0008-0000-1100-0000022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161925</xdr:colOff>
      <xdr:row>23</xdr:row>
      <xdr:rowOff>133350</xdr:rowOff>
    </xdr:to>
    <xdr:sp macro="" textlink="">
      <xdr:nvSpPr>
        <xdr:cNvPr id="2" name="Rectangle 2" hidden="1">
          <a:extLst>
            <a:ext uri="{FF2B5EF4-FFF2-40B4-BE49-F238E27FC236}">
              <a16:creationId xmlns:a16="http://schemas.microsoft.com/office/drawing/2014/main" id="{00000000-0008-0000-11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571500</xdr:colOff>
      <xdr:row>26</xdr:row>
      <xdr:rowOff>419100</xdr:rowOff>
    </xdr:to>
    <xdr:sp macro="" textlink="">
      <xdr:nvSpPr>
        <xdr:cNvPr id="9240" name="Rectangle 24" hidden="1">
          <a:extLst>
            <a:ext uri="{FF2B5EF4-FFF2-40B4-BE49-F238E27FC236}">
              <a16:creationId xmlns:a16="http://schemas.microsoft.com/office/drawing/2014/main" id="{00000000-0008-0000-1200-0000182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571500</xdr:colOff>
      <xdr:row>26</xdr:row>
      <xdr:rowOff>419100</xdr:rowOff>
    </xdr:to>
    <xdr:sp macro="" textlink="">
      <xdr:nvSpPr>
        <xdr:cNvPr id="2" name="Rectangle 24" hidden="1">
          <a:extLst>
            <a:ext uri="{FF2B5EF4-FFF2-40B4-BE49-F238E27FC236}">
              <a16:creationId xmlns:a16="http://schemas.microsoft.com/office/drawing/2014/main" id="{00000000-0008-0000-12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2"/>
  <sheetViews>
    <sheetView topLeftCell="A33" workbookViewId="0" xr3:uid="{AEA406A1-0E4B-5B11-9CD5-51D6E497D94C}">
      <selection activeCell="C47" sqref="C47"/>
    </sheetView>
  </sheetViews>
  <sheetFormatPr defaultRowHeight="15"/>
  <cols>
    <col min="1" max="1" width="31.5703125" bestFit="1" customWidth="1"/>
    <col min="2" max="2" width="13.85546875" bestFit="1" customWidth="1"/>
    <col min="3" max="3" width="16.42578125" bestFit="1" customWidth="1"/>
    <col min="4" max="6" width="12.7109375" bestFit="1" customWidth="1"/>
    <col min="7" max="7" width="16.42578125" style="465" bestFit="1" customWidth="1"/>
  </cols>
  <sheetData>
    <row r="1" spans="1:8">
      <c r="A1" s="422" t="s">
        <v>0</v>
      </c>
      <c r="B1" s="183">
        <v>1</v>
      </c>
      <c r="C1" s="183">
        <v>2</v>
      </c>
      <c r="D1" s="183">
        <v>3</v>
      </c>
      <c r="E1" s="183">
        <v>4</v>
      </c>
      <c r="F1" s="183">
        <v>5</v>
      </c>
      <c r="H1" s="183"/>
    </row>
    <row r="2" spans="1:8">
      <c r="A2" s="183" t="s">
        <v>1</v>
      </c>
      <c r="B2" s="423">
        <f>'2. Annual Costs of Staff Posts'!L114</f>
        <v>0</v>
      </c>
      <c r="C2" s="423">
        <f>'2. Annual Costs of Staff Posts'!Q114</f>
        <v>0</v>
      </c>
      <c r="D2" s="423">
        <f>'2. Annual Costs of Staff Posts'!V114</f>
        <v>0</v>
      </c>
      <c r="E2" s="423">
        <f>'2. Annual Costs of Staff Posts'!AA114</f>
        <v>0</v>
      </c>
      <c r="F2" s="423">
        <f>'2. Annual Costs of Staff Posts'!AF114</f>
        <v>0</v>
      </c>
      <c r="G2" s="423">
        <f t="shared" ref="G2:G34" si="0">SUM(B2:F2)</f>
        <v>0</v>
      </c>
      <c r="H2" s="183"/>
    </row>
    <row r="3" spans="1:8">
      <c r="A3" s="183" t="s">
        <v>2</v>
      </c>
      <c r="B3" s="423">
        <f>'3.Travel,Subsistence&amp;Conference'!I62</f>
        <v>0</v>
      </c>
      <c r="C3" s="423">
        <f>'3.Travel,Subsistence&amp;Conference'!K62</f>
        <v>0</v>
      </c>
      <c r="D3" s="423">
        <f>'3.Travel,Subsistence&amp;Conference'!M62</f>
        <v>0</v>
      </c>
      <c r="E3" s="423">
        <f>'3.Travel,Subsistence&amp;Conference'!O62</f>
        <v>0</v>
      </c>
      <c r="F3" s="423">
        <f>'3.Travel,Subsistence&amp;Conference'!Q62</f>
        <v>0</v>
      </c>
      <c r="G3" s="423">
        <f t="shared" si="0"/>
        <v>0</v>
      </c>
      <c r="H3" s="183"/>
    </row>
    <row r="4" spans="1:8">
      <c r="A4" s="183" t="s">
        <v>3</v>
      </c>
      <c r="B4" s="423">
        <f>'4. Equipment'!H62</f>
        <v>0</v>
      </c>
      <c r="C4" s="423">
        <f>'4. Equipment'!J62</f>
        <v>0</v>
      </c>
      <c r="D4" s="423">
        <f>'4. Equipment'!L62</f>
        <v>0</v>
      </c>
      <c r="E4" s="423">
        <f>'4. Equipment'!N62</f>
        <v>0</v>
      </c>
      <c r="F4" s="423">
        <f>'4. Equipment'!P62</f>
        <v>0</v>
      </c>
      <c r="G4" s="423">
        <f t="shared" si="0"/>
        <v>0</v>
      </c>
      <c r="H4" s="183"/>
    </row>
    <row r="5" spans="1:8">
      <c r="A5" s="183" t="s">
        <v>4</v>
      </c>
      <c r="B5" s="423">
        <f>'5. Consumables'!H62</f>
        <v>0</v>
      </c>
      <c r="C5" s="423">
        <f>'5. Consumables'!J62</f>
        <v>0</v>
      </c>
      <c r="D5" s="423">
        <f>'5. Consumables'!L62</f>
        <v>0</v>
      </c>
      <c r="E5" s="423">
        <f>'5. Consumables'!N62</f>
        <v>0</v>
      </c>
      <c r="F5" s="423">
        <f>'5. Consumables'!P62</f>
        <v>0</v>
      </c>
      <c r="G5" s="423">
        <f t="shared" si="0"/>
        <v>0</v>
      </c>
      <c r="H5" s="183"/>
    </row>
    <row r="6" spans="1:8">
      <c r="A6" s="183" t="s">
        <v>5</v>
      </c>
      <c r="B6" s="423">
        <f>'6. PPIEP'!H62</f>
        <v>0</v>
      </c>
      <c r="C6" s="423">
        <f>'6. PPIEP'!J62</f>
        <v>0</v>
      </c>
      <c r="D6" s="423">
        <f>'6. PPIEP'!L62</f>
        <v>0</v>
      </c>
      <c r="E6" s="423">
        <f>'6. PPIEP'!N62</f>
        <v>0</v>
      </c>
      <c r="F6" s="423">
        <f>'6. PPIEP'!P62</f>
        <v>0</v>
      </c>
      <c r="G6" s="423">
        <f t="shared" si="0"/>
        <v>0</v>
      </c>
      <c r="H6" s="183"/>
    </row>
    <row r="7" spans="1:8">
      <c r="A7" s="183" t="s">
        <v>6</v>
      </c>
      <c r="B7" s="423">
        <f>'7. Dissemination'!H62</f>
        <v>0</v>
      </c>
      <c r="C7" s="423">
        <f>'7. Dissemination'!J62</f>
        <v>0</v>
      </c>
      <c r="D7" s="423">
        <f>'7. Dissemination'!L62</f>
        <v>0</v>
      </c>
      <c r="E7" s="423">
        <f>'7. Dissemination'!N62</f>
        <v>0</v>
      </c>
      <c r="F7" s="423">
        <f>'7. Dissemination'!P62</f>
        <v>0</v>
      </c>
      <c r="G7" s="423">
        <f t="shared" si="0"/>
        <v>0</v>
      </c>
      <c r="H7" s="183"/>
    </row>
    <row r="8" spans="1:8">
      <c r="A8" s="183" t="s">
        <v>7</v>
      </c>
      <c r="B8" s="423">
        <f>'8. Other Direct Costs '!H63</f>
        <v>0</v>
      </c>
      <c r="C8" s="423">
        <f>'8. Other Direct Costs '!J63</f>
        <v>0</v>
      </c>
      <c r="D8" s="423">
        <f>'8. Other Direct Costs '!L63</f>
        <v>0</v>
      </c>
      <c r="E8" s="423">
        <f>'8. Other Direct Costs '!N63</f>
        <v>0</v>
      </c>
      <c r="F8" s="423">
        <f>'8. Other Direct Costs '!P63</f>
        <v>0</v>
      </c>
      <c r="G8" s="423">
        <f t="shared" si="0"/>
        <v>0</v>
      </c>
      <c r="H8" s="183"/>
    </row>
    <row r="9" spans="1:8">
      <c r="A9" s="183" t="s">
        <v>8</v>
      </c>
      <c r="B9" s="423">
        <f>'9. INDIRECT COSTS'!J63</f>
        <v>0</v>
      </c>
      <c r="C9" s="423">
        <f>'9. INDIRECT COSTS'!N63</f>
        <v>0</v>
      </c>
      <c r="D9" s="423">
        <f>'9. INDIRECT COSTS'!R63</f>
        <v>0</v>
      </c>
      <c r="E9" s="423">
        <f>'9. INDIRECT COSTS'!V63</f>
        <v>0</v>
      </c>
      <c r="F9" s="423">
        <f>'9. INDIRECT COSTS'!Z63</f>
        <v>0</v>
      </c>
      <c r="G9" s="423">
        <f t="shared" si="0"/>
        <v>0</v>
      </c>
      <c r="H9" s="183"/>
    </row>
    <row r="10" spans="1:8" s="465" customFormat="1">
      <c r="B10" s="464">
        <f>SUM(B2:B9)</f>
        <v>0</v>
      </c>
      <c r="C10" s="464">
        <f t="shared" ref="C10:F10" si="1">SUM(C2:C9)</f>
        <v>0</v>
      </c>
      <c r="D10" s="464">
        <f t="shared" si="1"/>
        <v>0</v>
      </c>
      <c r="E10" s="464">
        <f t="shared" si="1"/>
        <v>0</v>
      </c>
      <c r="F10" s="464">
        <f t="shared" si="1"/>
        <v>0</v>
      </c>
      <c r="G10" s="423">
        <f t="shared" si="0"/>
        <v>0</v>
      </c>
    </row>
    <row r="11" spans="1:8">
      <c r="A11" s="183"/>
      <c r="B11" s="183"/>
      <c r="C11" s="183"/>
      <c r="D11" s="183"/>
      <c r="E11" s="183"/>
      <c r="F11" s="183"/>
      <c r="G11" s="183"/>
      <c r="H11" s="183"/>
    </row>
    <row r="12" spans="1:8">
      <c r="A12" s="422" t="s">
        <v>9</v>
      </c>
      <c r="B12" s="484">
        <f>'Summary of Costs'!D21</f>
        <v>0</v>
      </c>
      <c r="C12" s="484">
        <f>'Summary of Costs'!E21</f>
        <v>0</v>
      </c>
      <c r="D12" s="484">
        <f>'Summary of Costs'!F21</f>
        <v>0</v>
      </c>
      <c r="E12" s="484">
        <f>'Summary of Costs'!G21</f>
        <v>0</v>
      </c>
      <c r="F12" s="484">
        <f>'Summary of Costs'!H21</f>
        <v>0</v>
      </c>
      <c r="G12" s="484">
        <f t="shared" si="0"/>
        <v>0</v>
      </c>
      <c r="H12" s="423"/>
    </row>
    <row r="13" spans="1:8" s="183" customFormat="1">
      <c r="A13" s="422"/>
      <c r="B13" s="485">
        <f>B12-B10</f>
        <v>0</v>
      </c>
      <c r="C13" s="485">
        <f t="shared" ref="C13:F13" si="2">C12-C10</f>
        <v>0</v>
      </c>
      <c r="D13" s="485">
        <f t="shared" si="2"/>
        <v>0</v>
      </c>
      <c r="E13" s="485">
        <f t="shared" si="2"/>
        <v>0</v>
      </c>
      <c r="F13" s="485">
        <f t="shared" si="2"/>
        <v>0</v>
      </c>
      <c r="G13" s="484">
        <f t="shared" si="0"/>
        <v>0</v>
      </c>
      <c r="H13" s="423"/>
    </row>
    <row r="14" spans="1:8" s="183" customFormat="1">
      <c r="A14" s="422"/>
      <c r="B14" s="485"/>
      <c r="C14" s="485"/>
      <c r="D14" s="485"/>
      <c r="E14" s="485"/>
      <c r="F14" s="485"/>
      <c r="G14" s="484"/>
      <c r="H14" s="423"/>
    </row>
    <row r="15" spans="1:8">
      <c r="A15" s="183" t="s">
        <v>10</v>
      </c>
      <c r="B15" s="484">
        <f>'Summary of Direct-Indirect Cost'!D21</f>
        <v>0</v>
      </c>
      <c r="C15" s="484">
        <f>'Summary of Direct-Indirect Cost'!E21</f>
        <v>0</v>
      </c>
      <c r="D15" s="484">
        <f>'Summary of Direct-Indirect Cost'!F21</f>
        <v>0</v>
      </c>
      <c r="E15" s="484">
        <f>'Summary of Direct-Indirect Cost'!G21</f>
        <v>0</v>
      </c>
      <c r="F15" s="484">
        <f>'Summary of Direct-Indirect Cost'!H21</f>
        <v>0</v>
      </c>
      <c r="G15" s="484">
        <f t="shared" si="0"/>
        <v>0</v>
      </c>
      <c r="H15" s="183"/>
    </row>
    <row r="16" spans="1:8">
      <c r="A16" s="183"/>
      <c r="B16" s="485">
        <f>B15-B10</f>
        <v>0</v>
      </c>
      <c r="C16" s="485">
        <f t="shared" ref="C16:F16" si="3">C15-C10</f>
        <v>0</v>
      </c>
      <c r="D16" s="485">
        <f t="shared" si="3"/>
        <v>0</v>
      </c>
      <c r="E16" s="485">
        <f t="shared" si="3"/>
        <v>0</v>
      </c>
      <c r="F16" s="485">
        <f t="shared" si="3"/>
        <v>0</v>
      </c>
      <c r="G16" s="484">
        <f t="shared" si="0"/>
        <v>0</v>
      </c>
      <c r="H16" s="183"/>
    </row>
    <row r="17" spans="1:8" s="183" customFormat="1">
      <c r="B17" s="485"/>
      <c r="C17" s="485"/>
      <c r="D17" s="485"/>
      <c r="E17" s="485"/>
      <c r="F17" s="485"/>
      <c r="G17" s="484"/>
    </row>
    <row r="18" spans="1:8">
      <c r="A18" s="183" t="s">
        <v>1</v>
      </c>
      <c r="B18" s="484">
        <f>'Summary of Direct-Indirect Cost'!D13</f>
        <v>0</v>
      </c>
      <c r="C18" s="484">
        <f>'Summary of Direct-Indirect Cost'!E13</f>
        <v>0</v>
      </c>
      <c r="D18" s="484">
        <f>'Summary of Direct-Indirect Cost'!F13</f>
        <v>0</v>
      </c>
      <c r="E18" s="484">
        <f>'Summary of Direct-Indirect Cost'!G13</f>
        <v>0</v>
      </c>
      <c r="F18" s="484">
        <f>'Summary of Direct-Indirect Cost'!H13</f>
        <v>0</v>
      </c>
      <c r="G18" s="484">
        <f t="shared" si="0"/>
        <v>0</v>
      </c>
      <c r="H18" s="183"/>
    </row>
    <row r="19" spans="1:8" s="183" customFormat="1">
      <c r="B19" s="485">
        <f>B18-B2</f>
        <v>0</v>
      </c>
      <c r="C19" s="485">
        <f t="shared" ref="C19:F19" si="4">C18-C2</f>
        <v>0</v>
      </c>
      <c r="D19" s="485">
        <f t="shared" si="4"/>
        <v>0</v>
      </c>
      <c r="E19" s="485">
        <f t="shared" si="4"/>
        <v>0</v>
      </c>
      <c r="F19" s="485">
        <f t="shared" si="4"/>
        <v>0</v>
      </c>
      <c r="G19" s="484">
        <f t="shared" si="0"/>
        <v>0</v>
      </c>
    </row>
    <row r="20" spans="1:8" s="183" customFormat="1">
      <c r="B20" s="485"/>
      <c r="C20" s="485"/>
      <c r="D20" s="485"/>
      <c r="E20" s="485"/>
      <c r="F20" s="485"/>
      <c r="G20" s="484"/>
    </row>
    <row r="21" spans="1:8">
      <c r="A21" s="183" t="s">
        <v>2</v>
      </c>
      <c r="B21" s="484">
        <f>'Summary of Direct-Indirect Cost'!D14</f>
        <v>0</v>
      </c>
      <c r="C21" s="484">
        <f>'Summary of Direct-Indirect Cost'!E14</f>
        <v>0</v>
      </c>
      <c r="D21" s="484">
        <f>'Summary of Direct-Indirect Cost'!F14</f>
        <v>0</v>
      </c>
      <c r="E21" s="484">
        <f>'Summary of Direct-Indirect Cost'!G14</f>
        <v>0</v>
      </c>
      <c r="F21" s="484">
        <f>'Summary of Direct-Indirect Cost'!H14</f>
        <v>0</v>
      </c>
      <c r="G21" s="484">
        <f t="shared" si="0"/>
        <v>0</v>
      </c>
      <c r="H21" s="183"/>
    </row>
    <row r="22" spans="1:8" s="475" customFormat="1">
      <c r="B22" s="485">
        <f>B21-B3</f>
        <v>0</v>
      </c>
      <c r="C22" s="485">
        <f t="shared" ref="C22:F22" si="5">C21-C3</f>
        <v>0</v>
      </c>
      <c r="D22" s="485">
        <f t="shared" si="5"/>
        <v>0</v>
      </c>
      <c r="E22" s="485">
        <f t="shared" si="5"/>
        <v>0</v>
      </c>
      <c r="F22" s="485">
        <f t="shared" si="5"/>
        <v>0</v>
      </c>
      <c r="G22" s="484">
        <f t="shared" si="0"/>
        <v>0</v>
      </c>
    </row>
    <row r="23" spans="1:8" s="475" customFormat="1">
      <c r="B23" s="485"/>
      <c r="C23" s="485"/>
      <c r="D23" s="485"/>
      <c r="E23" s="485"/>
      <c r="F23" s="485"/>
      <c r="G23" s="484"/>
    </row>
    <row r="24" spans="1:8">
      <c r="A24" s="183" t="s">
        <v>3</v>
      </c>
      <c r="B24" s="484">
        <f>'4. Equipment'!H62</f>
        <v>0</v>
      </c>
      <c r="C24" s="484">
        <f>'4. Equipment'!J62</f>
        <v>0</v>
      </c>
      <c r="D24" s="484">
        <f>'4. Equipment'!L62</f>
        <v>0</v>
      </c>
      <c r="E24" s="484">
        <f>'4. Equipment'!N62</f>
        <v>0</v>
      </c>
      <c r="F24" s="484">
        <f>'4. Equipment'!P62</f>
        <v>0</v>
      </c>
      <c r="G24" s="484">
        <f t="shared" si="0"/>
        <v>0</v>
      </c>
      <c r="H24" s="183"/>
    </row>
    <row r="25" spans="1:8" s="183" customFormat="1">
      <c r="B25" s="485">
        <f>B24-B4</f>
        <v>0</v>
      </c>
      <c r="C25" s="485">
        <f t="shared" ref="C25:F25" si="6">C24-C4</f>
        <v>0</v>
      </c>
      <c r="D25" s="485">
        <f t="shared" si="6"/>
        <v>0</v>
      </c>
      <c r="E25" s="485">
        <f t="shared" si="6"/>
        <v>0</v>
      </c>
      <c r="F25" s="485">
        <f t="shared" si="6"/>
        <v>0</v>
      </c>
      <c r="G25" s="484">
        <f t="shared" si="0"/>
        <v>0</v>
      </c>
    </row>
    <row r="26" spans="1:8" s="183" customFormat="1">
      <c r="B26" s="485"/>
      <c r="C26" s="485"/>
      <c r="D26" s="485"/>
      <c r="E26" s="485"/>
      <c r="F26" s="485"/>
      <c r="G26" s="484"/>
    </row>
    <row r="27" spans="1:8">
      <c r="A27" s="183" t="s">
        <v>4</v>
      </c>
      <c r="B27" s="484">
        <f>'5. Consumables'!H62</f>
        <v>0</v>
      </c>
      <c r="C27" s="484">
        <f>'5. Consumables'!J62</f>
        <v>0</v>
      </c>
      <c r="D27" s="484">
        <f>'5. Consumables'!L62</f>
        <v>0</v>
      </c>
      <c r="E27" s="484">
        <f>'5. Consumables'!N62</f>
        <v>0</v>
      </c>
      <c r="F27" s="484">
        <f>'5. Consumables'!P62</f>
        <v>0</v>
      </c>
      <c r="G27" s="484">
        <f t="shared" si="0"/>
        <v>0</v>
      </c>
      <c r="H27" s="183"/>
    </row>
    <row r="28" spans="1:8" s="183" customFormat="1">
      <c r="B28" s="484">
        <f>B27-B5</f>
        <v>0</v>
      </c>
      <c r="C28" s="484">
        <f t="shared" ref="C28:G28" si="7">C27-C5</f>
        <v>0</v>
      </c>
      <c r="D28" s="484">
        <f t="shared" si="7"/>
        <v>0</v>
      </c>
      <c r="E28" s="484">
        <f t="shared" si="7"/>
        <v>0</v>
      </c>
      <c r="F28" s="484">
        <f t="shared" si="7"/>
        <v>0</v>
      </c>
      <c r="G28" s="484">
        <f t="shared" si="7"/>
        <v>0</v>
      </c>
    </row>
    <row r="29" spans="1:8" s="183" customFormat="1">
      <c r="B29" s="484"/>
      <c r="C29" s="484"/>
      <c r="D29" s="484"/>
      <c r="E29" s="484"/>
      <c r="F29" s="484"/>
      <c r="G29" s="484"/>
    </row>
    <row r="30" spans="1:8">
      <c r="A30" s="183" t="s">
        <v>5</v>
      </c>
      <c r="B30" s="484">
        <f>'6. PPIEP'!H62</f>
        <v>0</v>
      </c>
      <c r="C30" s="484">
        <f>'6. PPIEP'!J62</f>
        <v>0</v>
      </c>
      <c r="D30" s="484">
        <f>'6. PPIEP'!L62</f>
        <v>0</v>
      </c>
      <c r="E30" s="484">
        <f>'6. PPIEP'!N62</f>
        <v>0</v>
      </c>
      <c r="F30" s="484">
        <f>'6. PPIEP'!P62</f>
        <v>0</v>
      </c>
      <c r="G30" s="484">
        <f t="shared" si="0"/>
        <v>0</v>
      </c>
      <c r="H30" s="183"/>
    </row>
    <row r="31" spans="1:8" s="183" customFormat="1">
      <c r="B31" s="484">
        <f>B30-B6</f>
        <v>0</v>
      </c>
      <c r="C31" s="484">
        <f t="shared" ref="C31:F31" si="8">C30-C6</f>
        <v>0</v>
      </c>
      <c r="D31" s="484">
        <f t="shared" si="8"/>
        <v>0</v>
      </c>
      <c r="E31" s="484">
        <f t="shared" si="8"/>
        <v>0</v>
      </c>
      <c r="F31" s="484">
        <f t="shared" si="8"/>
        <v>0</v>
      </c>
      <c r="G31" s="484">
        <f t="shared" si="0"/>
        <v>0</v>
      </c>
    </row>
    <row r="32" spans="1:8" s="183" customFormat="1">
      <c r="B32" s="484"/>
      <c r="C32" s="484"/>
      <c r="D32" s="484"/>
      <c r="E32" s="484"/>
      <c r="F32" s="484"/>
      <c r="G32" s="484"/>
    </row>
    <row r="33" spans="1:8">
      <c r="A33" s="183" t="s">
        <v>6</v>
      </c>
      <c r="B33" s="484">
        <f>'7. Dissemination'!H62</f>
        <v>0</v>
      </c>
      <c r="C33" s="484">
        <f>'7. Dissemination'!J62</f>
        <v>0</v>
      </c>
      <c r="D33" s="484">
        <f>'7. Dissemination'!JL2</f>
        <v>0</v>
      </c>
      <c r="E33" s="484">
        <f>'7. Dissemination'!N62</f>
        <v>0</v>
      </c>
      <c r="F33" s="484">
        <f>'7. Dissemination'!P62</f>
        <v>0</v>
      </c>
      <c r="G33" s="484">
        <f t="shared" si="0"/>
        <v>0</v>
      </c>
      <c r="H33" s="183"/>
    </row>
    <row r="34" spans="1:8" s="183" customFormat="1">
      <c r="B34" s="484">
        <f>B33-B7</f>
        <v>0</v>
      </c>
      <c r="C34" s="484">
        <f t="shared" ref="C34:F34" si="9">C33-C7</f>
        <v>0</v>
      </c>
      <c r="D34" s="484">
        <f t="shared" si="9"/>
        <v>0</v>
      </c>
      <c r="E34" s="484">
        <f t="shared" si="9"/>
        <v>0</v>
      </c>
      <c r="F34" s="484">
        <f t="shared" si="9"/>
        <v>0</v>
      </c>
      <c r="G34" s="484">
        <f t="shared" si="0"/>
        <v>0</v>
      </c>
    </row>
    <row r="35" spans="1:8" s="183" customFormat="1">
      <c r="B35" s="484"/>
      <c r="C35" s="484"/>
      <c r="D35" s="484"/>
      <c r="E35" s="484"/>
      <c r="F35" s="484"/>
      <c r="G35" s="484"/>
    </row>
    <row r="36" spans="1:8">
      <c r="A36" s="183" t="s">
        <v>7</v>
      </c>
      <c r="B36" s="484">
        <f>'8. Other Direct Costs '!H63</f>
        <v>0</v>
      </c>
      <c r="C36" s="484">
        <f>'8. Other Direct Costs '!J63</f>
        <v>0</v>
      </c>
      <c r="D36" s="484">
        <f>'8. Other Direct Costs '!L63</f>
        <v>0</v>
      </c>
      <c r="E36" s="484">
        <f>'8. Other Direct Costs '!N63</f>
        <v>0</v>
      </c>
      <c r="F36" s="484">
        <f>'8. Other Direct Costs '!P63</f>
        <v>0</v>
      </c>
      <c r="G36" s="484">
        <f>SUM(B36:F36)</f>
        <v>0</v>
      </c>
      <c r="H36" s="183"/>
    </row>
    <row r="37" spans="1:8" s="183" customFormat="1">
      <c r="B37" s="484">
        <f t="shared" ref="B37:G37" si="10">B36-B8</f>
        <v>0</v>
      </c>
      <c r="C37" s="484">
        <f t="shared" si="10"/>
        <v>0</v>
      </c>
      <c r="D37" s="484">
        <f t="shared" si="10"/>
        <v>0</v>
      </c>
      <c r="E37" s="484">
        <f t="shared" si="10"/>
        <v>0</v>
      </c>
      <c r="F37" s="484">
        <f t="shared" si="10"/>
        <v>0</v>
      </c>
      <c r="G37" s="484">
        <f t="shared" si="10"/>
        <v>0</v>
      </c>
    </row>
    <row r="38" spans="1:8" s="183" customFormat="1">
      <c r="B38" s="484"/>
      <c r="C38" s="484"/>
      <c r="D38" s="484"/>
      <c r="E38" s="484"/>
      <c r="F38" s="484"/>
      <c r="G38" s="484"/>
    </row>
    <row r="39" spans="1:8">
      <c r="A39" s="183" t="s">
        <v>8</v>
      </c>
      <c r="B39" s="484">
        <f>'9. INDIRECT COSTS'!J63</f>
        <v>0</v>
      </c>
      <c r="C39" s="484">
        <f>'9. INDIRECT COSTS'!N63</f>
        <v>0</v>
      </c>
      <c r="D39" s="484">
        <f>'9. INDIRECT COSTS'!R63</f>
        <v>0</v>
      </c>
      <c r="E39" s="484">
        <f>'9. INDIRECT COSTS'!V63</f>
        <v>0</v>
      </c>
      <c r="F39" s="484">
        <f>'9. INDIRECT COSTS'!Z63</f>
        <v>0</v>
      </c>
      <c r="G39" s="484">
        <f>SUM(B39:F39)</f>
        <v>0</v>
      </c>
      <c r="H39" s="183"/>
    </row>
    <row r="40" spans="1:8" s="183" customFormat="1">
      <c r="B40" s="484">
        <f>B39-B9</f>
        <v>0</v>
      </c>
      <c r="C40" s="484">
        <f t="shared" ref="C40:G40" si="11">C39-C9</f>
        <v>0</v>
      </c>
      <c r="D40" s="484">
        <f t="shared" si="11"/>
        <v>0</v>
      </c>
      <c r="E40" s="484">
        <f t="shared" si="11"/>
        <v>0</v>
      </c>
      <c r="F40" s="484">
        <f t="shared" si="11"/>
        <v>0</v>
      </c>
      <c r="G40" s="484">
        <f t="shared" si="11"/>
        <v>0</v>
      </c>
    </row>
    <row r="41" spans="1:8">
      <c r="A41" s="183"/>
      <c r="B41" s="484"/>
      <c r="C41" s="484"/>
      <c r="D41" s="484"/>
      <c r="E41" s="484"/>
      <c r="F41" s="484"/>
      <c r="G41" s="486">
        <f>SUM(G18:G39)</f>
        <v>0</v>
      </c>
      <c r="H41" s="183"/>
    </row>
    <row r="43" spans="1:8">
      <c r="A43" s="183" t="s">
        <v>11</v>
      </c>
      <c r="B43" s="423">
        <f ca="1">'Summary of Staff Resourcing'!D62</f>
        <v>0</v>
      </c>
      <c r="C43" s="423">
        <f ca="1">'Summary of Staff Resourcing'!E62</f>
        <v>0</v>
      </c>
      <c r="D43" s="423">
        <f ca="1">'Summary of Staff Resourcing'!F62</f>
        <v>0</v>
      </c>
      <c r="E43" s="423">
        <f ca="1">'Summary of Staff Resourcing'!G62</f>
        <v>0</v>
      </c>
      <c r="F43" s="423">
        <f ca="1">'Summary of Staff Resourcing'!H62</f>
        <v>0</v>
      </c>
      <c r="G43" s="464">
        <f ca="1">'Summary of Staff Resourcing'!$I$62</f>
        <v>0</v>
      </c>
      <c r="H43" s="423"/>
    </row>
    <row r="44" spans="1:8" s="475" customFormat="1">
      <c r="B44" s="474">
        <f ca="1">B43-B2</f>
        <v>0</v>
      </c>
      <c r="C44" s="474">
        <f t="shared" ref="C44:G44" ca="1" si="12">C43-C2</f>
        <v>0</v>
      </c>
      <c r="D44" s="474">
        <f t="shared" ca="1" si="12"/>
        <v>0</v>
      </c>
      <c r="E44" s="474">
        <f t="shared" ca="1" si="12"/>
        <v>0</v>
      </c>
      <c r="F44" s="474">
        <f t="shared" ca="1" si="12"/>
        <v>0</v>
      </c>
      <c r="G44" s="474">
        <f t="shared" ca="1" si="12"/>
        <v>0</v>
      </c>
      <c r="H44" s="474"/>
    </row>
    <row r="45" spans="1:8" s="475" customFormat="1">
      <c r="B45" s="474"/>
      <c r="C45" s="474"/>
      <c r="D45" s="474"/>
      <c r="E45" s="474"/>
      <c r="F45" s="474"/>
      <c r="G45" s="474"/>
      <c r="H45" s="474"/>
    </row>
    <row r="46" spans="1:8" ht="18.75" customHeight="1">
      <c r="A46" s="422" t="s">
        <v>12</v>
      </c>
      <c r="B46" s="423">
        <f>'Summary of Organisation Costs'!D52</f>
        <v>0</v>
      </c>
      <c r="C46" s="423">
        <f>'Summary of Organisation Costs'!E52</f>
        <v>0</v>
      </c>
      <c r="D46" s="423">
        <f>'Summary of Organisation Costs'!F52</f>
        <v>0</v>
      </c>
      <c r="E46" s="423">
        <f>'Summary of Organisation Costs'!G52</f>
        <v>0</v>
      </c>
      <c r="F46" s="423">
        <f>'Summary of Organisation Costs'!H52</f>
        <v>0</v>
      </c>
      <c r="G46" s="423">
        <f>'Summary of Organisation Costs'!I52</f>
        <v>0</v>
      </c>
      <c r="H46" s="183"/>
    </row>
    <row r="47" spans="1:8" s="475" customFormat="1">
      <c r="B47" s="474">
        <f>B46-B10</f>
        <v>0</v>
      </c>
      <c r="C47" s="474">
        <f t="shared" ref="C47:G47" si="13">C46-C10</f>
        <v>0</v>
      </c>
      <c r="D47" s="474">
        <f t="shared" si="13"/>
        <v>0</v>
      </c>
      <c r="E47" s="474">
        <f t="shared" si="13"/>
        <v>0</v>
      </c>
      <c r="F47" s="474">
        <f t="shared" si="13"/>
        <v>0</v>
      </c>
      <c r="G47" s="474">
        <f t="shared" si="13"/>
        <v>0</v>
      </c>
    </row>
    <row r="48" spans="1:8">
      <c r="A48" s="183"/>
      <c r="B48" s="183"/>
      <c r="C48" s="183"/>
      <c r="D48" s="183"/>
      <c r="E48" s="183"/>
      <c r="F48" s="183"/>
      <c r="H48" s="423"/>
    </row>
    <row r="49" spans="1:8" s="183" customFormat="1">
      <c r="G49" s="465"/>
      <c r="H49" s="423"/>
    </row>
    <row r="50" spans="1:8">
      <c r="A50" s="422" t="s">
        <v>12</v>
      </c>
      <c r="B50" s="423">
        <f>'Summary of Organisation Cost (2'!D26+'Summary of Organisation Cost (2'!M26+'Summary of Organisation Cost (2'!D42+'Summary of Organisation Cost (2'!M42+'Summary of Organisation Cost (2'!D58+'Summary of Organisation Cost (2'!M58+'Summary of Organisation Cost (2'!D74+'Summary of Organisation Cost (2'!M74+'Summary of Organisation Cost (2'!D90+'Summary of Organisation Cost (2'!M90+'Summary of Organisation Cost (2'!D106+'Summary of Organisation Cost (2'!M106+'Summary of Organisation Cost (2'!D122+'Summary of Organisation Cost (2'!M122+'Summary of Organisation Cost (2'!D138+'Summary of Organisation Cost (2'!M138+'Summary of Organisation Cost (2'!D154+'Summary of Organisation Cost (2'!M154+'Summary of Organisation Cost (2'!D170+'Summary of Organisation Cost (2'!M170+'Summary of Organisation Cost (2'!D186+'Summary of Organisation Cost (2'!M186+'Summary of Organisation Cost (2'!D202+'Summary of Organisation Cost (2'!M202+'Summary of Organisation Cost (2'!D218+'Summary of Organisation Cost (2'!M218+'Summary of Organisation Cost (2'!D234+'Summary of Organisation Cost (2'!M234+'Summary of Organisation Cost (2'!D250+'Summary of Organisation Cost (2'!M250+'Summary of Organisation Cost (2'!D266+'Summary of Organisation Cost (2'!M266+'Summary of Organisation Cost (2'!D282+'Summary of Organisation Cost (2'!M282+'Summary of Organisation Cost (2'!D298+'Summary of Organisation Cost (2'!M298+'Summary of Organisation Cost (2'!D314+'Summary of Organisation Cost (2'!M314+'Summary of Organisation Cost (2'!D330+'Summary of Organisation Cost (2'!M330</f>
        <v>0</v>
      </c>
      <c r="C50" s="423">
        <f>'Summary of Organisation Cost (2'!E26+'Summary of Organisation Cost (2'!N26+'Summary of Organisation Cost (2'!E42+'Summary of Organisation Cost (2'!N42+'Summary of Organisation Cost (2'!E58+'Summary of Organisation Cost (2'!N58+'Summary of Organisation Cost (2'!E74+'Summary of Organisation Cost (2'!N74+'Summary of Organisation Cost (2'!E90+'Summary of Organisation Cost (2'!N90+'Summary of Organisation Cost (2'!E106+'Summary of Organisation Cost (2'!N106+'Summary of Organisation Cost (2'!E122+'Summary of Organisation Cost (2'!N122+'Summary of Organisation Cost (2'!E138+'Summary of Organisation Cost (2'!N138+'Summary of Organisation Cost (2'!E154+'Summary of Organisation Cost (2'!N154+'Summary of Organisation Cost (2'!E170+'Summary of Organisation Cost (2'!N170+'Summary of Organisation Cost (2'!E186+'Summary of Organisation Cost (2'!N186+'Summary of Organisation Cost (2'!E202+'Summary of Organisation Cost (2'!N202+'Summary of Organisation Cost (2'!E218+'Summary of Organisation Cost (2'!N218+'Summary of Organisation Cost (2'!E234+'Summary of Organisation Cost (2'!N234+'Summary of Organisation Cost (2'!E250+'Summary of Organisation Cost (2'!N250+'Summary of Organisation Cost (2'!E266+'Summary of Organisation Cost (2'!N266+'Summary of Organisation Cost (2'!E282+'Summary of Organisation Cost (2'!N282+'Summary of Organisation Cost (2'!E298+'Summary of Organisation Cost (2'!N298+'Summary of Organisation Cost (2'!E314+'Summary of Organisation Cost (2'!N314+'Summary of Organisation Cost (2'!E330+'Summary of Organisation Cost (2'!N330</f>
        <v>0</v>
      </c>
      <c r="D50" s="423">
        <f>'Summary of Organisation Cost (2'!F26+'Summary of Organisation Cost (2'!O26+'Summary of Organisation Cost (2'!F42+'Summary of Organisation Cost (2'!O42+'Summary of Organisation Cost (2'!F58+'Summary of Organisation Cost (2'!O58+'Summary of Organisation Cost (2'!F74+'Summary of Organisation Cost (2'!O74+'Summary of Organisation Cost (2'!F90+'Summary of Organisation Cost (2'!O90+'Summary of Organisation Cost (2'!F106+'Summary of Organisation Cost (2'!O106+'Summary of Organisation Cost (2'!F122+'Summary of Organisation Cost (2'!O122+'Summary of Organisation Cost (2'!F138+'Summary of Organisation Cost (2'!O138+'Summary of Organisation Cost (2'!F154+'Summary of Organisation Cost (2'!O154+'Summary of Organisation Cost (2'!F170+'Summary of Organisation Cost (2'!O170+'Summary of Organisation Cost (2'!F186+'Summary of Organisation Cost (2'!O186+'Summary of Organisation Cost (2'!F202+'Summary of Organisation Cost (2'!O202+'Summary of Organisation Cost (2'!F218+'Summary of Organisation Cost (2'!O218+'Summary of Organisation Cost (2'!F234+'Summary of Organisation Cost (2'!O234+'Summary of Organisation Cost (2'!F250+'Summary of Organisation Cost (2'!O250+'Summary of Organisation Cost (2'!F266+'Summary of Organisation Cost (2'!O266+'Summary of Organisation Cost (2'!F282+'Summary of Organisation Cost (2'!O282+'Summary of Organisation Cost (2'!F298+'Summary of Organisation Cost (2'!O298+'Summary of Organisation Cost (2'!F314+'Summary of Organisation Cost (2'!O314+'Summary of Organisation Cost (2'!F330+'Summary of Organisation Cost (2'!O330</f>
        <v>0</v>
      </c>
      <c r="E50" s="423">
        <f>'Summary of Organisation Cost (2'!G26+'Summary of Organisation Cost (2'!P26+'Summary of Organisation Cost (2'!G42+'Summary of Organisation Cost (2'!P42+'Summary of Organisation Cost (2'!G58+'Summary of Organisation Cost (2'!P58+'Summary of Organisation Cost (2'!G74+'Summary of Organisation Cost (2'!P74+'Summary of Organisation Cost (2'!G90+'Summary of Organisation Cost (2'!P90+'Summary of Organisation Cost (2'!G106+'Summary of Organisation Cost (2'!P106+'Summary of Organisation Cost (2'!G122+'Summary of Organisation Cost (2'!P122+'Summary of Organisation Cost (2'!G138+'Summary of Organisation Cost (2'!P138+'Summary of Organisation Cost (2'!G154+'Summary of Organisation Cost (2'!P154+'Summary of Organisation Cost (2'!G170+'Summary of Organisation Cost (2'!P170+'Summary of Organisation Cost (2'!G186+'Summary of Organisation Cost (2'!P186+'Summary of Organisation Cost (2'!G202+'Summary of Organisation Cost (2'!P202+'Summary of Organisation Cost (2'!G218+'Summary of Organisation Cost (2'!P218+'Summary of Organisation Cost (2'!G234+'Summary of Organisation Cost (2'!P234+'Summary of Organisation Cost (2'!G250+'Summary of Organisation Cost (2'!P250+'Summary of Organisation Cost (2'!G266+'Summary of Organisation Cost (2'!P266+'Summary of Organisation Cost (2'!G282+'Summary of Organisation Cost (2'!P282+'Summary of Organisation Cost (2'!G298+'Summary of Organisation Cost (2'!P298+'Summary of Organisation Cost (2'!G314+'Summary of Organisation Cost (2'!P314+'Summary of Organisation Cost (2'!G330+'Summary of Organisation Cost (2'!P330</f>
        <v>0</v>
      </c>
      <c r="F50" s="423">
        <f>'Summary of Organisation Cost (2'!H26+'Summary of Organisation Cost (2'!Q26+'Summary of Organisation Cost (2'!H42+'Summary of Organisation Cost (2'!Q42+'Summary of Organisation Cost (2'!H58+'Summary of Organisation Cost (2'!Q58+'Summary of Organisation Cost (2'!H74+'Summary of Organisation Cost (2'!Q74+'Summary of Organisation Cost (2'!H90+'Summary of Organisation Cost (2'!Q90+'Summary of Organisation Cost (2'!H106+'Summary of Organisation Cost (2'!Q106+'Summary of Organisation Cost (2'!H122+'Summary of Organisation Cost (2'!Q122+'Summary of Organisation Cost (2'!H138+'Summary of Organisation Cost (2'!Q138+'Summary of Organisation Cost (2'!H154+'Summary of Organisation Cost (2'!Q154+'Summary of Organisation Cost (2'!H170+'Summary of Organisation Cost (2'!Q170+'Summary of Organisation Cost (2'!H186+'Summary of Organisation Cost (2'!Q186+'Summary of Organisation Cost (2'!H202+'Summary of Organisation Cost (2'!Q202+'Summary of Organisation Cost (2'!H218+'Summary of Organisation Cost (2'!Q218+'Summary of Organisation Cost (2'!H234+'Summary of Organisation Cost (2'!Q234+'Summary of Organisation Cost (2'!H250+'Summary of Organisation Cost (2'!Q250+'Summary of Organisation Cost (2'!H266+'Summary of Organisation Cost (2'!Q266+'Summary of Organisation Cost (2'!H282+'Summary of Organisation Cost (2'!Q282+'Summary of Organisation Cost (2'!H298+'Summary of Organisation Cost (2'!Q298+'Summary of Organisation Cost (2'!H314+'Summary of Organisation Cost (2'!Q314+'Summary of Organisation Cost (2'!H330+'Summary of Organisation Cost (2'!Q330</f>
        <v>0</v>
      </c>
      <c r="G50" s="423">
        <f>'Summary of Organisation Cost (2'!I26+'Summary of Organisation Cost (2'!R26+'Summary of Organisation Cost (2'!I42+'Summary of Organisation Cost (2'!R42+'Summary of Organisation Cost (2'!I58+'Summary of Organisation Cost (2'!R58+'Summary of Organisation Cost (2'!I74+'Summary of Organisation Cost (2'!R74+'Summary of Organisation Cost (2'!I90+'Summary of Organisation Cost (2'!R90+'Summary of Organisation Cost (2'!I106+'Summary of Organisation Cost (2'!R106+'Summary of Organisation Cost (2'!I122+'Summary of Organisation Cost (2'!R122+'Summary of Organisation Cost (2'!I138+'Summary of Organisation Cost (2'!R138+'Summary of Organisation Cost (2'!I154+'Summary of Organisation Cost (2'!R154+'Summary of Organisation Cost (2'!I170+'Summary of Organisation Cost (2'!R170+'Summary of Organisation Cost (2'!I186+'Summary of Organisation Cost (2'!R186+'Summary of Organisation Cost (2'!I202+'Summary of Organisation Cost (2'!R202+'Summary of Organisation Cost (2'!I218+'Summary of Organisation Cost (2'!R218+'Summary of Organisation Cost (2'!I234+'Summary of Organisation Cost (2'!R234+'Summary of Organisation Cost (2'!I250+'Summary of Organisation Cost (2'!R250+'Summary of Organisation Cost (2'!I266+'Summary of Organisation Cost (2'!R266+'Summary of Organisation Cost (2'!I282+'Summary of Organisation Cost (2'!R282+'Summary of Organisation Cost (2'!I298+'Summary of Organisation Cost (2'!R298+'Summary of Organisation Cost (2'!I314+'Summary of Organisation Cost (2'!R314+'Summary of Organisation Cost (2'!I330+'Summary of Organisation Cost (2'!R330</f>
        <v>0</v>
      </c>
      <c r="H50" s="423"/>
    </row>
    <row r="51" spans="1:8" s="183" customFormat="1">
      <c r="B51" s="474">
        <f>B50-B10</f>
        <v>0</v>
      </c>
      <c r="C51" s="474">
        <f t="shared" ref="C51:G51" si="14">C50-C10</f>
        <v>0</v>
      </c>
      <c r="D51" s="474">
        <f t="shared" si="14"/>
        <v>0</v>
      </c>
      <c r="E51" s="474">
        <f t="shared" si="14"/>
        <v>0</v>
      </c>
      <c r="F51" s="474">
        <f t="shared" si="14"/>
        <v>0</v>
      </c>
      <c r="G51" s="474">
        <f t="shared" si="14"/>
        <v>0</v>
      </c>
      <c r="H51" s="423"/>
    </row>
    <row r="52" spans="1:8">
      <c r="A52" s="183"/>
      <c r="B52" s="183"/>
      <c r="C52" s="183"/>
      <c r="D52" s="183"/>
      <c r="E52" s="183"/>
      <c r="F52" s="183"/>
      <c r="H52" s="423"/>
    </row>
    <row r="53" spans="1:8" s="183" customFormat="1">
      <c r="G53" s="465"/>
      <c r="H53" s="423"/>
    </row>
    <row r="54" spans="1:8">
      <c r="A54" s="183"/>
      <c r="B54" s="183"/>
      <c r="C54" s="183"/>
      <c r="D54" s="183"/>
      <c r="E54" s="183"/>
      <c r="F54" s="183"/>
      <c r="H54" s="423"/>
    </row>
    <row r="55" spans="1:8" s="183" customFormat="1">
      <c r="G55" s="465"/>
      <c r="H55" s="423"/>
    </row>
    <row r="56" spans="1:8">
      <c r="A56" s="183"/>
      <c r="B56" s="183"/>
      <c r="C56" s="183"/>
      <c r="D56" s="183"/>
      <c r="E56" s="183"/>
      <c r="F56" s="183"/>
      <c r="H56" s="423"/>
    </row>
    <row r="57" spans="1:8">
      <c r="A57" s="183"/>
      <c r="B57" s="183"/>
      <c r="C57" s="183"/>
      <c r="D57" s="183"/>
      <c r="E57" s="183"/>
      <c r="F57" s="183"/>
      <c r="H57" s="423"/>
    </row>
    <row r="58" spans="1:8" s="183" customFormat="1">
      <c r="G58" s="465"/>
      <c r="H58" s="423"/>
    </row>
    <row r="59" spans="1:8">
      <c r="A59" s="183"/>
      <c r="B59" s="183"/>
      <c r="C59" s="183"/>
      <c r="D59" s="183"/>
      <c r="E59" s="183"/>
      <c r="F59" s="183"/>
      <c r="H59" s="423"/>
    </row>
    <row r="60" spans="1:8" s="183" customFormat="1">
      <c r="G60" s="465"/>
      <c r="H60" s="423"/>
    </row>
    <row r="61" spans="1:8">
      <c r="A61" s="183"/>
      <c r="B61" s="183"/>
      <c r="C61" s="183"/>
      <c r="D61" s="183"/>
      <c r="E61" s="183"/>
      <c r="F61" s="183"/>
      <c r="H61" s="423"/>
    </row>
    <row r="62" spans="1:8">
      <c r="A62" s="183"/>
      <c r="B62" s="183"/>
      <c r="C62" s="183"/>
      <c r="D62" s="183"/>
      <c r="E62" s="183"/>
      <c r="F62" s="183"/>
      <c r="H62" s="18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XFC1030"/>
  <sheetViews>
    <sheetView showGridLines="0" tabSelected="1" workbookViewId="0" xr3:uid="{7BE570AB-09E9-518F-B8F7-3F91B7162CA9}">
      <selection activeCell="G12" sqref="G12"/>
    </sheetView>
  </sheetViews>
  <sheetFormatPr defaultColWidth="0" defaultRowHeight="15" customHeight="1"/>
  <cols>
    <col min="1" max="2" width="1.42578125" style="183" customWidth="1"/>
    <col min="3" max="3" width="30.7109375" style="183" customWidth="1"/>
    <col min="4" max="6" width="20.7109375" style="183" customWidth="1"/>
    <col min="7" max="19" width="11.7109375" style="183" customWidth="1"/>
    <col min="20" max="21" width="1.7109375" style="183" customWidth="1"/>
    <col min="22" max="23" width="8" style="183" hidden="1"/>
    <col min="24" max="26" width="7" style="183" hidden="1"/>
    <col min="27" max="16382" width="12.5703125" style="183" hidden="1"/>
    <col min="16383" max="16383" width="9.140625" style="183" hidden="1"/>
    <col min="16384" max="16384" width="10.140625" style="183" hidden="1"/>
  </cols>
  <sheetData>
    <row r="1" spans="1:33" ht="7.5" customHeight="1">
      <c r="A1" s="2"/>
      <c r="B1" s="2"/>
      <c r="C1" s="2"/>
      <c r="D1" s="2"/>
      <c r="E1" s="2"/>
      <c r="F1" s="2"/>
      <c r="G1" s="2"/>
      <c r="H1" s="2"/>
      <c r="I1" s="2"/>
      <c r="J1" s="2"/>
      <c r="K1" s="2"/>
      <c r="L1" s="2"/>
      <c r="M1" s="2"/>
      <c r="N1" s="2"/>
      <c r="O1" s="2"/>
      <c r="P1" s="2"/>
      <c r="Q1" s="2"/>
      <c r="R1" s="2"/>
      <c r="S1" s="2"/>
      <c r="T1" s="2"/>
      <c r="U1" s="2"/>
      <c r="V1" s="2"/>
      <c r="W1" s="2"/>
      <c r="X1" s="2"/>
      <c r="Y1" s="2"/>
      <c r="Z1" s="2"/>
      <c r="AA1" s="2"/>
    </row>
    <row r="2" spans="1:33" ht="7.5" customHeight="1">
      <c r="A2" s="2"/>
      <c r="B2" s="1"/>
      <c r="C2" s="1"/>
      <c r="D2" s="1"/>
      <c r="E2" s="1"/>
      <c r="F2" s="1"/>
      <c r="G2" s="1"/>
      <c r="H2" s="1"/>
      <c r="I2" s="1"/>
      <c r="J2" s="1"/>
      <c r="K2" s="1"/>
      <c r="L2" s="1"/>
      <c r="M2" s="1"/>
      <c r="N2" s="1"/>
      <c r="O2" s="308"/>
      <c r="P2" s="308"/>
      <c r="Q2" s="308"/>
      <c r="R2" s="308"/>
      <c r="S2" s="308"/>
      <c r="T2" s="308"/>
      <c r="U2" s="2"/>
      <c r="V2" s="2"/>
      <c r="W2" s="2"/>
      <c r="X2" s="2"/>
      <c r="Y2" s="2"/>
      <c r="Z2" s="2"/>
      <c r="AA2" s="2"/>
    </row>
    <row r="3" spans="1:33" ht="15.75">
      <c r="A3" s="2"/>
      <c r="B3" s="1"/>
      <c r="C3" s="509" t="s">
        <v>189</v>
      </c>
      <c r="D3" s="510"/>
      <c r="E3" s="510"/>
      <c r="F3" s="510"/>
      <c r="G3" s="510"/>
      <c r="H3" s="510"/>
      <c r="I3" s="510"/>
      <c r="J3" s="510"/>
      <c r="K3" s="510"/>
      <c r="L3" s="510"/>
      <c r="M3" s="1"/>
      <c r="N3" s="1"/>
      <c r="O3" s="308"/>
      <c r="P3" s="308"/>
      <c r="Q3" s="308"/>
      <c r="R3" s="308"/>
      <c r="S3" s="308"/>
      <c r="T3" s="308"/>
      <c r="U3" s="2"/>
      <c r="V3" s="2"/>
      <c r="W3" s="2"/>
      <c r="X3" s="2"/>
      <c r="Y3" s="2"/>
      <c r="Z3" s="2"/>
      <c r="AA3" s="2"/>
    </row>
    <row r="4" spans="1:33" ht="7.5" customHeight="1">
      <c r="A4" s="2"/>
      <c r="B4" s="1"/>
      <c r="C4" s="1"/>
      <c r="D4" s="1"/>
      <c r="E4" s="1"/>
      <c r="F4" s="1"/>
      <c r="G4" s="1"/>
      <c r="H4" s="1"/>
      <c r="I4" s="1"/>
      <c r="J4" s="1"/>
      <c r="K4" s="1"/>
      <c r="L4" s="1"/>
      <c r="M4" s="1"/>
      <c r="N4" s="1"/>
      <c r="O4" s="308"/>
      <c r="P4" s="308"/>
      <c r="Q4" s="308"/>
      <c r="R4" s="308"/>
      <c r="S4" s="308"/>
      <c r="T4" s="308"/>
      <c r="U4" s="2"/>
      <c r="V4" s="2"/>
      <c r="W4" s="2"/>
      <c r="X4" s="2"/>
      <c r="Y4" s="2"/>
      <c r="Z4" s="2"/>
      <c r="AA4" s="2"/>
    </row>
    <row r="5" spans="1:33">
      <c r="A5" s="2"/>
      <c r="B5" s="1"/>
      <c r="C5" s="5" t="s">
        <v>14</v>
      </c>
      <c r="D5" s="508" t="str">
        <f>IF('START - AWARD DETAILS'!D13="","",'START - AWARD DETAILS'!D13)</f>
        <v/>
      </c>
      <c r="E5" s="53"/>
      <c r="F5" s="53"/>
      <c r="G5" s="53"/>
      <c r="H5" s="53"/>
      <c r="I5" s="53"/>
      <c r="J5" s="53"/>
      <c r="K5" s="53"/>
      <c r="L5" s="54"/>
      <c r="M5" s="1"/>
      <c r="N5" s="1"/>
      <c r="O5" s="308"/>
      <c r="P5" s="308"/>
      <c r="Q5" s="308"/>
      <c r="R5" s="308"/>
      <c r="S5" s="308"/>
      <c r="T5" s="308"/>
      <c r="U5" s="2"/>
      <c r="V5" s="2"/>
      <c r="W5" s="2"/>
      <c r="X5" s="2"/>
      <c r="Y5" s="2"/>
      <c r="Z5" s="2"/>
      <c r="AA5" s="2"/>
    </row>
    <row r="6" spans="1:33" ht="7.5" customHeight="1">
      <c r="A6" s="2"/>
      <c r="B6" s="1"/>
      <c r="C6" s="1"/>
      <c r="D6" s="1"/>
      <c r="E6" s="1"/>
      <c r="F6" s="1"/>
      <c r="G6" s="1"/>
      <c r="H6" s="1"/>
      <c r="I6" s="1"/>
      <c r="J6" s="1"/>
      <c r="K6" s="1"/>
      <c r="L6" s="1"/>
      <c r="M6" s="1"/>
      <c r="N6" s="1"/>
      <c r="O6" s="308"/>
      <c r="P6" s="308"/>
      <c r="Q6" s="308"/>
      <c r="R6" s="308"/>
      <c r="S6" s="308"/>
      <c r="T6" s="308"/>
      <c r="U6" s="2"/>
      <c r="V6" s="2"/>
      <c r="W6" s="2"/>
      <c r="X6" s="2"/>
      <c r="Y6" s="2"/>
      <c r="Z6" s="2"/>
      <c r="AA6" s="2"/>
    </row>
    <row r="7" spans="1:33">
      <c r="A7" s="2"/>
      <c r="B7" s="1"/>
      <c r="C7" s="57" t="s">
        <v>15</v>
      </c>
      <c r="D7" s="51" t="str">
        <f>IF('START - AWARD DETAILS'!D14="","",'START - AWARD DETAILS'!D14)</f>
        <v/>
      </c>
      <c r="E7" s="53"/>
      <c r="F7" s="53"/>
      <c r="G7" s="53"/>
      <c r="H7" s="53"/>
      <c r="I7" s="53"/>
      <c r="J7" s="53"/>
      <c r="K7" s="53"/>
      <c r="L7" s="54"/>
      <c r="M7" s="1"/>
      <c r="N7" s="1"/>
      <c r="O7" s="308"/>
      <c r="P7" s="308"/>
      <c r="Q7" s="308"/>
      <c r="R7" s="308"/>
      <c r="S7" s="308"/>
      <c r="T7" s="308"/>
      <c r="U7" s="2"/>
      <c r="V7" s="2"/>
      <c r="W7" s="2"/>
      <c r="X7" s="2"/>
      <c r="Y7" s="2"/>
      <c r="Z7" s="2"/>
      <c r="AA7" s="2"/>
    </row>
    <row r="8" spans="1:33" ht="7.5" customHeight="1">
      <c r="A8" s="2"/>
      <c r="B8" s="1"/>
      <c r="C8" s="1"/>
      <c r="D8" s="1"/>
      <c r="E8" s="1"/>
      <c r="F8" s="1"/>
      <c r="G8" s="1"/>
      <c r="H8" s="1"/>
      <c r="I8" s="1"/>
      <c r="J8" s="1"/>
      <c r="K8" s="1"/>
      <c r="L8" s="1"/>
      <c r="M8" s="1"/>
      <c r="N8" s="1"/>
      <c r="O8" s="308"/>
      <c r="P8" s="308"/>
      <c r="Q8" s="308"/>
      <c r="R8" s="308"/>
      <c r="S8" s="308"/>
      <c r="T8" s="308"/>
      <c r="U8" s="2"/>
      <c r="V8" s="2"/>
      <c r="W8" s="2"/>
      <c r="X8" s="2"/>
      <c r="Y8" s="2"/>
      <c r="Z8" s="2"/>
      <c r="AA8" s="2"/>
    </row>
    <row r="9" spans="1:33" ht="132" customHeight="1">
      <c r="A9" s="2"/>
      <c r="B9" s="1"/>
      <c r="C9" s="545" t="s">
        <v>190</v>
      </c>
      <c r="D9" s="510"/>
      <c r="E9" s="510"/>
      <c r="F9" s="510"/>
      <c r="G9" s="510"/>
      <c r="H9" s="510"/>
      <c r="I9" s="510"/>
      <c r="J9" s="510"/>
      <c r="K9" s="510"/>
      <c r="L9" s="512"/>
      <c r="M9" s="1"/>
      <c r="N9" s="1"/>
      <c r="O9" s="308"/>
      <c r="P9" s="308"/>
      <c r="Q9" s="308"/>
      <c r="R9" s="308"/>
      <c r="S9" s="308"/>
      <c r="T9" s="308"/>
      <c r="U9" s="2"/>
      <c r="V9" s="2"/>
      <c r="W9" s="2"/>
      <c r="X9" s="2"/>
      <c r="Y9" s="2"/>
      <c r="Z9" s="2"/>
      <c r="AA9" s="2"/>
    </row>
    <row r="10" spans="1:33" ht="7.5" customHeight="1" thickBot="1">
      <c r="A10" s="2"/>
      <c r="B10" s="1"/>
      <c r="C10" s="1"/>
      <c r="D10" s="1"/>
      <c r="E10" s="1"/>
      <c r="F10" s="1"/>
      <c r="G10" s="1"/>
      <c r="H10" s="1"/>
      <c r="I10" s="1"/>
      <c r="J10" s="1"/>
      <c r="K10" s="1"/>
      <c r="L10" s="1"/>
      <c r="M10" s="1"/>
      <c r="N10" s="1"/>
      <c r="O10" s="308"/>
      <c r="P10" s="308"/>
      <c r="Q10" s="308"/>
      <c r="R10" s="308"/>
      <c r="S10" s="308"/>
      <c r="T10" s="308"/>
      <c r="U10" s="2"/>
      <c r="V10" s="2"/>
      <c r="W10" s="2"/>
      <c r="X10" s="2"/>
      <c r="Y10" s="2"/>
      <c r="Z10" s="2"/>
      <c r="AA10" s="2"/>
    </row>
    <row r="11" spans="1:33" ht="39" thickBot="1">
      <c r="A11" s="2"/>
      <c r="B11" s="1"/>
      <c r="C11" s="451" t="s">
        <v>191</v>
      </c>
      <c r="D11" s="333" t="s">
        <v>192</v>
      </c>
      <c r="E11" s="333" t="s">
        <v>68</v>
      </c>
      <c r="F11" s="334" t="s">
        <v>116</v>
      </c>
      <c r="G11" s="468" t="s">
        <v>122</v>
      </c>
      <c r="H11" s="333" t="s">
        <v>18</v>
      </c>
      <c r="I11" s="336" t="s">
        <v>160</v>
      </c>
      <c r="J11" s="333" t="s">
        <v>19</v>
      </c>
      <c r="K11" s="336" t="s">
        <v>165</v>
      </c>
      <c r="L11" s="333" t="s">
        <v>20</v>
      </c>
      <c r="M11" s="336" t="s">
        <v>165</v>
      </c>
      <c r="N11" s="333" t="s">
        <v>21</v>
      </c>
      <c r="O11" s="336" t="s">
        <v>165</v>
      </c>
      <c r="P11" s="335" t="s">
        <v>22</v>
      </c>
      <c r="Q11" s="339" t="s">
        <v>165</v>
      </c>
      <c r="R11" s="341" t="s">
        <v>23</v>
      </c>
      <c r="S11" s="342" t="s">
        <v>193</v>
      </c>
      <c r="T11" s="1"/>
      <c r="U11" s="2"/>
      <c r="V11" s="2"/>
      <c r="W11" s="2"/>
      <c r="X11" s="2"/>
      <c r="Y11" s="2"/>
      <c r="Z11" s="2"/>
      <c r="AA11" s="2"/>
      <c r="AB11" s="2"/>
      <c r="AC11" s="2"/>
      <c r="AD11" s="2"/>
      <c r="AE11" s="2"/>
      <c r="AF11" s="2"/>
      <c r="AG11" s="2"/>
    </row>
    <row r="12" spans="1:33">
      <c r="A12" s="2"/>
      <c r="B12" s="1"/>
      <c r="C12" s="285"/>
      <c r="D12" s="286" t="s">
        <v>95</v>
      </c>
      <c r="E12" s="286" t="s">
        <v>95</v>
      </c>
      <c r="F12" s="292" t="str">
        <f>IFERROR(VLOOKUP($E12,'START - AWARD DETAILS'!$C$21:$D$60,2,0),"")</f>
        <v/>
      </c>
      <c r="G12" s="370">
        <v>1</v>
      </c>
      <c r="H12" s="287"/>
      <c r="I12" s="337">
        <f>H12*G12</f>
        <v>0</v>
      </c>
      <c r="J12" s="287"/>
      <c r="K12" s="337">
        <f>J12*G12</f>
        <v>0</v>
      </c>
      <c r="L12" s="287"/>
      <c r="M12" s="337">
        <f>L12*G12</f>
        <v>0</v>
      </c>
      <c r="N12" s="287"/>
      <c r="O12" s="338">
        <f>N12*G12</f>
        <v>0</v>
      </c>
      <c r="P12" s="491"/>
      <c r="Q12" s="340">
        <f>P12*G12</f>
        <v>0</v>
      </c>
      <c r="R12" s="343">
        <f>H12+J12+L12+N12+P12</f>
        <v>0</v>
      </c>
      <c r="S12" s="469">
        <f>I12+K12+M12+O12+Q12</f>
        <v>0</v>
      </c>
      <c r="T12" s="1"/>
      <c r="U12" s="2"/>
      <c r="V12" s="2"/>
      <c r="W12" s="2"/>
      <c r="X12" s="2"/>
      <c r="Y12" s="2"/>
      <c r="Z12" s="2"/>
      <c r="AA12" s="2"/>
      <c r="AB12" s="2"/>
      <c r="AC12" s="2"/>
      <c r="AD12" s="2"/>
      <c r="AE12" s="2"/>
      <c r="AF12" s="2"/>
      <c r="AG12" s="2"/>
    </row>
    <row r="13" spans="1:33">
      <c r="A13" s="2"/>
      <c r="B13" s="1"/>
      <c r="C13" s="285"/>
      <c r="D13" s="286" t="s">
        <v>95</v>
      </c>
      <c r="E13" s="286" t="s">
        <v>95</v>
      </c>
      <c r="F13" s="292" t="str">
        <f>IFERROR(VLOOKUP($E13,'START - AWARD DETAILS'!$C$21:$D$60,2,0),"")</f>
        <v/>
      </c>
      <c r="G13" s="370">
        <v>1</v>
      </c>
      <c r="H13" s="287"/>
      <c r="I13" s="337">
        <f t="shared" ref="I13:I61" si="0">H13*G13</f>
        <v>0</v>
      </c>
      <c r="J13" s="287"/>
      <c r="K13" s="337">
        <f t="shared" ref="K13:K61" si="1">J13*G13</f>
        <v>0</v>
      </c>
      <c r="L13" s="287"/>
      <c r="M13" s="337">
        <f t="shared" ref="M13:M61" si="2">L13*G13</f>
        <v>0</v>
      </c>
      <c r="N13" s="287"/>
      <c r="O13" s="338">
        <f t="shared" ref="O13:O61" si="3">N13*G13</f>
        <v>0</v>
      </c>
      <c r="P13" s="347"/>
      <c r="Q13" s="340">
        <f t="shared" ref="Q13:Q61" si="4">P13*G13</f>
        <v>0</v>
      </c>
      <c r="R13" s="343">
        <f t="shared" ref="R13:R61" si="5">H13+J13+L13+N13+P13</f>
        <v>0</v>
      </c>
      <c r="S13" s="469">
        <f t="shared" ref="S13:S61" si="6">I13+K13+M13+O13+Q13</f>
        <v>0</v>
      </c>
      <c r="T13" s="1"/>
      <c r="U13" s="2"/>
      <c r="V13" s="2"/>
      <c r="W13" s="2"/>
      <c r="X13" s="2"/>
      <c r="Y13" s="2"/>
      <c r="Z13" s="2"/>
      <c r="AA13" s="2"/>
      <c r="AB13" s="2"/>
      <c r="AC13" s="2"/>
      <c r="AD13" s="2"/>
      <c r="AE13" s="2"/>
      <c r="AF13" s="2"/>
      <c r="AG13" s="2"/>
    </row>
    <row r="14" spans="1:33">
      <c r="A14" s="2"/>
      <c r="B14" s="1"/>
      <c r="C14" s="285"/>
      <c r="D14" s="286" t="s">
        <v>95</v>
      </c>
      <c r="E14" s="286" t="s">
        <v>95</v>
      </c>
      <c r="F14" s="292" t="str">
        <f>IFERROR(VLOOKUP($E14,'START - AWARD DETAILS'!$C$21:$D$60,2,0),"")</f>
        <v/>
      </c>
      <c r="G14" s="370">
        <v>1</v>
      </c>
      <c r="H14" s="287"/>
      <c r="I14" s="337">
        <f t="shared" si="0"/>
        <v>0</v>
      </c>
      <c r="J14" s="287"/>
      <c r="K14" s="337">
        <f t="shared" si="1"/>
        <v>0</v>
      </c>
      <c r="L14" s="287"/>
      <c r="M14" s="337">
        <f t="shared" si="2"/>
        <v>0</v>
      </c>
      <c r="N14" s="287"/>
      <c r="O14" s="338">
        <f t="shared" si="3"/>
        <v>0</v>
      </c>
      <c r="P14" s="347"/>
      <c r="Q14" s="340">
        <f t="shared" si="4"/>
        <v>0</v>
      </c>
      <c r="R14" s="343">
        <f t="shared" si="5"/>
        <v>0</v>
      </c>
      <c r="S14" s="469">
        <f t="shared" si="6"/>
        <v>0</v>
      </c>
      <c r="T14" s="1"/>
      <c r="U14" s="2"/>
      <c r="V14" s="2"/>
      <c r="W14" s="2"/>
      <c r="X14" s="2"/>
      <c r="Y14" s="2"/>
      <c r="Z14" s="2"/>
      <c r="AA14" s="2"/>
      <c r="AB14" s="2"/>
      <c r="AC14" s="2"/>
      <c r="AD14" s="2"/>
      <c r="AE14" s="2"/>
      <c r="AF14" s="2"/>
      <c r="AG14" s="2"/>
    </row>
    <row r="15" spans="1:33">
      <c r="A15" s="2"/>
      <c r="B15" s="1"/>
      <c r="C15" s="285"/>
      <c r="D15" s="286" t="s">
        <v>95</v>
      </c>
      <c r="E15" s="286" t="s">
        <v>95</v>
      </c>
      <c r="F15" s="292" t="str">
        <f>IFERROR(VLOOKUP($E15,'START - AWARD DETAILS'!$C$21:$D$60,2,0),"")</f>
        <v/>
      </c>
      <c r="G15" s="370">
        <v>1</v>
      </c>
      <c r="H15" s="287"/>
      <c r="I15" s="337">
        <f t="shared" si="0"/>
        <v>0</v>
      </c>
      <c r="J15" s="287"/>
      <c r="K15" s="337">
        <f t="shared" si="1"/>
        <v>0</v>
      </c>
      <c r="L15" s="287"/>
      <c r="M15" s="337">
        <f t="shared" si="2"/>
        <v>0</v>
      </c>
      <c r="N15" s="287"/>
      <c r="O15" s="338">
        <f t="shared" si="3"/>
        <v>0</v>
      </c>
      <c r="P15" s="347"/>
      <c r="Q15" s="340">
        <f t="shared" si="4"/>
        <v>0</v>
      </c>
      <c r="R15" s="343">
        <f t="shared" si="5"/>
        <v>0</v>
      </c>
      <c r="S15" s="469">
        <f t="shared" si="6"/>
        <v>0</v>
      </c>
      <c r="T15" s="1"/>
      <c r="U15" s="2"/>
      <c r="V15" s="2"/>
      <c r="W15" s="2"/>
      <c r="X15" s="2"/>
      <c r="Y15" s="2"/>
      <c r="Z15" s="2"/>
      <c r="AA15" s="2"/>
      <c r="AB15" s="2"/>
      <c r="AC15" s="2"/>
      <c r="AD15" s="2"/>
      <c r="AE15" s="2"/>
      <c r="AF15" s="2"/>
      <c r="AG15" s="2"/>
    </row>
    <row r="16" spans="1:33">
      <c r="A16" s="2"/>
      <c r="B16" s="1"/>
      <c r="C16" s="285"/>
      <c r="D16" s="286" t="s">
        <v>95</v>
      </c>
      <c r="E16" s="286" t="s">
        <v>95</v>
      </c>
      <c r="F16" s="292" t="str">
        <f>IFERROR(VLOOKUP($E16,'START - AWARD DETAILS'!$C$21:$D$60,2,0),"")</f>
        <v/>
      </c>
      <c r="G16" s="370">
        <v>1</v>
      </c>
      <c r="H16" s="287"/>
      <c r="I16" s="337">
        <f t="shared" si="0"/>
        <v>0</v>
      </c>
      <c r="J16" s="287"/>
      <c r="K16" s="337">
        <f t="shared" si="1"/>
        <v>0</v>
      </c>
      <c r="L16" s="287"/>
      <c r="M16" s="337">
        <f t="shared" si="2"/>
        <v>0</v>
      </c>
      <c r="N16" s="287"/>
      <c r="O16" s="338">
        <f t="shared" si="3"/>
        <v>0</v>
      </c>
      <c r="P16" s="347"/>
      <c r="Q16" s="340">
        <f t="shared" si="4"/>
        <v>0</v>
      </c>
      <c r="R16" s="343">
        <f t="shared" si="5"/>
        <v>0</v>
      </c>
      <c r="S16" s="469">
        <f t="shared" si="6"/>
        <v>0</v>
      </c>
      <c r="T16" s="1"/>
      <c r="U16" s="2"/>
      <c r="V16" s="2"/>
      <c r="W16" s="2"/>
      <c r="X16" s="2"/>
      <c r="Y16" s="2"/>
      <c r="Z16" s="2"/>
      <c r="AA16" s="2"/>
      <c r="AB16" s="2"/>
      <c r="AC16" s="2"/>
      <c r="AD16" s="2"/>
      <c r="AE16" s="2"/>
      <c r="AF16" s="2"/>
      <c r="AG16" s="2"/>
    </row>
    <row r="17" spans="1:33">
      <c r="A17" s="2"/>
      <c r="B17" s="1"/>
      <c r="C17" s="285"/>
      <c r="D17" s="286" t="s">
        <v>95</v>
      </c>
      <c r="E17" s="286" t="s">
        <v>95</v>
      </c>
      <c r="F17" s="292" t="str">
        <f>IFERROR(VLOOKUP($E17,'START - AWARD DETAILS'!$C$21:$D$60,2,0),"")</f>
        <v/>
      </c>
      <c r="G17" s="370">
        <v>1</v>
      </c>
      <c r="H17" s="287"/>
      <c r="I17" s="337">
        <f t="shared" si="0"/>
        <v>0</v>
      </c>
      <c r="J17" s="287"/>
      <c r="K17" s="337">
        <f t="shared" si="1"/>
        <v>0</v>
      </c>
      <c r="L17" s="287"/>
      <c r="M17" s="337">
        <f t="shared" si="2"/>
        <v>0</v>
      </c>
      <c r="N17" s="287"/>
      <c r="O17" s="338">
        <f t="shared" si="3"/>
        <v>0</v>
      </c>
      <c r="P17" s="347"/>
      <c r="Q17" s="340">
        <f t="shared" si="4"/>
        <v>0</v>
      </c>
      <c r="R17" s="343">
        <f t="shared" si="5"/>
        <v>0</v>
      </c>
      <c r="S17" s="469">
        <f t="shared" si="6"/>
        <v>0</v>
      </c>
      <c r="T17" s="1"/>
      <c r="U17" s="2"/>
      <c r="V17" s="2"/>
      <c r="W17" s="2"/>
      <c r="X17" s="2"/>
      <c r="Y17" s="2"/>
      <c r="Z17" s="2"/>
      <c r="AA17" s="2"/>
      <c r="AB17" s="2"/>
      <c r="AC17" s="2"/>
      <c r="AD17" s="2"/>
      <c r="AE17" s="2"/>
      <c r="AF17" s="2"/>
      <c r="AG17" s="2"/>
    </row>
    <row r="18" spans="1:33">
      <c r="A18" s="2"/>
      <c r="B18" s="1"/>
      <c r="C18" s="285"/>
      <c r="D18" s="286" t="s">
        <v>95</v>
      </c>
      <c r="E18" s="286" t="s">
        <v>95</v>
      </c>
      <c r="F18" s="292" t="str">
        <f>IFERROR(VLOOKUP($E18,'START - AWARD DETAILS'!$C$21:$D$60,2,0),"")</f>
        <v/>
      </c>
      <c r="G18" s="370">
        <v>1</v>
      </c>
      <c r="H18" s="287"/>
      <c r="I18" s="337">
        <f t="shared" si="0"/>
        <v>0</v>
      </c>
      <c r="J18" s="287"/>
      <c r="K18" s="337">
        <f t="shared" si="1"/>
        <v>0</v>
      </c>
      <c r="L18" s="287"/>
      <c r="M18" s="337">
        <f t="shared" si="2"/>
        <v>0</v>
      </c>
      <c r="N18" s="287"/>
      <c r="O18" s="338">
        <f t="shared" si="3"/>
        <v>0</v>
      </c>
      <c r="P18" s="347"/>
      <c r="Q18" s="340">
        <f t="shared" si="4"/>
        <v>0</v>
      </c>
      <c r="R18" s="343">
        <f t="shared" si="5"/>
        <v>0</v>
      </c>
      <c r="S18" s="469">
        <f t="shared" si="6"/>
        <v>0</v>
      </c>
      <c r="T18" s="1"/>
      <c r="U18" s="2"/>
      <c r="V18" s="2"/>
      <c r="W18" s="2"/>
      <c r="X18" s="2"/>
      <c r="Y18" s="2"/>
      <c r="Z18" s="2"/>
      <c r="AA18" s="2"/>
      <c r="AB18" s="2"/>
      <c r="AC18" s="2"/>
      <c r="AD18" s="2"/>
      <c r="AE18" s="2"/>
      <c r="AF18" s="2"/>
      <c r="AG18" s="2"/>
    </row>
    <row r="19" spans="1:33">
      <c r="A19" s="2"/>
      <c r="B19" s="1"/>
      <c r="C19" s="285"/>
      <c r="D19" s="286" t="s">
        <v>95</v>
      </c>
      <c r="E19" s="286" t="s">
        <v>95</v>
      </c>
      <c r="F19" s="292" t="str">
        <f>IFERROR(VLOOKUP($E19,'START - AWARD DETAILS'!$C$21:$D$60,2,0),"")</f>
        <v/>
      </c>
      <c r="G19" s="370">
        <v>1</v>
      </c>
      <c r="H19" s="287"/>
      <c r="I19" s="337">
        <f t="shared" si="0"/>
        <v>0</v>
      </c>
      <c r="J19" s="287"/>
      <c r="K19" s="337">
        <f t="shared" si="1"/>
        <v>0</v>
      </c>
      <c r="L19" s="287"/>
      <c r="M19" s="337">
        <f t="shared" si="2"/>
        <v>0</v>
      </c>
      <c r="N19" s="287"/>
      <c r="O19" s="338">
        <f t="shared" si="3"/>
        <v>0</v>
      </c>
      <c r="P19" s="347"/>
      <c r="Q19" s="340">
        <f t="shared" si="4"/>
        <v>0</v>
      </c>
      <c r="R19" s="343">
        <f t="shared" si="5"/>
        <v>0</v>
      </c>
      <c r="S19" s="469">
        <f t="shared" si="6"/>
        <v>0</v>
      </c>
      <c r="T19" s="1"/>
      <c r="U19" s="2"/>
      <c r="V19" s="2"/>
      <c r="W19" s="2"/>
      <c r="X19" s="2"/>
      <c r="Y19" s="2"/>
      <c r="Z19" s="2"/>
      <c r="AA19" s="2"/>
      <c r="AB19" s="2"/>
      <c r="AC19" s="2"/>
      <c r="AD19" s="2"/>
      <c r="AE19" s="2"/>
      <c r="AF19" s="2"/>
      <c r="AG19" s="2"/>
    </row>
    <row r="20" spans="1:33">
      <c r="A20" s="2"/>
      <c r="B20" s="1"/>
      <c r="C20" s="285"/>
      <c r="D20" s="286" t="s">
        <v>95</v>
      </c>
      <c r="E20" s="286" t="s">
        <v>95</v>
      </c>
      <c r="F20" s="292" t="str">
        <f>IFERROR(VLOOKUP($E20,'START - AWARD DETAILS'!$C$21:$D$60,2,0),"")</f>
        <v/>
      </c>
      <c r="G20" s="370">
        <v>1</v>
      </c>
      <c r="H20" s="287"/>
      <c r="I20" s="337">
        <f t="shared" si="0"/>
        <v>0</v>
      </c>
      <c r="J20" s="287"/>
      <c r="K20" s="337">
        <f t="shared" si="1"/>
        <v>0</v>
      </c>
      <c r="L20" s="287"/>
      <c r="M20" s="337">
        <f t="shared" si="2"/>
        <v>0</v>
      </c>
      <c r="N20" s="287"/>
      <c r="O20" s="338">
        <f t="shared" si="3"/>
        <v>0</v>
      </c>
      <c r="P20" s="347"/>
      <c r="Q20" s="340">
        <f t="shared" si="4"/>
        <v>0</v>
      </c>
      <c r="R20" s="343">
        <f t="shared" si="5"/>
        <v>0</v>
      </c>
      <c r="S20" s="469">
        <f t="shared" si="6"/>
        <v>0</v>
      </c>
      <c r="T20" s="1"/>
      <c r="U20" s="2"/>
      <c r="V20" s="2"/>
      <c r="W20" s="2"/>
      <c r="X20" s="2"/>
      <c r="Y20" s="2"/>
      <c r="Z20" s="2"/>
      <c r="AA20" s="2"/>
      <c r="AB20" s="2"/>
      <c r="AC20" s="2"/>
      <c r="AD20" s="2"/>
      <c r="AE20" s="2"/>
      <c r="AF20" s="2"/>
      <c r="AG20" s="2"/>
    </row>
    <row r="21" spans="1:33">
      <c r="A21" s="2"/>
      <c r="B21" s="1"/>
      <c r="C21" s="285"/>
      <c r="D21" s="286" t="s">
        <v>95</v>
      </c>
      <c r="E21" s="286" t="s">
        <v>95</v>
      </c>
      <c r="F21" s="292" t="str">
        <f>IFERROR(VLOOKUP($E21,'START - AWARD DETAILS'!$C$21:$D$60,2,0),"")</f>
        <v/>
      </c>
      <c r="G21" s="370">
        <v>1</v>
      </c>
      <c r="H21" s="287"/>
      <c r="I21" s="337">
        <f t="shared" si="0"/>
        <v>0</v>
      </c>
      <c r="J21" s="287"/>
      <c r="K21" s="337">
        <f t="shared" si="1"/>
        <v>0</v>
      </c>
      <c r="L21" s="287"/>
      <c r="M21" s="337">
        <f t="shared" si="2"/>
        <v>0</v>
      </c>
      <c r="N21" s="287"/>
      <c r="O21" s="338">
        <f t="shared" si="3"/>
        <v>0</v>
      </c>
      <c r="P21" s="347"/>
      <c r="Q21" s="340">
        <f t="shared" si="4"/>
        <v>0</v>
      </c>
      <c r="R21" s="343">
        <f t="shared" si="5"/>
        <v>0</v>
      </c>
      <c r="S21" s="469">
        <f t="shared" si="6"/>
        <v>0</v>
      </c>
      <c r="T21" s="1"/>
      <c r="U21" s="2"/>
      <c r="V21" s="2"/>
      <c r="W21" s="2"/>
      <c r="X21" s="2"/>
      <c r="Y21" s="2"/>
      <c r="Z21" s="2"/>
      <c r="AA21" s="2"/>
      <c r="AB21" s="2"/>
      <c r="AC21" s="2"/>
      <c r="AD21" s="2"/>
      <c r="AE21" s="2"/>
      <c r="AF21" s="2"/>
      <c r="AG21" s="2"/>
    </row>
    <row r="22" spans="1:33">
      <c r="A22" s="2"/>
      <c r="B22" s="1"/>
      <c r="C22" s="285"/>
      <c r="D22" s="286" t="s">
        <v>95</v>
      </c>
      <c r="E22" s="286" t="s">
        <v>95</v>
      </c>
      <c r="F22" s="292" t="str">
        <f>IFERROR(VLOOKUP($E22,'START - AWARD DETAILS'!$C$21:$D$60,2,0),"")</f>
        <v/>
      </c>
      <c r="G22" s="370">
        <v>1</v>
      </c>
      <c r="H22" s="287"/>
      <c r="I22" s="337">
        <f t="shared" si="0"/>
        <v>0</v>
      </c>
      <c r="J22" s="287"/>
      <c r="K22" s="337">
        <f t="shared" si="1"/>
        <v>0</v>
      </c>
      <c r="L22" s="287"/>
      <c r="M22" s="337">
        <f t="shared" si="2"/>
        <v>0</v>
      </c>
      <c r="N22" s="287"/>
      <c r="O22" s="338">
        <f t="shared" si="3"/>
        <v>0</v>
      </c>
      <c r="P22" s="347"/>
      <c r="Q22" s="340">
        <f t="shared" si="4"/>
        <v>0</v>
      </c>
      <c r="R22" s="343">
        <f t="shared" si="5"/>
        <v>0</v>
      </c>
      <c r="S22" s="469">
        <f t="shared" si="6"/>
        <v>0</v>
      </c>
      <c r="T22" s="1"/>
      <c r="U22" s="2"/>
      <c r="V22" s="2"/>
      <c r="W22" s="2"/>
      <c r="X22" s="2"/>
      <c r="Y22" s="2"/>
      <c r="Z22" s="2"/>
      <c r="AA22" s="2"/>
      <c r="AB22" s="2"/>
      <c r="AC22" s="2"/>
      <c r="AD22" s="2"/>
      <c r="AE22" s="2"/>
      <c r="AF22" s="2"/>
      <c r="AG22" s="2"/>
    </row>
    <row r="23" spans="1:33">
      <c r="A23" s="2"/>
      <c r="B23" s="1"/>
      <c r="C23" s="285"/>
      <c r="D23" s="286" t="s">
        <v>95</v>
      </c>
      <c r="E23" s="286" t="s">
        <v>95</v>
      </c>
      <c r="F23" s="292" t="str">
        <f>IFERROR(VLOOKUP($E23,'START - AWARD DETAILS'!$C$21:$D$60,2,0),"")</f>
        <v/>
      </c>
      <c r="G23" s="370">
        <v>1</v>
      </c>
      <c r="H23" s="287"/>
      <c r="I23" s="337">
        <f t="shared" si="0"/>
        <v>0</v>
      </c>
      <c r="J23" s="287"/>
      <c r="K23" s="337">
        <f t="shared" si="1"/>
        <v>0</v>
      </c>
      <c r="L23" s="287"/>
      <c r="M23" s="337">
        <f t="shared" si="2"/>
        <v>0</v>
      </c>
      <c r="N23" s="287"/>
      <c r="O23" s="338">
        <f t="shared" si="3"/>
        <v>0</v>
      </c>
      <c r="P23" s="347"/>
      <c r="Q23" s="340">
        <f t="shared" si="4"/>
        <v>0</v>
      </c>
      <c r="R23" s="343">
        <f t="shared" si="5"/>
        <v>0</v>
      </c>
      <c r="S23" s="469">
        <f t="shared" si="6"/>
        <v>0</v>
      </c>
      <c r="T23" s="1"/>
      <c r="U23" s="2"/>
      <c r="V23" s="2"/>
      <c r="W23" s="2"/>
      <c r="X23" s="2"/>
      <c r="Y23" s="2"/>
      <c r="Z23" s="2"/>
      <c r="AA23" s="2"/>
      <c r="AB23" s="2"/>
      <c r="AC23" s="2"/>
      <c r="AD23" s="2"/>
      <c r="AE23" s="2"/>
      <c r="AF23" s="2"/>
      <c r="AG23" s="2"/>
    </row>
    <row r="24" spans="1:33">
      <c r="A24" s="2"/>
      <c r="B24" s="1"/>
      <c r="C24" s="285"/>
      <c r="D24" s="286" t="s">
        <v>95</v>
      </c>
      <c r="E24" s="286" t="s">
        <v>95</v>
      </c>
      <c r="F24" s="292" t="str">
        <f>IFERROR(VLOOKUP($E24,'START - AWARD DETAILS'!$C$21:$D$60,2,0),"")</f>
        <v/>
      </c>
      <c r="G24" s="370">
        <v>1</v>
      </c>
      <c r="H24" s="287"/>
      <c r="I24" s="337">
        <f t="shared" si="0"/>
        <v>0</v>
      </c>
      <c r="J24" s="287"/>
      <c r="K24" s="337">
        <f t="shared" si="1"/>
        <v>0</v>
      </c>
      <c r="L24" s="287"/>
      <c r="M24" s="337">
        <f t="shared" si="2"/>
        <v>0</v>
      </c>
      <c r="N24" s="287"/>
      <c r="O24" s="338">
        <f t="shared" si="3"/>
        <v>0</v>
      </c>
      <c r="P24" s="347"/>
      <c r="Q24" s="340">
        <f t="shared" si="4"/>
        <v>0</v>
      </c>
      <c r="R24" s="343">
        <f t="shared" si="5"/>
        <v>0</v>
      </c>
      <c r="S24" s="469">
        <f t="shared" si="6"/>
        <v>0</v>
      </c>
      <c r="T24" s="1"/>
      <c r="U24" s="2"/>
      <c r="V24" s="2"/>
      <c r="W24" s="2"/>
      <c r="X24" s="2"/>
      <c r="Y24" s="2"/>
      <c r="Z24" s="2"/>
      <c r="AA24" s="2"/>
      <c r="AB24" s="2"/>
      <c r="AC24" s="2"/>
      <c r="AD24" s="2"/>
      <c r="AE24" s="2"/>
      <c r="AF24" s="2"/>
      <c r="AG24" s="2"/>
    </row>
    <row r="25" spans="1:33">
      <c r="A25" s="2"/>
      <c r="B25" s="1"/>
      <c r="C25" s="285"/>
      <c r="D25" s="286" t="s">
        <v>95</v>
      </c>
      <c r="E25" s="286" t="s">
        <v>95</v>
      </c>
      <c r="F25" s="292" t="str">
        <f>IFERROR(VLOOKUP($E25,'START - AWARD DETAILS'!$C$21:$D$60,2,0),"")</f>
        <v/>
      </c>
      <c r="G25" s="370">
        <v>1</v>
      </c>
      <c r="H25" s="287"/>
      <c r="I25" s="337">
        <f t="shared" si="0"/>
        <v>0</v>
      </c>
      <c r="J25" s="287"/>
      <c r="K25" s="337">
        <f t="shared" si="1"/>
        <v>0</v>
      </c>
      <c r="L25" s="287"/>
      <c r="M25" s="337">
        <f t="shared" si="2"/>
        <v>0</v>
      </c>
      <c r="N25" s="287"/>
      <c r="O25" s="338">
        <f t="shared" si="3"/>
        <v>0</v>
      </c>
      <c r="P25" s="347"/>
      <c r="Q25" s="340">
        <f t="shared" si="4"/>
        <v>0</v>
      </c>
      <c r="R25" s="343">
        <f t="shared" si="5"/>
        <v>0</v>
      </c>
      <c r="S25" s="469">
        <f t="shared" si="6"/>
        <v>0</v>
      </c>
      <c r="T25" s="1"/>
      <c r="U25" s="2"/>
      <c r="V25" s="2"/>
      <c r="W25" s="2"/>
      <c r="X25" s="2"/>
      <c r="Y25" s="2"/>
      <c r="Z25" s="2"/>
      <c r="AA25" s="2"/>
      <c r="AB25" s="2"/>
      <c r="AC25" s="2"/>
      <c r="AD25" s="2"/>
      <c r="AE25" s="2"/>
      <c r="AF25" s="2"/>
      <c r="AG25" s="2"/>
    </row>
    <row r="26" spans="1:33">
      <c r="A26" s="2"/>
      <c r="B26" s="1"/>
      <c r="C26" s="285"/>
      <c r="D26" s="286" t="s">
        <v>95</v>
      </c>
      <c r="E26" s="286" t="s">
        <v>95</v>
      </c>
      <c r="F26" s="292" t="str">
        <f>IFERROR(VLOOKUP($E26,'START - AWARD DETAILS'!$C$21:$D$60,2,0),"")</f>
        <v/>
      </c>
      <c r="G26" s="370">
        <v>1</v>
      </c>
      <c r="H26" s="287"/>
      <c r="I26" s="337">
        <f t="shared" si="0"/>
        <v>0</v>
      </c>
      <c r="J26" s="287"/>
      <c r="K26" s="337">
        <f t="shared" si="1"/>
        <v>0</v>
      </c>
      <c r="L26" s="287"/>
      <c r="M26" s="337">
        <f t="shared" si="2"/>
        <v>0</v>
      </c>
      <c r="N26" s="287"/>
      <c r="O26" s="338">
        <f t="shared" si="3"/>
        <v>0</v>
      </c>
      <c r="P26" s="347"/>
      <c r="Q26" s="340">
        <f t="shared" si="4"/>
        <v>0</v>
      </c>
      <c r="R26" s="343">
        <f t="shared" si="5"/>
        <v>0</v>
      </c>
      <c r="S26" s="469">
        <f t="shared" si="6"/>
        <v>0</v>
      </c>
      <c r="T26" s="1"/>
      <c r="U26" s="2"/>
      <c r="V26" s="2"/>
      <c r="W26" s="2"/>
      <c r="X26" s="2"/>
      <c r="Y26" s="2"/>
      <c r="Z26" s="2"/>
      <c r="AA26" s="2"/>
      <c r="AB26" s="2"/>
      <c r="AC26" s="2"/>
      <c r="AD26" s="2"/>
      <c r="AE26" s="2"/>
      <c r="AF26" s="2"/>
      <c r="AG26" s="2"/>
    </row>
    <row r="27" spans="1:33">
      <c r="A27" s="2"/>
      <c r="B27" s="1"/>
      <c r="C27" s="285"/>
      <c r="D27" s="286" t="s">
        <v>95</v>
      </c>
      <c r="E27" s="286" t="s">
        <v>95</v>
      </c>
      <c r="F27" s="292" t="str">
        <f>IFERROR(VLOOKUP($E27,'START - AWARD DETAILS'!$C$21:$D$60,2,0),"")</f>
        <v/>
      </c>
      <c r="G27" s="370">
        <v>1</v>
      </c>
      <c r="H27" s="287"/>
      <c r="I27" s="337">
        <f t="shared" si="0"/>
        <v>0</v>
      </c>
      <c r="J27" s="287"/>
      <c r="K27" s="337">
        <f t="shared" si="1"/>
        <v>0</v>
      </c>
      <c r="L27" s="287"/>
      <c r="M27" s="337">
        <f t="shared" si="2"/>
        <v>0</v>
      </c>
      <c r="N27" s="287"/>
      <c r="O27" s="338">
        <f t="shared" si="3"/>
        <v>0</v>
      </c>
      <c r="P27" s="347"/>
      <c r="Q27" s="340">
        <f t="shared" si="4"/>
        <v>0</v>
      </c>
      <c r="R27" s="343">
        <f t="shared" si="5"/>
        <v>0</v>
      </c>
      <c r="S27" s="469">
        <f t="shared" si="6"/>
        <v>0</v>
      </c>
      <c r="T27" s="1"/>
      <c r="U27" s="2"/>
      <c r="V27" s="2"/>
      <c r="W27" s="2"/>
      <c r="X27" s="2"/>
      <c r="Y27" s="2"/>
      <c r="Z27" s="2"/>
      <c r="AA27" s="2"/>
      <c r="AB27" s="2"/>
      <c r="AC27" s="2"/>
      <c r="AD27" s="2"/>
      <c r="AE27" s="2"/>
      <c r="AF27" s="2"/>
      <c r="AG27" s="2"/>
    </row>
    <row r="28" spans="1:33">
      <c r="A28" s="2"/>
      <c r="B28" s="1"/>
      <c r="C28" s="285"/>
      <c r="D28" s="286" t="s">
        <v>95</v>
      </c>
      <c r="E28" s="286" t="s">
        <v>95</v>
      </c>
      <c r="F28" s="292" t="str">
        <f>IFERROR(VLOOKUP($E28,'START - AWARD DETAILS'!$C$21:$D$60,2,0),"")</f>
        <v/>
      </c>
      <c r="G28" s="370">
        <v>1</v>
      </c>
      <c r="H28" s="287"/>
      <c r="I28" s="337">
        <f t="shared" si="0"/>
        <v>0</v>
      </c>
      <c r="J28" s="287"/>
      <c r="K28" s="337">
        <f t="shared" si="1"/>
        <v>0</v>
      </c>
      <c r="L28" s="287"/>
      <c r="M28" s="337">
        <f t="shared" si="2"/>
        <v>0</v>
      </c>
      <c r="N28" s="287"/>
      <c r="O28" s="338">
        <f t="shared" si="3"/>
        <v>0</v>
      </c>
      <c r="P28" s="347"/>
      <c r="Q28" s="340">
        <f t="shared" si="4"/>
        <v>0</v>
      </c>
      <c r="R28" s="343">
        <f t="shared" si="5"/>
        <v>0</v>
      </c>
      <c r="S28" s="469">
        <f t="shared" si="6"/>
        <v>0</v>
      </c>
      <c r="T28" s="1"/>
      <c r="U28" s="2"/>
      <c r="V28" s="2"/>
      <c r="W28" s="2"/>
      <c r="X28" s="2"/>
      <c r="Y28" s="2"/>
      <c r="Z28" s="2"/>
      <c r="AA28" s="2"/>
      <c r="AB28" s="2"/>
      <c r="AC28" s="2"/>
      <c r="AD28" s="2"/>
      <c r="AE28" s="2"/>
      <c r="AF28" s="2"/>
      <c r="AG28" s="2"/>
    </row>
    <row r="29" spans="1:33">
      <c r="A29" s="2"/>
      <c r="B29" s="1"/>
      <c r="C29" s="285"/>
      <c r="D29" s="286" t="s">
        <v>95</v>
      </c>
      <c r="E29" s="286" t="s">
        <v>95</v>
      </c>
      <c r="F29" s="292" t="str">
        <f>IFERROR(VLOOKUP($E29,'START - AWARD DETAILS'!$C$21:$D$60,2,0),"")</f>
        <v/>
      </c>
      <c r="G29" s="370">
        <v>1</v>
      </c>
      <c r="H29" s="287"/>
      <c r="I29" s="337">
        <f t="shared" si="0"/>
        <v>0</v>
      </c>
      <c r="J29" s="287"/>
      <c r="K29" s="337">
        <f t="shared" si="1"/>
        <v>0</v>
      </c>
      <c r="L29" s="287"/>
      <c r="M29" s="337">
        <f t="shared" si="2"/>
        <v>0</v>
      </c>
      <c r="N29" s="287"/>
      <c r="O29" s="338">
        <f t="shared" si="3"/>
        <v>0</v>
      </c>
      <c r="P29" s="347"/>
      <c r="Q29" s="340">
        <f t="shared" si="4"/>
        <v>0</v>
      </c>
      <c r="R29" s="343">
        <f t="shared" si="5"/>
        <v>0</v>
      </c>
      <c r="S29" s="469">
        <f t="shared" si="6"/>
        <v>0</v>
      </c>
      <c r="T29" s="1"/>
      <c r="U29" s="2"/>
      <c r="V29" s="2"/>
      <c r="W29" s="2"/>
      <c r="X29" s="2"/>
      <c r="Y29" s="2"/>
      <c r="Z29" s="2"/>
      <c r="AA29" s="2"/>
      <c r="AB29" s="2"/>
      <c r="AC29" s="2"/>
      <c r="AD29" s="2"/>
      <c r="AE29" s="2"/>
      <c r="AF29" s="2"/>
      <c r="AG29" s="2"/>
    </row>
    <row r="30" spans="1:33">
      <c r="A30" s="2"/>
      <c r="B30" s="1"/>
      <c r="C30" s="285"/>
      <c r="D30" s="286" t="s">
        <v>95</v>
      </c>
      <c r="E30" s="286" t="s">
        <v>95</v>
      </c>
      <c r="F30" s="292" t="str">
        <f>IFERROR(VLOOKUP($E30,'START - AWARD DETAILS'!$C$21:$D$60,2,0),"")</f>
        <v/>
      </c>
      <c r="G30" s="370">
        <v>1</v>
      </c>
      <c r="H30" s="287"/>
      <c r="I30" s="337">
        <f t="shared" si="0"/>
        <v>0</v>
      </c>
      <c r="J30" s="287"/>
      <c r="K30" s="337">
        <f t="shared" si="1"/>
        <v>0</v>
      </c>
      <c r="L30" s="287"/>
      <c r="M30" s="337">
        <f t="shared" si="2"/>
        <v>0</v>
      </c>
      <c r="N30" s="287"/>
      <c r="O30" s="338">
        <f t="shared" si="3"/>
        <v>0</v>
      </c>
      <c r="P30" s="347"/>
      <c r="Q30" s="340">
        <f t="shared" si="4"/>
        <v>0</v>
      </c>
      <c r="R30" s="343">
        <f t="shared" si="5"/>
        <v>0</v>
      </c>
      <c r="S30" s="469">
        <f t="shared" si="6"/>
        <v>0</v>
      </c>
      <c r="T30" s="1"/>
      <c r="U30" s="2"/>
      <c r="V30" s="2"/>
      <c r="W30" s="2"/>
      <c r="X30" s="2"/>
      <c r="Y30" s="2"/>
      <c r="Z30" s="2"/>
      <c r="AA30" s="2"/>
      <c r="AB30" s="2"/>
      <c r="AC30" s="2"/>
      <c r="AD30" s="2"/>
      <c r="AE30" s="2"/>
      <c r="AF30" s="2"/>
      <c r="AG30" s="2"/>
    </row>
    <row r="31" spans="1:33">
      <c r="A31" s="2"/>
      <c r="B31" s="1"/>
      <c r="C31" s="285"/>
      <c r="D31" s="286" t="s">
        <v>95</v>
      </c>
      <c r="E31" s="286" t="s">
        <v>95</v>
      </c>
      <c r="F31" s="292" t="str">
        <f>IFERROR(VLOOKUP($E31,'START - AWARD DETAILS'!$C$21:$D$60,2,0),"")</f>
        <v/>
      </c>
      <c r="G31" s="370">
        <v>1</v>
      </c>
      <c r="H31" s="287"/>
      <c r="I31" s="337">
        <f t="shared" si="0"/>
        <v>0</v>
      </c>
      <c r="J31" s="287"/>
      <c r="K31" s="337">
        <f t="shared" si="1"/>
        <v>0</v>
      </c>
      <c r="L31" s="287"/>
      <c r="M31" s="337">
        <f t="shared" si="2"/>
        <v>0</v>
      </c>
      <c r="N31" s="287"/>
      <c r="O31" s="338">
        <f t="shared" si="3"/>
        <v>0</v>
      </c>
      <c r="P31" s="347"/>
      <c r="Q31" s="340">
        <f t="shared" si="4"/>
        <v>0</v>
      </c>
      <c r="R31" s="343">
        <f t="shared" si="5"/>
        <v>0</v>
      </c>
      <c r="S31" s="469">
        <f t="shared" si="6"/>
        <v>0</v>
      </c>
      <c r="T31" s="1"/>
      <c r="U31" s="2"/>
      <c r="V31" s="2"/>
      <c r="W31" s="2"/>
      <c r="X31" s="2"/>
      <c r="Y31" s="2"/>
      <c r="Z31" s="2"/>
      <c r="AA31" s="2"/>
      <c r="AB31" s="2"/>
      <c r="AC31" s="2"/>
      <c r="AD31" s="2"/>
      <c r="AE31" s="2"/>
      <c r="AF31" s="2"/>
      <c r="AG31" s="2"/>
    </row>
    <row r="32" spans="1:33">
      <c r="A32" s="2"/>
      <c r="B32" s="1"/>
      <c r="C32" s="285"/>
      <c r="D32" s="286" t="s">
        <v>95</v>
      </c>
      <c r="E32" s="286" t="s">
        <v>95</v>
      </c>
      <c r="F32" s="292" t="str">
        <f>IFERROR(VLOOKUP($E32,'START - AWARD DETAILS'!$C$21:$D$60,2,0),"")</f>
        <v/>
      </c>
      <c r="G32" s="370">
        <v>1</v>
      </c>
      <c r="H32" s="287"/>
      <c r="I32" s="337">
        <f t="shared" si="0"/>
        <v>0</v>
      </c>
      <c r="J32" s="287"/>
      <c r="K32" s="337">
        <f t="shared" si="1"/>
        <v>0</v>
      </c>
      <c r="L32" s="287"/>
      <c r="M32" s="337">
        <f t="shared" si="2"/>
        <v>0</v>
      </c>
      <c r="N32" s="287"/>
      <c r="O32" s="338">
        <f t="shared" si="3"/>
        <v>0</v>
      </c>
      <c r="P32" s="347"/>
      <c r="Q32" s="340">
        <f t="shared" si="4"/>
        <v>0</v>
      </c>
      <c r="R32" s="343">
        <f t="shared" si="5"/>
        <v>0</v>
      </c>
      <c r="S32" s="469">
        <f t="shared" si="6"/>
        <v>0</v>
      </c>
      <c r="T32" s="1"/>
      <c r="U32" s="2"/>
      <c r="V32" s="2"/>
      <c r="W32" s="2"/>
      <c r="X32" s="2"/>
      <c r="Y32" s="2"/>
      <c r="Z32" s="2"/>
      <c r="AA32" s="2"/>
      <c r="AB32" s="2"/>
      <c r="AC32" s="2"/>
      <c r="AD32" s="2"/>
      <c r="AE32" s="2"/>
      <c r="AF32" s="2"/>
      <c r="AG32" s="2"/>
    </row>
    <row r="33" spans="1:33">
      <c r="A33" s="2"/>
      <c r="B33" s="1"/>
      <c r="C33" s="285"/>
      <c r="D33" s="286" t="s">
        <v>95</v>
      </c>
      <c r="E33" s="286" t="s">
        <v>95</v>
      </c>
      <c r="F33" s="292" t="str">
        <f>IFERROR(VLOOKUP($E33,'START - AWARD DETAILS'!$C$21:$D$60,2,0),"")</f>
        <v/>
      </c>
      <c r="G33" s="370">
        <v>1</v>
      </c>
      <c r="H33" s="287"/>
      <c r="I33" s="337">
        <f t="shared" si="0"/>
        <v>0</v>
      </c>
      <c r="J33" s="287"/>
      <c r="K33" s="337">
        <f t="shared" si="1"/>
        <v>0</v>
      </c>
      <c r="L33" s="287"/>
      <c r="M33" s="337">
        <f t="shared" si="2"/>
        <v>0</v>
      </c>
      <c r="N33" s="287"/>
      <c r="O33" s="338">
        <f t="shared" si="3"/>
        <v>0</v>
      </c>
      <c r="P33" s="347"/>
      <c r="Q33" s="340">
        <f t="shared" si="4"/>
        <v>0</v>
      </c>
      <c r="R33" s="343">
        <f t="shared" si="5"/>
        <v>0</v>
      </c>
      <c r="S33" s="469">
        <f t="shared" si="6"/>
        <v>0</v>
      </c>
      <c r="T33" s="1"/>
      <c r="U33" s="2"/>
      <c r="V33" s="2"/>
      <c r="W33" s="2"/>
      <c r="X33" s="2"/>
      <c r="Y33" s="2"/>
      <c r="Z33" s="2"/>
      <c r="AA33" s="2"/>
      <c r="AB33" s="2"/>
      <c r="AC33" s="2"/>
      <c r="AD33" s="2"/>
      <c r="AE33" s="2"/>
      <c r="AF33" s="2"/>
      <c r="AG33" s="2"/>
    </row>
    <row r="34" spans="1:33">
      <c r="A34" s="2"/>
      <c r="B34" s="1"/>
      <c r="C34" s="285"/>
      <c r="D34" s="286" t="s">
        <v>95</v>
      </c>
      <c r="E34" s="286" t="s">
        <v>95</v>
      </c>
      <c r="F34" s="292" t="str">
        <f>IFERROR(VLOOKUP($E34,'START - AWARD DETAILS'!$C$21:$D$60,2,0),"")</f>
        <v/>
      </c>
      <c r="G34" s="370">
        <v>1</v>
      </c>
      <c r="H34" s="287"/>
      <c r="I34" s="337">
        <f t="shared" si="0"/>
        <v>0</v>
      </c>
      <c r="J34" s="287"/>
      <c r="K34" s="337">
        <f t="shared" si="1"/>
        <v>0</v>
      </c>
      <c r="L34" s="287"/>
      <c r="M34" s="337">
        <f t="shared" si="2"/>
        <v>0</v>
      </c>
      <c r="N34" s="287"/>
      <c r="O34" s="338">
        <f t="shared" si="3"/>
        <v>0</v>
      </c>
      <c r="P34" s="347"/>
      <c r="Q34" s="340">
        <f t="shared" si="4"/>
        <v>0</v>
      </c>
      <c r="R34" s="343">
        <f t="shared" si="5"/>
        <v>0</v>
      </c>
      <c r="S34" s="469">
        <f t="shared" si="6"/>
        <v>0</v>
      </c>
      <c r="T34" s="1"/>
      <c r="U34" s="2"/>
      <c r="V34" s="2"/>
      <c r="W34" s="2"/>
      <c r="X34" s="2"/>
      <c r="Y34" s="2"/>
      <c r="Z34" s="2"/>
      <c r="AA34" s="2"/>
      <c r="AB34" s="2"/>
      <c r="AC34" s="2"/>
      <c r="AD34" s="2"/>
      <c r="AE34" s="2"/>
      <c r="AF34" s="2"/>
      <c r="AG34" s="2"/>
    </row>
    <row r="35" spans="1:33">
      <c r="A35" s="2"/>
      <c r="B35" s="1"/>
      <c r="C35" s="285"/>
      <c r="D35" s="286" t="s">
        <v>95</v>
      </c>
      <c r="E35" s="286" t="s">
        <v>95</v>
      </c>
      <c r="F35" s="292" t="str">
        <f>IFERROR(VLOOKUP($E35,'START - AWARD DETAILS'!$C$21:$D$60,2,0),"")</f>
        <v/>
      </c>
      <c r="G35" s="370">
        <v>1</v>
      </c>
      <c r="H35" s="287"/>
      <c r="I35" s="337">
        <f t="shared" si="0"/>
        <v>0</v>
      </c>
      <c r="J35" s="287"/>
      <c r="K35" s="337">
        <f t="shared" si="1"/>
        <v>0</v>
      </c>
      <c r="L35" s="287"/>
      <c r="M35" s="337">
        <f t="shared" si="2"/>
        <v>0</v>
      </c>
      <c r="N35" s="287"/>
      <c r="O35" s="338">
        <f t="shared" si="3"/>
        <v>0</v>
      </c>
      <c r="P35" s="347"/>
      <c r="Q35" s="340">
        <f t="shared" si="4"/>
        <v>0</v>
      </c>
      <c r="R35" s="343">
        <f t="shared" si="5"/>
        <v>0</v>
      </c>
      <c r="S35" s="469">
        <f t="shared" si="6"/>
        <v>0</v>
      </c>
      <c r="T35" s="1"/>
      <c r="U35" s="2"/>
      <c r="V35" s="2"/>
      <c r="W35" s="2"/>
      <c r="X35" s="2"/>
      <c r="Y35" s="2"/>
      <c r="Z35" s="2"/>
      <c r="AA35" s="2"/>
      <c r="AB35" s="2"/>
      <c r="AC35" s="2"/>
      <c r="AD35" s="2"/>
      <c r="AE35" s="2"/>
      <c r="AF35" s="2"/>
      <c r="AG35" s="2"/>
    </row>
    <row r="36" spans="1:33">
      <c r="A36" s="2"/>
      <c r="B36" s="1"/>
      <c r="C36" s="285"/>
      <c r="D36" s="286" t="s">
        <v>95</v>
      </c>
      <c r="E36" s="286" t="s">
        <v>95</v>
      </c>
      <c r="F36" s="292" t="str">
        <f>IFERROR(VLOOKUP($E36,'START - AWARD DETAILS'!$C$21:$D$60,2,0),"")</f>
        <v/>
      </c>
      <c r="G36" s="370">
        <v>1</v>
      </c>
      <c r="H36" s="287"/>
      <c r="I36" s="337">
        <f t="shared" si="0"/>
        <v>0</v>
      </c>
      <c r="J36" s="287"/>
      <c r="K36" s="337">
        <f t="shared" si="1"/>
        <v>0</v>
      </c>
      <c r="L36" s="287"/>
      <c r="M36" s="337">
        <f t="shared" si="2"/>
        <v>0</v>
      </c>
      <c r="N36" s="287"/>
      <c r="O36" s="338">
        <f t="shared" si="3"/>
        <v>0</v>
      </c>
      <c r="P36" s="347"/>
      <c r="Q36" s="340">
        <f t="shared" si="4"/>
        <v>0</v>
      </c>
      <c r="R36" s="343">
        <f t="shared" si="5"/>
        <v>0</v>
      </c>
      <c r="S36" s="469">
        <f t="shared" si="6"/>
        <v>0</v>
      </c>
      <c r="T36" s="1"/>
      <c r="U36" s="2"/>
      <c r="V36" s="2"/>
      <c r="W36" s="2"/>
      <c r="X36" s="2"/>
      <c r="Y36" s="2"/>
      <c r="Z36" s="2"/>
      <c r="AA36" s="2"/>
      <c r="AB36" s="2"/>
      <c r="AC36" s="2"/>
      <c r="AD36" s="2"/>
      <c r="AE36" s="2"/>
      <c r="AF36" s="2"/>
      <c r="AG36" s="2"/>
    </row>
    <row r="37" spans="1:33">
      <c r="A37" s="2"/>
      <c r="B37" s="1"/>
      <c r="C37" s="285"/>
      <c r="D37" s="286" t="s">
        <v>95</v>
      </c>
      <c r="E37" s="286" t="s">
        <v>95</v>
      </c>
      <c r="F37" s="292" t="str">
        <f>IFERROR(VLOOKUP($E37,'START - AWARD DETAILS'!$C$21:$D$60,2,0),"")</f>
        <v/>
      </c>
      <c r="G37" s="370">
        <v>1</v>
      </c>
      <c r="H37" s="287"/>
      <c r="I37" s="337">
        <f t="shared" si="0"/>
        <v>0</v>
      </c>
      <c r="J37" s="287"/>
      <c r="K37" s="337">
        <f t="shared" si="1"/>
        <v>0</v>
      </c>
      <c r="L37" s="287"/>
      <c r="M37" s="337">
        <f t="shared" si="2"/>
        <v>0</v>
      </c>
      <c r="N37" s="287"/>
      <c r="O37" s="338">
        <f t="shared" si="3"/>
        <v>0</v>
      </c>
      <c r="P37" s="347"/>
      <c r="Q37" s="340">
        <f t="shared" si="4"/>
        <v>0</v>
      </c>
      <c r="R37" s="343">
        <f t="shared" si="5"/>
        <v>0</v>
      </c>
      <c r="S37" s="469">
        <f t="shared" si="6"/>
        <v>0</v>
      </c>
      <c r="T37" s="1"/>
      <c r="U37" s="2"/>
      <c r="V37" s="2"/>
      <c r="W37" s="2"/>
      <c r="X37" s="2"/>
      <c r="Y37" s="2"/>
      <c r="Z37" s="2"/>
      <c r="AA37" s="2"/>
      <c r="AB37" s="2"/>
      <c r="AC37" s="2"/>
      <c r="AD37" s="2"/>
      <c r="AE37" s="2"/>
      <c r="AF37" s="2"/>
      <c r="AG37" s="2"/>
    </row>
    <row r="38" spans="1:33">
      <c r="A38" s="2"/>
      <c r="B38" s="1"/>
      <c r="C38" s="285"/>
      <c r="D38" s="286" t="s">
        <v>95</v>
      </c>
      <c r="E38" s="286" t="s">
        <v>95</v>
      </c>
      <c r="F38" s="292" t="str">
        <f>IFERROR(VLOOKUP($E38,'START - AWARD DETAILS'!$C$21:$D$60,2,0),"")</f>
        <v/>
      </c>
      <c r="G38" s="370">
        <v>1</v>
      </c>
      <c r="H38" s="287"/>
      <c r="I38" s="337">
        <f t="shared" si="0"/>
        <v>0</v>
      </c>
      <c r="J38" s="287"/>
      <c r="K38" s="337">
        <f t="shared" si="1"/>
        <v>0</v>
      </c>
      <c r="L38" s="287"/>
      <c r="M38" s="337">
        <f t="shared" si="2"/>
        <v>0</v>
      </c>
      <c r="N38" s="287"/>
      <c r="O38" s="338">
        <f t="shared" si="3"/>
        <v>0</v>
      </c>
      <c r="P38" s="347"/>
      <c r="Q38" s="340">
        <f t="shared" si="4"/>
        <v>0</v>
      </c>
      <c r="R38" s="343">
        <f t="shared" si="5"/>
        <v>0</v>
      </c>
      <c r="S38" s="469">
        <f t="shared" si="6"/>
        <v>0</v>
      </c>
      <c r="T38" s="1"/>
      <c r="U38" s="2"/>
      <c r="V38" s="2"/>
      <c r="W38" s="2"/>
      <c r="X38" s="2"/>
      <c r="Y38" s="2"/>
      <c r="Z38" s="2"/>
      <c r="AA38" s="2"/>
      <c r="AB38" s="2"/>
      <c r="AC38" s="2"/>
      <c r="AD38" s="2"/>
      <c r="AE38" s="2"/>
      <c r="AF38" s="2"/>
      <c r="AG38" s="2"/>
    </row>
    <row r="39" spans="1:33">
      <c r="A39" s="2"/>
      <c r="B39" s="1"/>
      <c r="C39" s="285"/>
      <c r="D39" s="286" t="s">
        <v>95</v>
      </c>
      <c r="E39" s="286" t="s">
        <v>95</v>
      </c>
      <c r="F39" s="292" t="str">
        <f>IFERROR(VLOOKUP($E39,'START - AWARD DETAILS'!$C$21:$D$60,2,0),"")</f>
        <v/>
      </c>
      <c r="G39" s="370">
        <v>1</v>
      </c>
      <c r="H39" s="287"/>
      <c r="I39" s="337">
        <f t="shared" si="0"/>
        <v>0</v>
      </c>
      <c r="J39" s="287"/>
      <c r="K39" s="337">
        <f t="shared" si="1"/>
        <v>0</v>
      </c>
      <c r="L39" s="287"/>
      <c r="M39" s="337">
        <f t="shared" si="2"/>
        <v>0</v>
      </c>
      <c r="N39" s="287"/>
      <c r="O39" s="338">
        <f t="shared" si="3"/>
        <v>0</v>
      </c>
      <c r="P39" s="347"/>
      <c r="Q39" s="340">
        <f t="shared" si="4"/>
        <v>0</v>
      </c>
      <c r="R39" s="343">
        <f t="shared" si="5"/>
        <v>0</v>
      </c>
      <c r="S39" s="469">
        <f t="shared" si="6"/>
        <v>0</v>
      </c>
      <c r="T39" s="1"/>
      <c r="U39" s="2"/>
      <c r="V39" s="2"/>
      <c r="W39" s="2"/>
      <c r="X39" s="2"/>
      <c r="Y39" s="2"/>
      <c r="Z39" s="2"/>
      <c r="AA39" s="2"/>
      <c r="AB39" s="2"/>
      <c r="AC39" s="2"/>
      <c r="AD39" s="2"/>
      <c r="AE39" s="2"/>
      <c r="AF39" s="2"/>
      <c r="AG39" s="2"/>
    </row>
    <row r="40" spans="1:33">
      <c r="A40" s="2"/>
      <c r="B40" s="1"/>
      <c r="C40" s="285"/>
      <c r="D40" s="286" t="s">
        <v>95</v>
      </c>
      <c r="E40" s="286" t="s">
        <v>95</v>
      </c>
      <c r="F40" s="292" t="str">
        <f>IFERROR(VLOOKUP($E40,'START - AWARD DETAILS'!$C$21:$D$60,2,0),"")</f>
        <v/>
      </c>
      <c r="G40" s="370">
        <v>1</v>
      </c>
      <c r="H40" s="287"/>
      <c r="I40" s="337">
        <f t="shared" si="0"/>
        <v>0</v>
      </c>
      <c r="J40" s="287"/>
      <c r="K40" s="337">
        <f t="shared" si="1"/>
        <v>0</v>
      </c>
      <c r="L40" s="287"/>
      <c r="M40" s="337">
        <f t="shared" si="2"/>
        <v>0</v>
      </c>
      <c r="N40" s="287"/>
      <c r="O40" s="338">
        <f t="shared" si="3"/>
        <v>0</v>
      </c>
      <c r="P40" s="347"/>
      <c r="Q40" s="340">
        <f t="shared" si="4"/>
        <v>0</v>
      </c>
      <c r="R40" s="343">
        <f t="shared" si="5"/>
        <v>0</v>
      </c>
      <c r="S40" s="469">
        <f t="shared" si="6"/>
        <v>0</v>
      </c>
      <c r="T40" s="1"/>
      <c r="U40" s="2"/>
      <c r="V40" s="2"/>
      <c r="W40" s="2"/>
      <c r="X40" s="2"/>
      <c r="Y40" s="2"/>
      <c r="Z40" s="2"/>
      <c r="AA40" s="2"/>
      <c r="AB40" s="2"/>
      <c r="AC40" s="2"/>
      <c r="AD40" s="2"/>
      <c r="AE40" s="2"/>
      <c r="AF40" s="2"/>
      <c r="AG40" s="2"/>
    </row>
    <row r="41" spans="1:33">
      <c r="A41" s="2"/>
      <c r="B41" s="1"/>
      <c r="C41" s="285"/>
      <c r="D41" s="286" t="s">
        <v>95</v>
      </c>
      <c r="E41" s="286" t="s">
        <v>95</v>
      </c>
      <c r="F41" s="292" t="str">
        <f>IFERROR(VLOOKUP($E41,'START - AWARD DETAILS'!$C$21:$D$60,2,0),"")</f>
        <v/>
      </c>
      <c r="G41" s="370">
        <v>1</v>
      </c>
      <c r="H41" s="287"/>
      <c r="I41" s="337">
        <f t="shared" si="0"/>
        <v>0</v>
      </c>
      <c r="J41" s="287"/>
      <c r="K41" s="337">
        <f t="shared" si="1"/>
        <v>0</v>
      </c>
      <c r="L41" s="287"/>
      <c r="M41" s="337">
        <f t="shared" si="2"/>
        <v>0</v>
      </c>
      <c r="N41" s="287"/>
      <c r="O41" s="338">
        <f t="shared" si="3"/>
        <v>0</v>
      </c>
      <c r="P41" s="347"/>
      <c r="Q41" s="340">
        <f t="shared" si="4"/>
        <v>0</v>
      </c>
      <c r="R41" s="343">
        <f t="shared" si="5"/>
        <v>0</v>
      </c>
      <c r="S41" s="469">
        <f t="shared" si="6"/>
        <v>0</v>
      </c>
      <c r="T41" s="1"/>
      <c r="U41" s="2"/>
      <c r="V41" s="2"/>
      <c r="W41" s="2"/>
      <c r="X41" s="2"/>
      <c r="Y41" s="2"/>
      <c r="Z41" s="2"/>
      <c r="AA41" s="2"/>
      <c r="AB41" s="2"/>
      <c r="AC41" s="2"/>
      <c r="AD41" s="2"/>
      <c r="AE41" s="2"/>
      <c r="AF41" s="2"/>
      <c r="AG41" s="2"/>
    </row>
    <row r="42" spans="1:33">
      <c r="A42" s="2"/>
      <c r="B42" s="1"/>
      <c r="C42" s="285"/>
      <c r="D42" s="286" t="s">
        <v>95</v>
      </c>
      <c r="E42" s="286" t="s">
        <v>95</v>
      </c>
      <c r="F42" s="292" t="str">
        <f>IFERROR(VLOOKUP($E42,'START - AWARD DETAILS'!$C$21:$D$60,2,0),"")</f>
        <v/>
      </c>
      <c r="G42" s="370">
        <v>1</v>
      </c>
      <c r="H42" s="287"/>
      <c r="I42" s="337">
        <f t="shared" si="0"/>
        <v>0</v>
      </c>
      <c r="J42" s="287"/>
      <c r="K42" s="337">
        <f t="shared" si="1"/>
        <v>0</v>
      </c>
      <c r="L42" s="287"/>
      <c r="M42" s="337">
        <f t="shared" si="2"/>
        <v>0</v>
      </c>
      <c r="N42" s="287"/>
      <c r="O42" s="338">
        <f t="shared" si="3"/>
        <v>0</v>
      </c>
      <c r="P42" s="347"/>
      <c r="Q42" s="340">
        <f t="shared" si="4"/>
        <v>0</v>
      </c>
      <c r="R42" s="343">
        <f t="shared" si="5"/>
        <v>0</v>
      </c>
      <c r="S42" s="469">
        <f t="shared" si="6"/>
        <v>0</v>
      </c>
      <c r="T42" s="1"/>
      <c r="U42" s="2"/>
      <c r="V42" s="2"/>
      <c r="W42" s="2"/>
      <c r="X42" s="2"/>
      <c r="Y42" s="2"/>
      <c r="Z42" s="2"/>
      <c r="AA42" s="2"/>
      <c r="AB42" s="2"/>
      <c r="AC42" s="2"/>
      <c r="AD42" s="2"/>
      <c r="AE42" s="2"/>
      <c r="AF42" s="2"/>
      <c r="AG42" s="2"/>
    </row>
    <row r="43" spans="1:33">
      <c r="A43" s="2"/>
      <c r="B43" s="1"/>
      <c r="C43" s="285"/>
      <c r="D43" s="286" t="s">
        <v>95</v>
      </c>
      <c r="E43" s="286" t="s">
        <v>95</v>
      </c>
      <c r="F43" s="292" t="str">
        <f>IFERROR(VLOOKUP($E43,'START - AWARD DETAILS'!$C$21:$D$60,2,0),"")</f>
        <v/>
      </c>
      <c r="G43" s="370">
        <v>1</v>
      </c>
      <c r="H43" s="287"/>
      <c r="I43" s="337">
        <f t="shared" si="0"/>
        <v>0</v>
      </c>
      <c r="J43" s="287"/>
      <c r="K43" s="337">
        <f t="shared" si="1"/>
        <v>0</v>
      </c>
      <c r="L43" s="287"/>
      <c r="M43" s="337">
        <f t="shared" si="2"/>
        <v>0</v>
      </c>
      <c r="N43" s="287"/>
      <c r="O43" s="338">
        <f t="shared" si="3"/>
        <v>0</v>
      </c>
      <c r="P43" s="347"/>
      <c r="Q43" s="340">
        <f t="shared" si="4"/>
        <v>0</v>
      </c>
      <c r="R43" s="343">
        <f t="shared" si="5"/>
        <v>0</v>
      </c>
      <c r="S43" s="469">
        <f t="shared" si="6"/>
        <v>0</v>
      </c>
      <c r="T43" s="1"/>
      <c r="U43" s="2"/>
      <c r="V43" s="2"/>
      <c r="W43" s="2"/>
      <c r="X43" s="2"/>
      <c r="Y43" s="2"/>
      <c r="Z43" s="2"/>
      <c r="AA43" s="2"/>
      <c r="AB43" s="2"/>
      <c r="AC43" s="2"/>
      <c r="AD43" s="2"/>
      <c r="AE43" s="2"/>
      <c r="AF43" s="2"/>
      <c r="AG43" s="2"/>
    </row>
    <row r="44" spans="1:33">
      <c r="A44" s="2"/>
      <c r="B44" s="1"/>
      <c r="C44" s="285"/>
      <c r="D44" s="286" t="s">
        <v>95</v>
      </c>
      <c r="E44" s="286" t="s">
        <v>95</v>
      </c>
      <c r="F44" s="292" t="str">
        <f>IFERROR(VLOOKUP($E44,'START - AWARD DETAILS'!$C$21:$D$60,2,0),"")</f>
        <v/>
      </c>
      <c r="G44" s="370">
        <v>1</v>
      </c>
      <c r="H44" s="287"/>
      <c r="I44" s="337">
        <f t="shared" si="0"/>
        <v>0</v>
      </c>
      <c r="J44" s="287"/>
      <c r="K44" s="337">
        <f t="shared" si="1"/>
        <v>0</v>
      </c>
      <c r="L44" s="287"/>
      <c r="M44" s="337">
        <f t="shared" si="2"/>
        <v>0</v>
      </c>
      <c r="N44" s="287"/>
      <c r="O44" s="338">
        <f t="shared" si="3"/>
        <v>0</v>
      </c>
      <c r="P44" s="347"/>
      <c r="Q44" s="340">
        <f t="shared" si="4"/>
        <v>0</v>
      </c>
      <c r="R44" s="343">
        <f t="shared" si="5"/>
        <v>0</v>
      </c>
      <c r="S44" s="469">
        <f t="shared" si="6"/>
        <v>0</v>
      </c>
      <c r="T44" s="1"/>
      <c r="U44" s="2"/>
      <c r="V44" s="2"/>
      <c r="W44" s="2"/>
      <c r="X44" s="2"/>
      <c r="Y44" s="2"/>
      <c r="Z44" s="2"/>
      <c r="AA44" s="2"/>
      <c r="AB44" s="2"/>
      <c r="AC44" s="2"/>
      <c r="AD44" s="2"/>
      <c r="AE44" s="2"/>
      <c r="AF44" s="2"/>
      <c r="AG44" s="2"/>
    </row>
    <row r="45" spans="1:33">
      <c r="A45" s="2"/>
      <c r="B45" s="1"/>
      <c r="C45" s="285"/>
      <c r="D45" s="286" t="s">
        <v>95</v>
      </c>
      <c r="E45" s="286" t="s">
        <v>95</v>
      </c>
      <c r="F45" s="292" t="str">
        <f>IFERROR(VLOOKUP($E45,'START - AWARD DETAILS'!$C$21:$D$60,2,0),"")</f>
        <v/>
      </c>
      <c r="G45" s="370">
        <v>1</v>
      </c>
      <c r="H45" s="287"/>
      <c r="I45" s="337">
        <f t="shared" si="0"/>
        <v>0</v>
      </c>
      <c r="J45" s="287"/>
      <c r="K45" s="337">
        <f t="shared" si="1"/>
        <v>0</v>
      </c>
      <c r="L45" s="287"/>
      <c r="M45" s="337">
        <f t="shared" si="2"/>
        <v>0</v>
      </c>
      <c r="N45" s="287"/>
      <c r="O45" s="338">
        <f t="shared" si="3"/>
        <v>0</v>
      </c>
      <c r="P45" s="347"/>
      <c r="Q45" s="340">
        <f t="shared" si="4"/>
        <v>0</v>
      </c>
      <c r="R45" s="343">
        <f t="shared" si="5"/>
        <v>0</v>
      </c>
      <c r="S45" s="469">
        <f t="shared" si="6"/>
        <v>0</v>
      </c>
      <c r="T45" s="1"/>
      <c r="U45" s="2"/>
      <c r="V45" s="2"/>
      <c r="W45" s="2"/>
      <c r="X45" s="2"/>
      <c r="Y45" s="2"/>
      <c r="Z45" s="2"/>
      <c r="AA45" s="2"/>
      <c r="AB45" s="2"/>
      <c r="AC45" s="2"/>
      <c r="AD45" s="2"/>
      <c r="AE45" s="2"/>
      <c r="AF45" s="2"/>
      <c r="AG45" s="2"/>
    </row>
    <row r="46" spans="1:33">
      <c r="A46" s="2"/>
      <c r="B46" s="1"/>
      <c r="C46" s="285"/>
      <c r="D46" s="286" t="s">
        <v>95</v>
      </c>
      <c r="E46" s="286" t="s">
        <v>95</v>
      </c>
      <c r="F46" s="292" t="str">
        <f>IFERROR(VLOOKUP($E46,'START - AWARD DETAILS'!$C$21:$D$60,2,0),"")</f>
        <v/>
      </c>
      <c r="G46" s="370">
        <v>1</v>
      </c>
      <c r="H46" s="287"/>
      <c r="I46" s="337">
        <f t="shared" si="0"/>
        <v>0</v>
      </c>
      <c r="J46" s="287"/>
      <c r="K46" s="337">
        <f t="shared" si="1"/>
        <v>0</v>
      </c>
      <c r="L46" s="287"/>
      <c r="M46" s="337">
        <f t="shared" si="2"/>
        <v>0</v>
      </c>
      <c r="N46" s="287"/>
      <c r="O46" s="338">
        <f t="shared" si="3"/>
        <v>0</v>
      </c>
      <c r="P46" s="347"/>
      <c r="Q46" s="340">
        <f t="shared" si="4"/>
        <v>0</v>
      </c>
      <c r="R46" s="343">
        <f t="shared" si="5"/>
        <v>0</v>
      </c>
      <c r="S46" s="469">
        <f t="shared" si="6"/>
        <v>0</v>
      </c>
      <c r="T46" s="1"/>
      <c r="U46" s="2"/>
      <c r="V46" s="2"/>
      <c r="W46" s="2"/>
      <c r="X46" s="2"/>
      <c r="Y46" s="2"/>
      <c r="Z46" s="2"/>
      <c r="AA46" s="2"/>
      <c r="AB46" s="2"/>
      <c r="AC46" s="2"/>
      <c r="AD46" s="2"/>
      <c r="AE46" s="2"/>
      <c r="AF46" s="2"/>
      <c r="AG46" s="2"/>
    </row>
    <row r="47" spans="1:33">
      <c r="A47" s="2"/>
      <c r="B47" s="1"/>
      <c r="C47" s="285"/>
      <c r="D47" s="286" t="s">
        <v>95</v>
      </c>
      <c r="E47" s="286" t="s">
        <v>95</v>
      </c>
      <c r="F47" s="292" t="str">
        <f>IFERROR(VLOOKUP($E47,'START - AWARD DETAILS'!$C$21:$D$60,2,0),"")</f>
        <v/>
      </c>
      <c r="G47" s="370">
        <v>1</v>
      </c>
      <c r="H47" s="287"/>
      <c r="I47" s="337">
        <f t="shared" si="0"/>
        <v>0</v>
      </c>
      <c r="J47" s="287"/>
      <c r="K47" s="337">
        <f t="shared" si="1"/>
        <v>0</v>
      </c>
      <c r="L47" s="287"/>
      <c r="M47" s="337">
        <f t="shared" si="2"/>
        <v>0</v>
      </c>
      <c r="N47" s="287"/>
      <c r="O47" s="338">
        <f t="shared" si="3"/>
        <v>0</v>
      </c>
      <c r="P47" s="347"/>
      <c r="Q47" s="340">
        <f t="shared" si="4"/>
        <v>0</v>
      </c>
      <c r="R47" s="343">
        <f t="shared" si="5"/>
        <v>0</v>
      </c>
      <c r="S47" s="469">
        <f t="shared" si="6"/>
        <v>0</v>
      </c>
      <c r="T47" s="1"/>
      <c r="U47" s="2"/>
      <c r="V47" s="2"/>
      <c r="W47" s="2"/>
      <c r="X47" s="2"/>
      <c r="Y47" s="2"/>
      <c r="Z47" s="2"/>
      <c r="AA47" s="2"/>
      <c r="AB47" s="2"/>
      <c r="AC47" s="2"/>
      <c r="AD47" s="2"/>
      <c r="AE47" s="2"/>
      <c r="AF47" s="2"/>
      <c r="AG47" s="2"/>
    </row>
    <row r="48" spans="1:33">
      <c r="A48" s="2"/>
      <c r="B48" s="1"/>
      <c r="C48" s="285"/>
      <c r="D48" s="286" t="s">
        <v>95</v>
      </c>
      <c r="E48" s="286" t="s">
        <v>95</v>
      </c>
      <c r="F48" s="292" t="str">
        <f>IFERROR(VLOOKUP($E48,'START - AWARD DETAILS'!$C$21:$D$60,2,0),"")</f>
        <v/>
      </c>
      <c r="G48" s="370">
        <v>1</v>
      </c>
      <c r="H48" s="287"/>
      <c r="I48" s="337">
        <f t="shared" si="0"/>
        <v>0</v>
      </c>
      <c r="J48" s="287"/>
      <c r="K48" s="337">
        <f t="shared" si="1"/>
        <v>0</v>
      </c>
      <c r="L48" s="287"/>
      <c r="M48" s="337">
        <f t="shared" si="2"/>
        <v>0</v>
      </c>
      <c r="N48" s="287"/>
      <c r="O48" s="338">
        <f t="shared" si="3"/>
        <v>0</v>
      </c>
      <c r="P48" s="347"/>
      <c r="Q48" s="340">
        <f t="shared" si="4"/>
        <v>0</v>
      </c>
      <c r="R48" s="343">
        <f t="shared" si="5"/>
        <v>0</v>
      </c>
      <c r="S48" s="469">
        <f t="shared" si="6"/>
        <v>0</v>
      </c>
      <c r="T48" s="1"/>
      <c r="U48" s="2"/>
      <c r="V48" s="2"/>
      <c r="W48" s="2"/>
      <c r="X48" s="2"/>
      <c r="Y48" s="2"/>
      <c r="Z48" s="2"/>
      <c r="AA48" s="2"/>
      <c r="AB48" s="2"/>
      <c r="AC48" s="2"/>
      <c r="AD48" s="2"/>
      <c r="AE48" s="2"/>
      <c r="AF48" s="2"/>
      <c r="AG48" s="2"/>
    </row>
    <row r="49" spans="1:33">
      <c r="A49" s="2"/>
      <c r="B49" s="1"/>
      <c r="C49" s="285"/>
      <c r="D49" s="286" t="s">
        <v>95</v>
      </c>
      <c r="E49" s="286" t="s">
        <v>95</v>
      </c>
      <c r="F49" s="292" t="str">
        <f>IFERROR(VLOOKUP($E49,'START - AWARD DETAILS'!$C$21:$D$60,2,0),"")</f>
        <v/>
      </c>
      <c r="G49" s="370">
        <v>1</v>
      </c>
      <c r="H49" s="287"/>
      <c r="I49" s="337">
        <f t="shared" si="0"/>
        <v>0</v>
      </c>
      <c r="J49" s="287"/>
      <c r="K49" s="337">
        <f t="shared" si="1"/>
        <v>0</v>
      </c>
      <c r="L49" s="287"/>
      <c r="M49" s="337">
        <f t="shared" si="2"/>
        <v>0</v>
      </c>
      <c r="N49" s="287"/>
      <c r="O49" s="338">
        <f t="shared" si="3"/>
        <v>0</v>
      </c>
      <c r="P49" s="347"/>
      <c r="Q49" s="340">
        <f t="shared" si="4"/>
        <v>0</v>
      </c>
      <c r="R49" s="343">
        <f t="shared" si="5"/>
        <v>0</v>
      </c>
      <c r="S49" s="469">
        <f t="shared" si="6"/>
        <v>0</v>
      </c>
      <c r="T49" s="1"/>
      <c r="U49" s="2"/>
      <c r="V49" s="2"/>
      <c r="W49" s="2"/>
      <c r="X49" s="2"/>
      <c r="Y49" s="2"/>
      <c r="Z49" s="2"/>
      <c r="AA49" s="2"/>
      <c r="AB49" s="2"/>
      <c r="AC49" s="2"/>
      <c r="AD49" s="2"/>
      <c r="AE49" s="2"/>
      <c r="AF49" s="2"/>
      <c r="AG49" s="2"/>
    </row>
    <row r="50" spans="1:33">
      <c r="A50" s="2"/>
      <c r="B50" s="1"/>
      <c r="C50" s="285"/>
      <c r="D50" s="286" t="s">
        <v>95</v>
      </c>
      <c r="E50" s="286" t="s">
        <v>95</v>
      </c>
      <c r="F50" s="292" t="str">
        <f>IFERROR(VLOOKUP($E50,'START - AWARD DETAILS'!$C$21:$D$60,2,0),"")</f>
        <v/>
      </c>
      <c r="G50" s="370">
        <v>1</v>
      </c>
      <c r="H50" s="287"/>
      <c r="I50" s="337">
        <f t="shared" si="0"/>
        <v>0</v>
      </c>
      <c r="J50" s="287"/>
      <c r="K50" s="337">
        <f t="shared" si="1"/>
        <v>0</v>
      </c>
      <c r="L50" s="287"/>
      <c r="M50" s="337">
        <f t="shared" si="2"/>
        <v>0</v>
      </c>
      <c r="N50" s="287"/>
      <c r="O50" s="338">
        <f t="shared" si="3"/>
        <v>0</v>
      </c>
      <c r="P50" s="347"/>
      <c r="Q50" s="340">
        <f t="shared" si="4"/>
        <v>0</v>
      </c>
      <c r="R50" s="343">
        <f t="shared" si="5"/>
        <v>0</v>
      </c>
      <c r="S50" s="469">
        <f t="shared" si="6"/>
        <v>0</v>
      </c>
      <c r="T50" s="1"/>
      <c r="U50" s="2"/>
      <c r="V50" s="2"/>
      <c r="W50" s="2"/>
      <c r="X50" s="2"/>
      <c r="Y50" s="2"/>
      <c r="Z50" s="2"/>
      <c r="AA50" s="2"/>
      <c r="AB50" s="2"/>
      <c r="AC50" s="2"/>
      <c r="AD50" s="2"/>
      <c r="AE50" s="2"/>
      <c r="AF50" s="2"/>
      <c r="AG50" s="2"/>
    </row>
    <row r="51" spans="1:33">
      <c r="A51" s="2"/>
      <c r="B51" s="1"/>
      <c r="C51" s="285"/>
      <c r="D51" s="286" t="s">
        <v>95</v>
      </c>
      <c r="E51" s="286" t="s">
        <v>95</v>
      </c>
      <c r="F51" s="292" t="str">
        <f>IFERROR(VLOOKUP($E51,'START - AWARD DETAILS'!$C$21:$D$60,2,0),"")</f>
        <v/>
      </c>
      <c r="G51" s="370">
        <v>1</v>
      </c>
      <c r="H51" s="287"/>
      <c r="I51" s="337">
        <f t="shared" si="0"/>
        <v>0</v>
      </c>
      <c r="J51" s="287"/>
      <c r="K51" s="337">
        <f t="shared" si="1"/>
        <v>0</v>
      </c>
      <c r="L51" s="287"/>
      <c r="M51" s="337">
        <f t="shared" si="2"/>
        <v>0</v>
      </c>
      <c r="N51" s="287"/>
      <c r="O51" s="338">
        <f t="shared" si="3"/>
        <v>0</v>
      </c>
      <c r="P51" s="347"/>
      <c r="Q51" s="340">
        <f t="shared" si="4"/>
        <v>0</v>
      </c>
      <c r="R51" s="343">
        <f t="shared" si="5"/>
        <v>0</v>
      </c>
      <c r="S51" s="469">
        <f t="shared" si="6"/>
        <v>0</v>
      </c>
      <c r="T51" s="1"/>
      <c r="U51" s="2"/>
      <c r="V51" s="2"/>
      <c r="W51" s="2"/>
      <c r="X51" s="2"/>
      <c r="Y51" s="2"/>
      <c r="Z51" s="2"/>
      <c r="AA51" s="2"/>
      <c r="AB51" s="2"/>
      <c r="AC51" s="2"/>
      <c r="AD51" s="2"/>
      <c r="AE51" s="2"/>
      <c r="AF51" s="2"/>
      <c r="AG51" s="2"/>
    </row>
    <row r="52" spans="1:33">
      <c r="A52" s="2"/>
      <c r="B52" s="1"/>
      <c r="C52" s="285"/>
      <c r="D52" s="286" t="s">
        <v>95</v>
      </c>
      <c r="E52" s="286" t="s">
        <v>95</v>
      </c>
      <c r="F52" s="292" t="str">
        <f>IFERROR(VLOOKUP($E52,'START - AWARD DETAILS'!$C$21:$D$60,2,0),"")</f>
        <v/>
      </c>
      <c r="G52" s="370">
        <v>1</v>
      </c>
      <c r="H52" s="287"/>
      <c r="I52" s="337">
        <f t="shared" si="0"/>
        <v>0</v>
      </c>
      <c r="J52" s="287"/>
      <c r="K52" s="337">
        <f t="shared" si="1"/>
        <v>0</v>
      </c>
      <c r="L52" s="287"/>
      <c r="M52" s="337">
        <f t="shared" si="2"/>
        <v>0</v>
      </c>
      <c r="N52" s="287"/>
      <c r="O52" s="338">
        <f t="shared" si="3"/>
        <v>0</v>
      </c>
      <c r="P52" s="347"/>
      <c r="Q52" s="340">
        <f t="shared" si="4"/>
        <v>0</v>
      </c>
      <c r="R52" s="343">
        <f t="shared" si="5"/>
        <v>0</v>
      </c>
      <c r="S52" s="469">
        <f t="shared" si="6"/>
        <v>0</v>
      </c>
      <c r="T52" s="1"/>
      <c r="U52" s="2"/>
      <c r="V52" s="2"/>
      <c r="W52" s="2"/>
      <c r="X52" s="2"/>
      <c r="Y52" s="2"/>
      <c r="Z52" s="2"/>
      <c r="AA52" s="2"/>
      <c r="AB52" s="2"/>
      <c r="AC52" s="2"/>
      <c r="AD52" s="2"/>
      <c r="AE52" s="2"/>
      <c r="AF52" s="2"/>
      <c r="AG52" s="2"/>
    </row>
    <row r="53" spans="1:33">
      <c r="A53" s="2"/>
      <c r="B53" s="1"/>
      <c r="C53" s="285"/>
      <c r="D53" s="286" t="s">
        <v>95</v>
      </c>
      <c r="E53" s="286" t="s">
        <v>95</v>
      </c>
      <c r="F53" s="292" t="str">
        <f>IFERROR(VLOOKUP($E53,'START - AWARD DETAILS'!$C$21:$D$60,2,0),"")</f>
        <v/>
      </c>
      <c r="G53" s="370">
        <v>1</v>
      </c>
      <c r="H53" s="287"/>
      <c r="I53" s="337">
        <f t="shared" si="0"/>
        <v>0</v>
      </c>
      <c r="J53" s="287"/>
      <c r="K53" s="337">
        <f t="shared" si="1"/>
        <v>0</v>
      </c>
      <c r="L53" s="287"/>
      <c r="M53" s="337">
        <f t="shared" si="2"/>
        <v>0</v>
      </c>
      <c r="N53" s="287"/>
      <c r="O53" s="338">
        <f t="shared" si="3"/>
        <v>0</v>
      </c>
      <c r="P53" s="347"/>
      <c r="Q53" s="340">
        <f t="shared" si="4"/>
        <v>0</v>
      </c>
      <c r="R53" s="343">
        <f t="shared" si="5"/>
        <v>0</v>
      </c>
      <c r="S53" s="469">
        <f t="shared" si="6"/>
        <v>0</v>
      </c>
      <c r="T53" s="1"/>
      <c r="U53" s="2"/>
      <c r="V53" s="2"/>
      <c r="W53" s="2"/>
      <c r="X53" s="2"/>
      <c r="Y53" s="2"/>
      <c r="Z53" s="2"/>
      <c r="AA53" s="2"/>
      <c r="AB53" s="2"/>
      <c r="AC53" s="2"/>
      <c r="AD53" s="2"/>
      <c r="AE53" s="2"/>
      <c r="AF53" s="2"/>
      <c r="AG53" s="2"/>
    </row>
    <row r="54" spans="1:33">
      <c r="A54" s="2"/>
      <c r="B54" s="1"/>
      <c r="C54" s="285"/>
      <c r="D54" s="286" t="s">
        <v>95</v>
      </c>
      <c r="E54" s="286" t="s">
        <v>95</v>
      </c>
      <c r="F54" s="292" t="str">
        <f>IFERROR(VLOOKUP($E54,'START - AWARD DETAILS'!$C$21:$D$60,2,0),"")</f>
        <v/>
      </c>
      <c r="G54" s="370">
        <v>1</v>
      </c>
      <c r="H54" s="287"/>
      <c r="I54" s="337">
        <f t="shared" si="0"/>
        <v>0</v>
      </c>
      <c r="J54" s="287"/>
      <c r="K54" s="337">
        <f t="shared" si="1"/>
        <v>0</v>
      </c>
      <c r="L54" s="287"/>
      <c r="M54" s="337">
        <f t="shared" si="2"/>
        <v>0</v>
      </c>
      <c r="N54" s="287"/>
      <c r="O54" s="338">
        <f t="shared" si="3"/>
        <v>0</v>
      </c>
      <c r="P54" s="347"/>
      <c r="Q54" s="340">
        <f t="shared" si="4"/>
        <v>0</v>
      </c>
      <c r="R54" s="343">
        <f t="shared" si="5"/>
        <v>0</v>
      </c>
      <c r="S54" s="469">
        <f t="shared" si="6"/>
        <v>0</v>
      </c>
      <c r="T54" s="1"/>
      <c r="U54" s="2"/>
      <c r="V54" s="2"/>
      <c r="W54" s="2"/>
      <c r="X54" s="2"/>
      <c r="Y54" s="2"/>
      <c r="Z54" s="2"/>
      <c r="AA54" s="2"/>
      <c r="AB54" s="2"/>
      <c r="AC54" s="2"/>
      <c r="AD54" s="2"/>
      <c r="AE54" s="2"/>
      <c r="AF54" s="2"/>
      <c r="AG54" s="2"/>
    </row>
    <row r="55" spans="1:33">
      <c r="A55" s="2"/>
      <c r="B55" s="1"/>
      <c r="C55" s="285"/>
      <c r="D55" s="286" t="s">
        <v>95</v>
      </c>
      <c r="E55" s="286" t="s">
        <v>95</v>
      </c>
      <c r="F55" s="292" t="str">
        <f>IFERROR(VLOOKUP($E55,'START - AWARD DETAILS'!$C$21:$D$60,2,0),"")</f>
        <v/>
      </c>
      <c r="G55" s="370">
        <v>1</v>
      </c>
      <c r="H55" s="287"/>
      <c r="I55" s="337">
        <f t="shared" si="0"/>
        <v>0</v>
      </c>
      <c r="J55" s="287"/>
      <c r="K55" s="337">
        <f t="shared" si="1"/>
        <v>0</v>
      </c>
      <c r="L55" s="287"/>
      <c r="M55" s="337">
        <f t="shared" si="2"/>
        <v>0</v>
      </c>
      <c r="N55" s="287"/>
      <c r="O55" s="338">
        <f t="shared" si="3"/>
        <v>0</v>
      </c>
      <c r="P55" s="347"/>
      <c r="Q55" s="340">
        <f t="shared" si="4"/>
        <v>0</v>
      </c>
      <c r="R55" s="343">
        <f t="shared" si="5"/>
        <v>0</v>
      </c>
      <c r="S55" s="469">
        <f t="shared" si="6"/>
        <v>0</v>
      </c>
      <c r="T55" s="1"/>
      <c r="U55" s="2"/>
      <c r="V55" s="2"/>
      <c r="W55" s="2"/>
      <c r="X55" s="2"/>
      <c r="Y55" s="2"/>
      <c r="Z55" s="2"/>
      <c r="AA55" s="2"/>
      <c r="AB55" s="2"/>
      <c r="AC55" s="2"/>
      <c r="AD55" s="2"/>
      <c r="AE55" s="2"/>
      <c r="AF55" s="2"/>
      <c r="AG55" s="2"/>
    </row>
    <row r="56" spans="1:33">
      <c r="A56" s="2"/>
      <c r="B56" s="1"/>
      <c r="C56" s="285"/>
      <c r="D56" s="286" t="s">
        <v>95</v>
      </c>
      <c r="E56" s="286" t="s">
        <v>95</v>
      </c>
      <c r="F56" s="292" t="str">
        <f>IFERROR(VLOOKUP($E56,'START - AWARD DETAILS'!$C$21:$D$60,2,0),"")</f>
        <v/>
      </c>
      <c r="G56" s="370">
        <v>1</v>
      </c>
      <c r="H56" s="287"/>
      <c r="I56" s="337">
        <f t="shared" si="0"/>
        <v>0</v>
      </c>
      <c r="J56" s="287"/>
      <c r="K56" s="337">
        <f t="shared" si="1"/>
        <v>0</v>
      </c>
      <c r="L56" s="287"/>
      <c r="M56" s="337">
        <f t="shared" si="2"/>
        <v>0</v>
      </c>
      <c r="N56" s="287"/>
      <c r="O56" s="338">
        <f t="shared" si="3"/>
        <v>0</v>
      </c>
      <c r="P56" s="347"/>
      <c r="Q56" s="340">
        <f t="shared" si="4"/>
        <v>0</v>
      </c>
      <c r="R56" s="343">
        <f t="shared" si="5"/>
        <v>0</v>
      </c>
      <c r="S56" s="469">
        <f t="shared" si="6"/>
        <v>0</v>
      </c>
      <c r="T56" s="1"/>
      <c r="U56" s="2"/>
      <c r="V56" s="2"/>
      <c r="W56" s="2"/>
      <c r="X56" s="2"/>
      <c r="Y56" s="2"/>
      <c r="Z56" s="2"/>
      <c r="AA56" s="2"/>
      <c r="AB56" s="2"/>
      <c r="AC56" s="2"/>
      <c r="AD56" s="2"/>
      <c r="AE56" s="2"/>
      <c r="AF56" s="2"/>
      <c r="AG56" s="2"/>
    </row>
    <row r="57" spans="1:33">
      <c r="A57" s="2"/>
      <c r="B57" s="1"/>
      <c r="C57" s="285"/>
      <c r="D57" s="286" t="s">
        <v>95</v>
      </c>
      <c r="E57" s="286" t="s">
        <v>95</v>
      </c>
      <c r="F57" s="292" t="str">
        <f>IFERROR(VLOOKUP($E57,'START - AWARD DETAILS'!$C$21:$D$60,2,0),"")</f>
        <v/>
      </c>
      <c r="G57" s="370">
        <v>1</v>
      </c>
      <c r="H57" s="287"/>
      <c r="I57" s="337">
        <f t="shared" si="0"/>
        <v>0</v>
      </c>
      <c r="J57" s="287"/>
      <c r="K57" s="337">
        <f t="shared" si="1"/>
        <v>0</v>
      </c>
      <c r="L57" s="287"/>
      <c r="M57" s="337">
        <f t="shared" si="2"/>
        <v>0</v>
      </c>
      <c r="N57" s="287"/>
      <c r="O57" s="338">
        <f t="shared" si="3"/>
        <v>0</v>
      </c>
      <c r="P57" s="347"/>
      <c r="Q57" s="340">
        <f t="shared" si="4"/>
        <v>0</v>
      </c>
      <c r="R57" s="343">
        <f t="shared" si="5"/>
        <v>0</v>
      </c>
      <c r="S57" s="469">
        <f t="shared" si="6"/>
        <v>0</v>
      </c>
      <c r="T57" s="1"/>
      <c r="U57" s="2"/>
      <c r="V57" s="2"/>
      <c r="W57" s="2"/>
      <c r="X57" s="2"/>
      <c r="Y57" s="2"/>
      <c r="Z57" s="2"/>
      <c r="AA57" s="2"/>
      <c r="AB57" s="2"/>
      <c r="AC57" s="2"/>
      <c r="AD57" s="2"/>
      <c r="AE57" s="2"/>
      <c r="AF57" s="2"/>
      <c r="AG57" s="2"/>
    </row>
    <row r="58" spans="1:33">
      <c r="A58" s="2"/>
      <c r="B58" s="1"/>
      <c r="C58" s="285"/>
      <c r="D58" s="286" t="s">
        <v>95</v>
      </c>
      <c r="E58" s="286" t="s">
        <v>95</v>
      </c>
      <c r="F58" s="292" t="str">
        <f>IFERROR(VLOOKUP($E58,'START - AWARD DETAILS'!$C$21:$D$60,2,0),"")</f>
        <v/>
      </c>
      <c r="G58" s="370">
        <v>1</v>
      </c>
      <c r="H58" s="287"/>
      <c r="I58" s="337">
        <f t="shared" si="0"/>
        <v>0</v>
      </c>
      <c r="J58" s="287"/>
      <c r="K58" s="337">
        <f t="shared" si="1"/>
        <v>0</v>
      </c>
      <c r="L58" s="287"/>
      <c r="M58" s="337">
        <f t="shared" si="2"/>
        <v>0</v>
      </c>
      <c r="N58" s="287"/>
      <c r="O58" s="338">
        <f t="shared" si="3"/>
        <v>0</v>
      </c>
      <c r="P58" s="347"/>
      <c r="Q58" s="340">
        <f t="shared" si="4"/>
        <v>0</v>
      </c>
      <c r="R58" s="343">
        <f t="shared" si="5"/>
        <v>0</v>
      </c>
      <c r="S58" s="469">
        <f t="shared" si="6"/>
        <v>0</v>
      </c>
      <c r="T58" s="1"/>
      <c r="U58" s="2"/>
      <c r="V58" s="2"/>
      <c r="W58" s="2"/>
      <c r="X58" s="2"/>
      <c r="Y58" s="2"/>
      <c r="Z58" s="2"/>
      <c r="AA58" s="2"/>
      <c r="AB58" s="2"/>
      <c r="AC58" s="2"/>
      <c r="AD58" s="2"/>
      <c r="AE58" s="2"/>
      <c r="AF58" s="2"/>
      <c r="AG58" s="2"/>
    </row>
    <row r="59" spans="1:33">
      <c r="A59" s="2"/>
      <c r="B59" s="1"/>
      <c r="C59" s="285"/>
      <c r="D59" s="286" t="s">
        <v>95</v>
      </c>
      <c r="E59" s="286" t="s">
        <v>95</v>
      </c>
      <c r="F59" s="292" t="str">
        <f>IFERROR(VLOOKUP($E59,'START - AWARD DETAILS'!$C$21:$D$60,2,0),"")</f>
        <v/>
      </c>
      <c r="G59" s="370">
        <v>1</v>
      </c>
      <c r="H59" s="287"/>
      <c r="I59" s="337">
        <f t="shared" si="0"/>
        <v>0</v>
      </c>
      <c r="J59" s="287"/>
      <c r="K59" s="337">
        <f t="shared" si="1"/>
        <v>0</v>
      </c>
      <c r="L59" s="287"/>
      <c r="M59" s="337">
        <f t="shared" si="2"/>
        <v>0</v>
      </c>
      <c r="N59" s="287"/>
      <c r="O59" s="338">
        <f t="shared" si="3"/>
        <v>0</v>
      </c>
      <c r="P59" s="347"/>
      <c r="Q59" s="340">
        <f t="shared" si="4"/>
        <v>0</v>
      </c>
      <c r="R59" s="343">
        <f t="shared" si="5"/>
        <v>0</v>
      </c>
      <c r="S59" s="469">
        <f t="shared" si="6"/>
        <v>0</v>
      </c>
      <c r="T59" s="1"/>
      <c r="U59" s="2"/>
      <c r="V59" s="2"/>
      <c r="W59" s="2"/>
      <c r="X59" s="2"/>
      <c r="Y59" s="2"/>
      <c r="Z59" s="2"/>
      <c r="AA59" s="2"/>
      <c r="AB59" s="2"/>
      <c r="AC59" s="2"/>
      <c r="AD59" s="2"/>
      <c r="AE59" s="2"/>
      <c r="AF59" s="2"/>
      <c r="AG59" s="2"/>
    </row>
    <row r="60" spans="1:33">
      <c r="A60" s="2"/>
      <c r="B60" s="1"/>
      <c r="C60" s="285"/>
      <c r="D60" s="286" t="s">
        <v>95</v>
      </c>
      <c r="E60" s="286" t="s">
        <v>95</v>
      </c>
      <c r="F60" s="292" t="str">
        <f>IFERROR(VLOOKUP($E60,'START - AWARD DETAILS'!$C$21:$D$60,2,0),"")</f>
        <v/>
      </c>
      <c r="G60" s="370">
        <v>1</v>
      </c>
      <c r="H60" s="287"/>
      <c r="I60" s="337">
        <f t="shared" si="0"/>
        <v>0</v>
      </c>
      <c r="J60" s="287"/>
      <c r="K60" s="337">
        <f t="shared" si="1"/>
        <v>0</v>
      </c>
      <c r="L60" s="287"/>
      <c r="M60" s="337">
        <f t="shared" si="2"/>
        <v>0</v>
      </c>
      <c r="N60" s="287"/>
      <c r="O60" s="338">
        <f t="shared" si="3"/>
        <v>0</v>
      </c>
      <c r="P60" s="347"/>
      <c r="Q60" s="340">
        <f t="shared" si="4"/>
        <v>0</v>
      </c>
      <c r="R60" s="343">
        <f t="shared" si="5"/>
        <v>0</v>
      </c>
      <c r="S60" s="469">
        <f t="shared" si="6"/>
        <v>0</v>
      </c>
      <c r="T60" s="1"/>
      <c r="U60" s="2"/>
      <c r="V60" s="2"/>
      <c r="W60" s="2"/>
      <c r="X60" s="2"/>
      <c r="Y60" s="2"/>
      <c r="Z60" s="2"/>
      <c r="AA60" s="2"/>
      <c r="AB60" s="2"/>
      <c r="AC60" s="2"/>
      <c r="AD60" s="2"/>
      <c r="AE60" s="2"/>
      <c r="AF60" s="2"/>
      <c r="AG60" s="2"/>
    </row>
    <row r="61" spans="1:33" ht="15.75" thickBot="1">
      <c r="A61" s="2"/>
      <c r="B61" s="1"/>
      <c r="C61" s="285"/>
      <c r="D61" s="286" t="s">
        <v>95</v>
      </c>
      <c r="E61" s="286" t="s">
        <v>95</v>
      </c>
      <c r="F61" s="292" t="str">
        <f>IFERROR(VLOOKUP($E61,'START - AWARD DETAILS'!$C$21:$D$60,2,0),"")</f>
        <v/>
      </c>
      <c r="G61" s="370">
        <v>1</v>
      </c>
      <c r="H61" s="287"/>
      <c r="I61" s="337">
        <f t="shared" si="0"/>
        <v>0</v>
      </c>
      <c r="J61" s="287"/>
      <c r="K61" s="337">
        <f t="shared" si="1"/>
        <v>0</v>
      </c>
      <c r="L61" s="287"/>
      <c r="M61" s="337">
        <f t="shared" si="2"/>
        <v>0</v>
      </c>
      <c r="N61" s="287"/>
      <c r="O61" s="338">
        <f t="shared" si="3"/>
        <v>0</v>
      </c>
      <c r="P61" s="492"/>
      <c r="Q61" s="340">
        <f t="shared" si="4"/>
        <v>0</v>
      </c>
      <c r="R61" s="343">
        <f t="shared" si="5"/>
        <v>0</v>
      </c>
      <c r="S61" s="469">
        <f t="shared" si="6"/>
        <v>0</v>
      </c>
      <c r="T61" s="1"/>
      <c r="U61" s="2"/>
      <c r="V61" s="2"/>
      <c r="W61" s="2"/>
      <c r="X61" s="2"/>
      <c r="Y61" s="2"/>
      <c r="Z61" s="2"/>
      <c r="AA61" s="2"/>
      <c r="AB61" s="2"/>
      <c r="AC61" s="2"/>
      <c r="AD61" s="2"/>
      <c r="AE61" s="2"/>
      <c r="AF61" s="2"/>
      <c r="AG61" s="2"/>
    </row>
    <row r="62" spans="1:33" ht="15.75" thickBot="1">
      <c r="A62" s="2"/>
      <c r="B62" s="1"/>
      <c r="C62" s="328"/>
      <c r="D62" s="329"/>
      <c r="E62" s="329"/>
      <c r="F62" s="330"/>
      <c r="G62" s="330"/>
      <c r="H62" s="331">
        <f t="shared" ref="H62:S62" si="7">SUM(H12:H61)</f>
        <v>0</v>
      </c>
      <c r="I62" s="331">
        <f t="shared" si="7"/>
        <v>0</v>
      </c>
      <c r="J62" s="331">
        <f t="shared" si="7"/>
        <v>0</v>
      </c>
      <c r="K62" s="331">
        <f t="shared" si="7"/>
        <v>0</v>
      </c>
      <c r="L62" s="331">
        <f t="shared" si="7"/>
        <v>0</v>
      </c>
      <c r="M62" s="331">
        <f t="shared" si="7"/>
        <v>0</v>
      </c>
      <c r="N62" s="331">
        <f t="shared" si="7"/>
        <v>0</v>
      </c>
      <c r="O62" s="331">
        <f t="shared" si="7"/>
        <v>0</v>
      </c>
      <c r="P62" s="331">
        <f t="shared" si="7"/>
        <v>0</v>
      </c>
      <c r="Q62" s="332">
        <f>SUM(Q12:Q61)</f>
        <v>0</v>
      </c>
      <c r="R62" s="345">
        <f t="shared" si="7"/>
        <v>0</v>
      </c>
      <c r="S62" s="470">
        <f t="shared" si="7"/>
        <v>0</v>
      </c>
      <c r="T62" s="1"/>
      <c r="U62" s="2"/>
      <c r="V62" s="2"/>
      <c r="W62" s="2"/>
      <c r="X62" s="2"/>
      <c r="Y62" s="2"/>
      <c r="Z62" s="2"/>
      <c r="AA62" s="2"/>
      <c r="AB62" s="2"/>
      <c r="AC62" s="2"/>
      <c r="AD62" s="2"/>
      <c r="AE62" s="2"/>
      <c r="AF62" s="2"/>
      <c r="AG62" s="2"/>
    </row>
    <row r="63" spans="1:33" ht="7.5" customHeight="1">
      <c r="A63" s="2"/>
      <c r="B63" s="1"/>
      <c r="C63" s="1"/>
      <c r="D63" s="1"/>
      <c r="E63" s="1"/>
      <c r="F63" s="1"/>
      <c r="G63" s="1"/>
      <c r="H63" s="1"/>
      <c r="I63" s="1"/>
      <c r="J63" s="1"/>
      <c r="K63" s="1"/>
      <c r="L63" s="1"/>
      <c r="M63" s="1"/>
      <c r="N63" s="1"/>
      <c r="O63" s="308"/>
      <c r="P63" s="308"/>
      <c r="Q63" s="308"/>
      <c r="R63" s="308"/>
      <c r="S63" s="308"/>
      <c r="T63" s="308"/>
      <c r="U63" s="2"/>
      <c r="V63" s="2"/>
      <c r="W63" s="2"/>
      <c r="X63" s="2"/>
      <c r="Y63" s="2"/>
      <c r="Z63" s="2"/>
      <c r="AA63" s="2"/>
    </row>
    <row r="64" spans="1:33" ht="7.5" customHeight="1">
      <c r="A64" s="2"/>
      <c r="B64" s="1"/>
      <c r="C64" s="1"/>
      <c r="D64" s="1"/>
      <c r="E64" s="1"/>
      <c r="F64" s="1"/>
      <c r="G64" s="1"/>
      <c r="H64" s="1"/>
      <c r="I64" s="1"/>
      <c r="J64" s="1"/>
      <c r="K64" s="1"/>
      <c r="L64" s="1"/>
      <c r="M64" s="1"/>
      <c r="N64" s="1"/>
      <c r="O64" s="308"/>
      <c r="P64" s="308"/>
      <c r="Q64" s="308"/>
      <c r="R64" s="308"/>
      <c r="S64" s="308"/>
      <c r="T64" s="308"/>
      <c r="U64" s="2"/>
      <c r="V64" s="2"/>
      <c r="W64" s="2"/>
      <c r="X64" s="2"/>
      <c r="Y64" s="2"/>
      <c r="Z64" s="2"/>
      <c r="AA64" s="2"/>
    </row>
    <row r="65" spans="1:27" ht="15.75" customHeight="1">
      <c r="A65" s="2"/>
      <c r="B65" s="1"/>
      <c r="C65" s="463" t="s">
        <v>183</v>
      </c>
      <c r="D65" s="53"/>
      <c r="E65" s="53"/>
      <c r="F65" s="53"/>
      <c r="G65" s="53"/>
      <c r="H65" s="53"/>
      <c r="I65" s="53"/>
      <c r="J65" s="53"/>
      <c r="K65" s="53"/>
      <c r="L65" s="54"/>
      <c r="M65" s="1"/>
      <c r="N65" s="1"/>
      <c r="O65" s="308"/>
      <c r="P65" s="308"/>
      <c r="Q65" s="308"/>
      <c r="R65" s="308"/>
      <c r="S65" s="308"/>
      <c r="T65" s="308"/>
      <c r="U65" s="2"/>
      <c r="V65" s="2"/>
      <c r="W65" s="2"/>
      <c r="X65" s="2"/>
      <c r="Y65" s="2"/>
      <c r="Z65" s="2"/>
      <c r="AA65" s="2"/>
    </row>
    <row r="66" spans="1:27" ht="99.75" customHeight="1">
      <c r="A66" s="2"/>
      <c r="B66" s="1"/>
      <c r="C66" s="541" t="s">
        <v>184</v>
      </c>
      <c r="D66" s="542"/>
      <c r="E66" s="542"/>
      <c r="F66" s="542"/>
      <c r="G66" s="542"/>
      <c r="H66" s="542"/>
      <c r="I66" s="542"/>
      <c r="J66" s="542"/>
      <c r="K66" s="542"/>
      <c r="L66" s="543"/>
      <c r="M66" s="1"/>
      <c r="N66" s="1"/>
      <c r="O66" s="308"/>
      <c r="P66" s="308"/>
      <c r="Q66" s="308"/>
      <c r="R66" s="308"/>
      <c r="S66" s="308"/>
      <c r="T66" s="308"/>
      <c r="U66" s="2"/>
      <c r="V66" s="2"/>
      <c r="W66" s="2"/>
      <c r="X66" s="2"/>
      <c r="Y66" s="2"/>
      <c r="Z66" s="2"/>
      <c r="AA66" s="2"/>
    </row>
    <row r="67" spans="1:27" ht="7.5" customHeight="1">
      <c r="A67" s="2"/>
      <c r="B67" s="1"/>
      <c r="C67" s="1"/>
      <c r="D67" s="1"/>
      <c r="E67" s="1"/>
      <c r="F67" s="1"/>
      <c r="G67" s="1"/>
      <c r="H67" s="1"/>
      <c r="I67" s="1"/>
      <c r="J67" s="1"/>
      <c r="K67" s="1"/>
      <c r="L67" s="1"/>
      <c r="M67" s="1"/>
      <c r="N67" s="1"/>
      <c r="O67" s="308"/>
      <c r="P67" s="308"/>
      <c r="Q67" s="308"/>
      <c r="R67" s="308"/>
      <c r="S67" s="308"/>
      <c r="T67" s="308"/>
      <c r="U67" s="2"/>
      <c r="V67" s="2"/>
      <c r="W67" s="2"/>
      <c r="X67" s="2"/>
      <c r="Y67" s="2"/>
      <c r="Z67" s="2"/>
      <c r="AA67" s="2"/>
    </row>
    <row r="68" spans="1:27" ht="7.5" customHeight="1" thickBot="1">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t="25.5" customHeight="1">
      <c r="A69" s="2"/>
      <c r="B69" s="2"/>
      <c r="C69" s="61" t="s">
        <v>192</v>
      </c>
      <c r="D69" s="62" t="s">
        <v>68</v>
      </c>
      <c r="E69" s="2"/>
      <c r="F69" s="2"/>
      <c r="G69" s="2"/>
      <c r="H69" s="2"/>
      <c r="I69" s="2"/>
      <c r="J69" s="2"/>
      <c r="K69" s="2"/>
      <c r="L69" s="2"/>
      <c r="M69" s="2"/>
      <c r="N69" s="2"/>
      <c r="O69" s="2"/>
      <c r="P69" s="2"/>
      <c r="Q69" s="2"/>
      <c r="R69" s="2"/>
      <c r="S69" s="2"/>
      <c r="T69" s="2"/>
      <c r="U69" s="2"/>
      <c r="V69" s="2"/>
      <c r="W69" s="2"/>
      <c r="X69" s="2"/>
      <c r="Y69" s="2"/>
      <c r="Z69" s="2"/>
      <c r="AA69" s="2"/>
    </row>
    <row r="70" spans="1:27">
      <c r="A70" s="2"/>
      <c r="B70" s="2"/>
      <c r="C70" s="63" t="s">
        <v>95</v>
      </c>
      <c r="D70" s="63" t="s">
        <v>95</v>
      </c>
      <c r="E70" s="2"/>
      <c r="F70" s="2"/>
      <c r="G70" s="2"/>
      <c r="H70" s="2"/>
      <c r="I70" s="2"/>
      <c r="J70" s="2"/>
      <c r="K70" s="2"/>
      <c r="L70" s="2"/>
      <c r="M70" s="2"/>
      <c r="N70" s="2"/>
      <c r="O70" s="2"/>
      <c r="P70" s="2"/>
      <c r="Q70" s="2"/>
      <c r="R70" s="2"/>
      <c r="S70" s="2"/>
      <c r="T70" s="2"/>
      <c r="U70" s="2"/>
      <c r="V70" s="2"/>
      <c r="W70" s="2"/>
      <c r="X70" s="2"/>
      <c r="Y70" s="2"/>
      <c r="Z70" s="2"/>
      <c r="AA70" s="2"/>
    </row>
    <row r="71" spans="1:27">
      <c r="A71" s="2"/>
      <c r="B71" s="2">
        <v>1</v>
      </c>
      <c r="C71" s="63" t="s">
        <v>194</v>
      </c>
      <c r="D71" s="63" t="str">
        <f>IF('START - AWARD DETAILS'!C21="","",'START - AWARD DETAILS'!C21)</f>
        <v/>
      </c>
      <c r="E71" s="2"/>
      <c r="F71" s="2"/>
      <c r="G71" s="2"/>
      <c r="H71" s="2"/>
      <c r="I71" s="2"/>
      <c r="J71" s="2"/>
      <c r="K71" s="2"/>
      <c r="L71" s="2"/>
      <c r="M71" s="2"/>
      <c r="N71" s="2"/>
      <c r="O71" s="2"/>
      <c r="P71" s="2"/>
      <c r="Q71" s="2"/>
      <c r="R71" s="2"/>
      <c r="S71" s="2"/>
      <c r="T71" s="2"/>
      <c r="U71" s="2"/>
      <c r="V71" s="2"/>
      <c r="W71" s="2"/>
      <c r="X71" s="2"/>
      <c r="Y71" s="2"/>
      <c r="Z71" s="2"/>
      <c r="AA71" s="2"/>
    </row>
    <row r="72" spans="1:27">
      <c r="A72" s="2"/>
      <c r="B72" s="2">
        <f t="shared" ref="B72:B90" si="8">B71+1</f>
        <v>2</v>
      </c>
      <c r="C72" s="63" t="s">
        <v>195</v>
      </c>
      <c r="D72" s="63" t="str">
        <f>IF('START - AWARD DETAILS'!C22="","",'START - AWARD DETAILS'!C22)</f>
        <v/>
      </c>
      <c r="E72" s="2"/>
      <c r="F72" s="2"/>
      <c r="G72" s="2"/>
      <c r="H72" s="2"/>
      <c r="I72" s="2"/>
      <c r="J72" s="2"/>
      <c r="K72" s="2"/>
      <c r="L72" s="2"/>
      <c r="M72" s="2"/>
      <c r="N72" s="2"/>
      <c r="O72" s="2"/>
      <c r="P72" s="2"/>
      <c r="Q72" s="2"/>
      <c r="R72" s="2"/>
      <c r="S72" s="2"/>
      <c r="T72" s="2"/>
      <c r="U72" s="2"/>
      <c r="V72" s="2"/>
      <c r="W72" s="2"/>
      <c r="X72" s="2"/>
      <c r="Y72" s="2"/>
      <c r="Z72" s="2"/>
      <c r="AA72" s="2"/>
    </row>
    <row r="73" spans="1:27">
      <c r="A73" s="2"/>
      <c r="B73" s="2">
        <f t="shared" si="8"/>
        <v>3</v>
      </c>
      <c r="C73" s="63" t="s">
        <v>196</v>
      </c>
      <c r="D73" s="63" t="str">
        <f>IF('START - AWARD DETAILS'!C23="","",'START - AWARD DETAILS'!C23)</f>
        <v/>
      </c>
      <c r="E73" s="2"/>
      <c r="F73" s="2"/>
      <c r="G73" s="2"/>
      <c r="H73" s="2"/>
      <c r="I73" s="2"/>
      <c r="J73" s="2"/>
      <c r="K73" s="2"/>
      <c r="L73" s="2"/>
      <c r="M73" s="2"/>
      <c r="N73" s="2"/>
      <c r="O73" s="2"/>
      <c r="P73" s="2"/>
      <c r="Q73" s="2"/>
      <c r="R73" s="2"/>
      <c r="S73" s="2"/>
      <c r="T73" s="2"/>
      <c r="U73" s="2"/>
      <c r="V73" s="2"/>
      <c r="W73" s="2"/>
      <c r="X73" s="2"/>
      <c r="Y73" s="2"/>
      <c r="Z73" s="2"/>
      <c r="AA73" s="2"/>
    </row>
    <row r="74" spans="1:27">
      <c r="A74" s="2"/>
      <c r="B74" s="2">
        <f t="shared" si="8"/>
        <v>4</v>
      </c>
      <c r="C74" s="63" t="s">
        <v>197</v>
      </c>
      <c r="D74" s="63" t="str">
        <f>IF('START - AWARD DETAILS'!C24="","",'START - AWARD DETAILS'!C24)</f>
        <v/>
      </c>
      <c r="E74" s="2"/>
      <c r="F74" s="2"/>
      <c r="G74" s="2"/>
      <c r="H74" s="2"/>
      <c r="I74" s="2"/>
      <c r="J74" s="2"/>
      <c r="K74" s="2"/>
      <c r="L74" s="2"/>
      <c r="M74" s="2"/>
      <c r="N74" s="2"/>
      <c r="O74" s="2"/>
      <c r="P74" s="2"/>
      <c r="Q74" s="2"/>
      <c r="R74" s="2"/>
      <c r="S74" s="2"/>
      <c r="T74" s="2"/>
      <c r="U74" s="2"/>
      <c r="V74" s="2"/>
      <c r="W74" s="2"/>
      <c r="X74" s="2"/>
      <c r="Y74" s="2"/>
      <c r="Z74" s="2"/>
      <c r="AA74" s="2"/>
    </row>
    <row r="75" spans="1:27">
      <c r="A75" s="2"/>
      <c r="B75" s="2">
        <f t="shared" si="8"/>
        <v>5</v>
      </c>
      <c r="C75" s="2"/>
      <c r="D75" s="63" t="str">
        <f>IF('START - AWARD DETAILS'!C25="","",'START - AWARD DETAILS'!C25)</f>
        <v/>
      </c>
      <c r="E75" s="2"/>
      <c r="F75" s="2"/>
      <c r="G75" s="2"/>
      <c r="H75" s="2"/>
      <c r="I75" s="2"/>
      <c r="J75" s="2"/>
      <c r="K75" s="2"/>
      <c r="L75" s="2"/>
      <c r="M75" s="2"/>
      <c r="N75" s="2"/>
      <c r="O75" s="2"/>
      <c r="P75" s="2"/>
      <c r="Q75" s="2"/>
      <c r="R75" s="2"/>
      <c r="S75" s="2"/>
      <c r="T75" s="2"/>
      <c r="U75" s="2"/>
      <c r="V75" s="2"/>
      <c r="W75" s="2"/>
      <c r="X75" s="2"/>
      <c r="Y75" s="2"/>
      <c r="Z75" s="2"/>
      <c r="AA75" s="2"/>
    </row>
    <row r="76" spans="1:27">
      <c r="A76" s="2"/>
      <c r="B76" s="2">
        <f t="shared" si="8"/>
        <v>6</v>
      </c>
      <c r="C76" s="2"/>
      <c r="D76" s="63" t="str">
        <f>IF('START - AWARD DETAILS'!C26="","",'START - AWARD DETAILS'!C26)</f>
        <v/>
      </c>
      <c r="E76" s="2"/>
      <c r="F76" s="2"/>
      <c r="G76" s="2"/>
      <c r="H76" s="2"/>
      <c r="I76" s="2"/>
      <c r="J76" s="2"/>
      <c r="K76" s="2"/>
      <c r="L76" s="2"/>
      <c r="M76" s="2"/>
      <c r="N76" s="2"/>
      <c r="O76" s="2"/>
      <c r="P76" s="2"/>
      <c r="Q76" s="2"/>
      <c r="R76" s="2"/>
      <c r="S76" s="2"/>
      <c r="T76" s="2"/>
      <c r="U76" s="2"/>
      <c r="V76" s="2"/>
      <c r="W76" s="2"/>
      <c r="X76" s="2"/>
      <c r="Y76" s="2"/>
      <c r="Z76" s="2"/>
      <c r="AA76" s="2"/>
    </row>
    <row r="77" spans="1:27">
      <c r="A77" s="2"/>
      <c r="B77" s="2">
        <f t="shared" si="8"/>
        <v>7</v>
      </c>
      <c r="C77" s="2"/>
      <c r="D77" s="63" t="str">
        <f>IF('START - AWARD DETAILS'!C27="","",'START - AWARD DETAILS'!C27)</f>
        <v/>
      </c>
      <c r="E77" s="2"/>
      <c r="F77" s="2"/>
      <c r="G77" s="2"/>
      <c r="H77" s="2"/>
      <c r="I77" s="2"/>
      <c r="J77" s="2"/>
      <c r="K77" s="2"/>
      <c r="L77" s="2"/>
      <c r="M77" s="2"/>
      <c r="N77" s="2"/>
      <c r="O77" s="2"/>
      <c r="P77" s="2"/>
      <c r="Q77" s="2"/>
      <c r="R77" s="2"/>
      <c r="S77" s="2"/>
      <c r="T77" s="2"/>
      <c r="U77" s="2"/>
      <c r="V77" s="2"/>
      <c r="W77" s="2"/>
      <c r="X77" s="2"/>
      <c r="Y77" s="2"/>
      <c r="Z77" s="2"/>
      <c r="AA77" s="2"/>
    </row>
    <row r="78" spans="1:27">
      <c r="A78" s="2"/>
      <c r="B78" s="2">
        <f t="shared" si="8"/>
        <v>8</v>
      </c>
      <c r="C78" s="2"/>
      <c r="D78" s="63" t="str">
        <f>IF('START - AWARD DETAILS'!C28="","",'START - AWARD DETAILS'!C28)</f>
        <v/>
      </c>
      <c r="E78" s="2"/>
      <c r="F78" s="2"/>
      <c r="G78" s="2"/>
      <c r="H78" s="2"/>
      <c r="I78" s="2"/>
      <c r="J78" s="2"/>
      <c r="K78" s="2"/>
      <c r="L78" s="2"/>
      <c r="M78" s="2"/>
      <c r="N78" s="2"/>
      <c r="O78" s="2"/>
      <c r="P78" s="2"/>
      <c r="Q78" s="2"/>
      <c r="R78" s="2"/>
      <c r="S78" s="2"/>
      <c r="T78" s="2"/>
      <c r="U78" s="2"/>
      <c r="V78" s="2"/>
      <c r="W78" s="2"/>
      <c r="X78" s="2"/>
      <c r="Y78" s="2"/>
      <c r="Z78" s="2"/>
      <c r="AA78" s="2"/>
    </row>
    <row r="79" spans="1:27">
      <c r="A79" s="2"/>
      <c r="B79" s="2">
        <f t="shared" si="8"/>
        <v>9</v>
      </c>
      <c r="C79" s="2"/>
      <c r="D79" s="63" t="str">
        <f>IF('START - AWARD DETAILS'!C29="","",'START - AWARD DETAILS'!C29)</f>
        <v/>
      </c>
      <c r="E79" s="2"/>
      <c r="F79" s="2"/>
      <c r="G79" s="2"/>
      <c r="H79" s="2"/>
      <c r="I79" s="2"/>
      <c r="J79" s="2"/>
      <c r="K79" s="2"/>
      <c r="L79" s="2"/>
      <c r="M79" s="2"/>
      <c r="N79" s="2"/>
      <c r="O79" s="2"/>
      <c r="P79" s="2"/>
      <c r="Q79" s="2"/>
      <c r="R79" s="2"/>
      <c r="S79" s="2"/>
      <c r="T79" s="2"/>
      <c r="U79" s="2"/>
      <c r="V79" s="2"/>
      <c r="W79" s="2"/>
      <c r="X79" s="2"/>
      <c r="Y79" s="2"/>
      <c r="Z79" s="2"/>
      <c r="AA79" s="2"/>
    </row>
    <row r="80" spans="1:27">
      <c r="A80" s="2"/>
      <c r="B80" s="2">
        <f t="shared" si="8"/>
        <v>10</v>
      </c>
      <c r="C80" s="2"/>
      <c r="D80" s="63" t="str">
        <f>IF('START - AWARD DETAILS'!C30="","",'START - AWARD DETAILS'!C30)</f>
        <v/>
      </c>
      <c r="E80" s="2"/>
      <c r="F80" s="2"/>
      <c r="G80" s="2"/>
      <c r="H80" s="2"/>
      <c r="I80" s="2"/>
      <c r="J80" s="2"/>
      <c r="K80" s="2"/>
      <c r="L80" s="2"/>
      <c r="M80" s="2"/>
      <c r="N80" s="2"/>
      <c r="O80" s="2"/>
      <c r="P80" s="2"/>
      <c r="Q80" s="2"/>
      <c r="R80" s="2"/>
      <c r="S80" s="2"/>
      <c r="T80" s="2"/>
      <c r="U80" s="2"/>
      <c r="V80" s="2"/>
      <c r="W80" s="2"/>
      <c r="X80" s="2"/>
      <c r="Y80" s="2"/>
      <c r="Z80" s="2"/>
      <c r="AA80" s="2"/>
    </row>
    <row r="81" spans="1:27">
      <c r="A81" s="2"/>
      <c r="B81" s="2">
        <f t="shared" si="8"/>
        <v>11</v>
      </c>
      <c r="C81" s="2"/>
      <c r="D81" s="63" t="str">
        <f>IF('START - AWARD DETAILS'!C31="","",'START - AWARD DETAILS'!C31)</f>
        <v/>
      </c>
      <c r="E81" s="2"/>
      <c r="F81" s="2"/>
      <c r="G81" s="2"/>
      <c r="H81" s="2"/>
      <c r="I81" s="2"/>
      <c r="J81" s="2"/>
      <c r="K81" s="2"/>
      <c r="L81" s="2"/>
      <c r="M81" s="2"/>
      <c r="N81" s="2"/>
      <c r="O81" s="2"/>
      <c r="P81" s="2"/>
      <c r="Q81" s="2"/>
      <c r="R81" s="2"/>
      <c r="S81" s="2"/>
      <c r="T81" s="2"/>
      <c r="U81" s="2"/>
      <c r="V81" s="2"/>
      <c r="W81" s="2"/>
      <c r="X81" s="2"/>
      <c r="Y81" s="2"/>
      <c r="Z81" s="2"/>
      <c r="AA81" s="2"/>
    </row>
    <row r="82" spans="1:27">
      <c r="A82" s="2"/>
      <c r="B82" s="2">
        <f t="shared" si="8"/>
        <v>12</v>
      </c>
      <c r="C82" s="2"/>
      <c r="D82" s="63" t="str">
        <f>IF('START - AWARD DETAILS'!C32="","",'START - AWARD DETAILS'!C32)</f>
        <v/>
      </c>
      <c r="E82" s="2"/>
      <c r="F82" s="2"/>
      <c r="G82" s="2"/>
      <c r="H82" s="2"/>
      <c r="I82" s="2"/>
      <c r="J82" s="2"/>
      <c r="K82" s="2"/>
      <c r="L82" s="2"/>
      <c r="M82" s="2"/>
      <c r="N82" s="2"/>
      <c r="O82" s="2"/>
      <c r="P82" s="2"/>
      <c r="Q82" s="2"/>
      <c r="R82" s="2"/>
      <c r="S82" s="2"/>
      <c r="T82" s="2"/>
      <c r="U82" s="2"/>
      <c r="V82" s="2"/>
      <c r="W82" s="2"/>
      <c r="X82" s="2"/>
      <c r="Y82" s="2"/>
      <c r="Z82" s="2"/>
      <c r="AA82" s="2"/>
    </row>
    <row r="83" spans="1:27">
      <c r="A83" s="2"/>
      <c r="B83" s="2">
        <f t="shared" si="8"/>
        <v>13</v>
      </c>
      <c r="C83" s="2"/>
      <c r="D83" s="63" t="str">
        <f>IF('START - AWARD DETAILS'!C33="","",'START - AWARD DETAILS'!C33)</f>
        <v/>
      </c>
      <c r="E83" s="2"/>
      <c r="F83" s="2"/>
      <c r="G83" s="2"/>
      <c r="H83" s="2"/>
      <c r="I83" s="2"/>
      <c r="J83" s="2"/>
      <c r="K83" s="2"/>
      <c r="L83" s="2"/>
      <c r="M83" s="2"/>
      <c r="N83" s="2"/>
      <c r="O83" s="2"/>
      <c r="P83" s="2"/>
      <c r="Q83" s="2"/>
      <c r="R83" s="2"/>
      <c r="S83" s="2"/>
      <c r="T83" s="2"/>
      <c r="U83" s="2"/>
      <c r="V83" s="2"/>
      <c r="W83" s="2"/>
      <c r="X83" s="2"/>
      <c r="Y83" s="2"/>
      <c r="Z83" s="2"/>
      <c r="AA83" s="2"/>
    </row>
    <row r="84" spans="1:27">
      <c r="A84" s="2"/>
      <c r="B84" s="2">
        <f t="shared" si="8"/>
        <v>14</v>
      </c>
      <c r="C84" s="2"/>
      <c r="D84" s="63" t="str">
        <f>IF('START - AWARD DETAILS'!C34="","",'START - AWARD DETAILS'!C34)</f>
        <v/>
      </c>
      <c r="E84" s="2"/>
      <c r="F84" s="2"/>
      <c r="G84" s="2"/>
      <c r="H84" s="2"/>
      <c r="I84" s="2"/>
      <c r="J84" s="2"/>
      <c r="K84" s="2"/>
      <c r="L84" s="2"/>
      <c r="M84" s="2"/>
      <c r="N84" s="2"/>
      <c r="O84" s="2"/>
      <c r="P84" s="2"/>
      <c r="Q84" s="2"/>
      <c r="R84" s="2"/>
      <c r="S84" s="2"/>
      <c r="T84" s="2"/>
      <c r="U84" s="2"/>
      <c r="V84" s="2"/>
      <c r="W84" s="2"/>
      <c r="X84" s="2"/>
      <c r="Y84" s="2"/>
      <c r="Z84" s="2"/>
      <c r="AA84" s="2"/>
    </row>
    <row r="85" spans="1:27">
      <c r="A85" s="2"/>
      <c r="B85" s="2">
        <f t="shared" si="8"/>
        <v>15</v>
      </c>
      <c r="C85" s="2"/>
      <c r="D85" s="63" t="str">
        <f>IF('START - AWARD DETAILS'!C35="","",'START - AWARD DETAILS'!C35)</f>
        <v/>
      </c>
      <c r="E85" s="2"/>
      <c r="F85" s="2"/>
      <c r="G85" s="2"/>
      <c r="H85" s="2"/>
      <c r="I85" s="2"/>
      <c r="J85" s="2"/>
      <c r="K85" s="2"/>
      <c r="L85" s="2"/>
      <c r="M85" s="2"/>
      <c r="N85" s="2"/>
      <c r="O85" s="2"/>
      <c r="P85" s="2"/>
      <c r="Q85" s="2"/>
      <c r="R85" s="2"/>
      <c r="S85" s="2"/>
      <c r="T85" s="2"/>
      <c r="U85" s="2"/>
      <c r="V85" s="2"/>
      <c r="W85" s="2"/>
      <c r="X85" s="2"/>
      <c r="Y85" s="2"/>
      <c r="Z85" s="2"/>
      <c r="AA85" s="2"/>
    </row>
    <row r="86" spans="1:27">
      <c r="A86" s="2"/>
      <c r="B86" s="2">
        <f t="shared" si="8"/>
        <v>16</v>
      </c>
      <c r="C86" s="2"/>
      <c r="D86" s="63" t="str">
        <f>IF('START - AWARD DETAILS'!C36="","",'START - AWARD DETAILS'!C36)</f>
        <v/>
      </c>
      <c r="E86" s="2"/>
      <c r="F86" s="2"/>
      <c r="G86" s="2"/>
      <c r="H86" s="2"/>
      <c r="I86" s="2"/>
      <c r="J86" s="2"/>
      <c r="K86" s="2"/>
      <c r="L86" s="2"/>
      <c r="M86" s="2"/>
      <c r="N86" s="2"/>
      <c r="O86" s="2"/>
      <c r="P86" s="2"/>
      <c r="Q86" s="2"/>
      <c r="R86" s="2"/>
      <c r="S86" s="2"/>
      <c r="T86" s="2"/>
      <c r="U86" s="2"/>
      <c r="V86" s="2"/>
      <c r="W86" s="2"/>
      <c r="X86" s="2"/>
      <c r="Y86" s="2"/>
      <c r="Z86" s="2"/>
      <c r="AA86" s="2"/>
    </row>
    <row r="87" spans="1:27">
      <c r="A87" s="2"/>
      <c r="B87" s="2">
        <f t="shared" si="8"/>
        <v>17</v>
      </c>
      <c r="C87" s="2"/>
      <c r="D87" s="63" t="str">
        <f>IF('START - AWARD DETAILS'!C37="","",'START - AWARD DETAILS'!C37)</f>
        <v/>
      </c>
      <c r="E87" s="2"/>
      <c r="F87" s="2"/>
      <c r="G87" s="2"/>
      <c r="H87" s="2"/>
      <c r="I87" s="2"/>
      <c r="J87" s="2"/>
      <c r="K87" s="2"/>
      <c r="L87" s="2"/>
      <c r="M87" s="2"/>
      <c r="N87" s="2"/>
      <c r="O87" s="2"/>
      <c r="P87" s="2"/>
      <c r="Q87" s="2"/>
      <c r="R87" s="2"/>
      <c r="S87" s="2"/>
      <c r="T87" s="2"/>
      <c r="U87" s="2"/>
      <c r="V87" s="2"/>
      <c r="W87" s="2"/>
      <c r="X87" s="2"/>
      <c r="Y87" s="2"/>
      <c r="Z87" s="2"/>
      <c r="AA87" s="2"/>
    </row>
    <row r="88" spans="1:27">
      <c r="A88" s="2"/>
      <c r="B88" s="2">
        <f t="shared" si="8"/>
        <v>18</v>
      </c>
      <c r="C88" s="2"/>
      <c r="D88" s="63" t="str">
        <f>IF('START - AWARD DETAILS'!C38="","",'START - AWARD DETAILS'!C38)</f>
        <v/>
      </c>
      <c r="E88" s="2"/>
      <c r="F88" s="2"/>
      <c r="G88" s="2"/>
      <c r="H88" s="2"/>
      <c r="I88" s="2"/>
      <c r="J88" s="2"/>
      <c r="K88" s="2"/>
      <c r="L88" s="2"/>
      <c r="M88" s="2"/>
      <c r="N88" s="2"/>
      <c r="O88" s="2"/>
      <c r="P88" s="2"/>
      <c r="Q88" s="2"/>
      <c r="R88" s="2"/>
      <c r="S88" s="2"/>
      <c r="T88" s="2"/>
      <c r="U88" s="2"/>
      <c r="V88" s="2"/>
      <c r="W88" s="2"/>
      <c r="X88" s="2"/>
      <c r="Y88" s="2"/>
      <c r="Z88" s="2"/>
      <c r="AA88" s="2"/>
    </row>
    <row r="89" spans="1:27">
      <c r="A89" s="2"/>
      <c r="B89" s="2">
        <f t="shared" si="8"/>
        <v>19</v>
      </c>
      <c r="C89" s="2"/>
      <c r="D89" s="63" t="str">
        <f>IF('START - AWARD DETAILS'!C39="","",'START - AWARD DETAILS'!C39)</f>
        <v/>
      </c>
      <c r="E89" s="2"/>
      <c r="F89" s="2"/>
      <c r="G89" s="2"/>
      <c r="H89" s="2"/>
      <c r="I89" s="2"/>
      <c r="J89" s="2"/>
      <c r="K89" s="2"/>
      <c r="L89" s="2"/>
      <c r="M89" s="2"/>
      <c r="N89" s="2"/>
      <c r="O89" s="2"/>
      <c r="P89" s="2"/>
      <c r="Q89" s="2"/>
      <c r="R89" s="2"/>
      <c r="S89" s="2"/>
      <c r="T89" s="2"/>
      <c r="U89" s="2"/>
      <c r="V89" s="2"/>
      <c r="W89" s="2"/>
      <c r="X89" s="2"/>
      <c r="Y89" s="2"/>
      <c r="Z89" s="2"/>
      <c r="AA89" s="2"/>
    </row>
    <row r="90" spans="1:27">
      <c r="A90" s="2"/>
      <c r="B90" s="2">
        <f t="shared" si="8"/>
        <v>20</v>
      </c>
      <c r="C90" s="2"/>
      <c r="D90" s="63" t="str">
        <f>IF('START - AWARD DETAILS'!C40="","",'START - AWARD DETAILS'!C40)</f>
        <v/>
      </c>
      <c r="E90" s="2"/>
      <c r="F90" s="2"/>
      <c r="G90" s="2"/>
      <c r="H90" s="2"/>
      <c r="I90" s="2"/>
      <c r="J90" s="2"/>
      <c r="K90" s="2"/>
      <c r="L90" s="2"/>
      <c r="M90" s="2"/>
      <c r="N90" s="2"/>
      <c r="O90" s="2"/>
      <c r="P90" s="2"/>
      <c r="Q90" s="2"/>
      <c r="R90" s="2"/>
      <c r="S90" s="2"/>
      <c r="T90" s="2"/>
      <c r="U90" s="2"/>
      <c r="V90" s="2"/>
      <c r="W90" s="2"/>
      <c r="X90" s="2"/>
      <c r="Y90" s="2"/>
      <c r="Z90" s="2"/>
      <c r="AA90" s="2"/>
    </row>
    <row r="91" spans="1:27">
      <c r="A91" s="2"/>
      <c r="B91" s="2"/>
      <c r="C91" s="2"/>
      <c r="D91" s="63" t="str">
        <f>IF('START - AWARD DETAILS'!C41="","",'START - AWARD DETAILS'!C41)</f>
        <v/>
      </c>
      <c r="E91" s="2"/>
      <c r="F91" s="2"/>
      <c r="G91" s="2"/>
      <c r="H91" s="2"/>
      <c r="I91" s="2"/>
      <c r="J91" s="2"/>
      <c r="K91" s="2"/>
      <c r="L91" s="2"/>
      <c r="M91" s="2"/>
      <c r="N91" s="2"/>
      <c r="O91" s="2"/>
      <c r="P91" s="2"/>
      <c r="Q91" s="2"/>
      <c r="R91" s="2"/>
      <c r="S91" s="2"/>
      <c r="T91" s="2"/>
      <c r="U91" s="2"/>
      <c r="V91" s="2"/>
      <c r="W91" s="2"/>
      <c r="X91" s="2"/>
      <c r="Y91" s="2"/>
      <c r="Z91" s="2"/>
      <c r="AA91" s="2"/>
    </row>
    <row r="92" spans="1:27">
      <c r="A92" s="2"/>
      <c r="B92" s="2"/>
      <c r="C92" s="2"/>
      <c r="D92" s="63" t="str">
        <f>IF('START - AWARD DETAILS'!C42="","",'START - AWARD DETAILS'!C42)</f>
        <v/>
      </c>
      <c r="E92" s="2"/>
      <c r="F92" s="2"/>
      <c r="G92" s="2"/>
      <c r="H92" s="2"/>
      <c r="I92" s="2"/>
      <c r="J92" s="2"/>
      <c r="K92" s="2"/>
      <c r="L92" s="2"/>
      <c r="M92" s="2"/>
      <c r="N92" s="2"/>
      <c r="O92" s="2"/>
      <c r="P92" s="2"/>
      <c r="Q92" s="2"/>
      <c r="R92" s="2"/>
      <c r="S92" s="2"/>
      <c r="T92" s="2"/>
      <c r="U92" s="2"/>
      <c r="V92" s="2"/>
      <c r="W92" s="2"/>
      <c r="X92" s="2"/>
      <c r="Y92" s="2"/>
      <c r="Z92" s="2"/>
      <c r="AA92" s="2"/>
    </row>
    <row r="93" spans="1:27">
      <c r="A93" s="2"/>
      <c r="B93" s="2"/>
      <c r="C93" s="2"/>
      <c r="D93" s="63" t="str">
        <f>IF('START - AWARD DETAILS'!C43="","",'START - AWARD DETAILS'!C43)</f>
        <v/>
      </c>
      <c r="E93" s="2"/>
      <c r="F93" s="2"/>
      <c r="G93" s="2"/>
      <c r="H93" s="2"/>
      <c r="I93" s="2"/>
      <c r="J93" s="2"/>
      <c r="K93" s="2"/>
      <c r="L93" s="2"/>
      <c r="M93" s="2"/>
      <c r="N93" s="2"/>
      <c r="O93" s="2"/>
      <c r="P93" s="2"/>
      <c r="Q93" s="2"/>
      <c r="R93" s="2"/>
      <c r="S93" s="2"/>
      <c r="T93" s="2"/>
      <c r="U93" s="2"/>
      <c r="V93" s="2"/>
      <c r="W93" s="2"/>
      <c r="X93" s="2"/>
      <c r="Y93" s="2"/>
      <c r="Z93" s="2"/>
      <c r="AA93" s="2"/>
    </row>
    <row r="94" spans="1:27">
      <c r="A94" s="2"/>
      <c r="B94" s="2"/>
      <c r="C94" s="2"/>
      <c r="D94" s="63" t="str">
        <f>IF('START - AWARD DETAILS'!C44="","",'START - AWARD DETAILS'!C44)</f>
        <v/>
      </c>
      <c r="E94" s="2"/>
      <c r="F94" s="2"/>
      <c r="G94" s="2"/>
      <c r="H94" s="2"/>
      <c r="I94" s="2"/>
      <c r="J94" s="2"/>
      <c r="K94" s="2"/>
      <c r="L94" s="2"/>
      <c r="M94" s="2"/>
      <c r="N94" s="2"/>
      <c r="O94" s="2"/>
      <c r="P94" s="2"/>
      <c r="Q94" s="2"/>
      <c r="R94" s="2"/>
      <c r="S94" s="2"/>
      <c r="T94" s="2"/>
      <c r="U94" s="2"/>
      <c r="V94" s="2"/>
      <c r="W94" s="2"/>
      <c r="X94" s="2"/>
      <c r="Y94" s="2"/>
      <c r="Z94" s="2"/>
      <c r="AA94" s="2"/>
    </row>
    <row r="95" spans="1:27">
      <c r="A95" s="2"/>
      <c r="B95" s="2"/>
      <c r="C95" s="2"/>
      <c r="D95" s="63" t="str">
        <f>IF('START - AWARD DETAILS'!C45="","",'START - AWARD DETAILS'!C45)</f>
        <v/>
      </c>
      <c r="E95" s="2"/>
      <c r="F95" s="2"/>
      <c r="G95" s="2"/>
      <c r="H95" s="2"/>
      <c r="I95" s="2"/>
      <c r="J95" s="2"/>
      <c r="K95" s="2"/>
      <c r="L95" s="2"/>
      <c r="M95" s="2"/>
      <c r="N95" s="2"/>
      <c r="O95" s="2"/>
      <c r="P95" s="2"/>
      <c r="Q95" s="2"/>
      <c r="R95" s="2"/>
      <c r="S95" s="2"/>
      <c r="T95" s="2"/>
      <c r="U95" s="2"/>
      <c r="V95" s="2"/>
      <c r="W95" s="2"/>
      <c r="X95" s="2"/>
      <c r="Y95" s="2"/>
      <c r="Z95" s="2"/>
      <c r="AA95" s="2"/>
    </row>
    <row r="96" spans="1:27">
      <c r="A96" s="2"/>
      <c r="B96" s="2"/>
      <c r="C96" s="2"/>
      <c r="D96" s="63" t="str">
        <f>IF('START - AWARD DETAILS'!C46="","",'START - AWARD DETAILS'!C46)</f>
        <v/>
      </c>
      <c r="E96" s="2"/>
      <c r="F96" s="2"/>
      <c r="G96" s="2"/>
      <c r="H96" s="2"/>
      <c r="I96" s="2"/>
      <c r="J96" s="2"/>
      <c r="K96" s="2"/>
      <c r="L96" s="2"/>
      <c r="M96" s="2"/>
      <c r="N96" s="2"/>
      <c r="O96" s="2"/>
      <c r="P96" s="2"/>
      <c r="Q96" s="2"/>
      <c r="R96" s="2"/>
      <c r="S96" s="2"/>
      <c r="T96" s="2"/>
      <c r="U96" s="2"/>
      <c r="V96" s="2"/>
      <c r="W96" s="2"/>
      <c r="X96" s="2"/>
      <c r="Y96" s="2"/>
      <c r="Z96" s="2"/>
      <c r="AA96" s="2"/>
    </row>
    <row r="97" spans="1:27">
      <c r="A97" s="2"/>
      <c r="B97" s="2"/>
      <c r="C97" s="2"/>
      <c r="D97" s="63" t="str">
        <f>IF('START - AWARD DETAILS'!C47="","",'START - AWARD DETAILS'!C47)</f>
        <v/>
      </c>
      <c r="E97" s="2"/>
      <c r="F97" s="2"/>
      <c r="G97" s="2"/>
      <c r="H97" s="2"/>
      <c r="I97" s="2"/>
      <c r="J97" s="2"/>
      <c r="K97" s="2"/>
      <c r="L97" s="2"/>
      <c r="M97" s="2"/>
      <c r="N97" s="2"/>
      <c r="O97" s="2"/>
      <c r="P97" s="2"/>
      <c r="Q97" s="2"/>
      <c r="R97" s="2"/>
      <c r="S97" s="2"/>
      <c r="T97" s="2"/>
      <c r="U97" s="2"/>
      <c r="V97" s="2"/>
      <c r="W97" s="2"/>
      <c r="X97" s="2"/>
      <c r="Y97" s="2"/>
      <c r="Z97" s="2"/>
      <c r="AA97" s="2"/>
    </row>
    <row r="98" spans="1:27">
      <c r="A98" s="2"/>
      <c r="B98" s="2"/>
      <c r="C98" s="2"/>
      <c r="D98" s="63" t="str">
        <f>IF('START - AWARD DETAILS'!C48="","",'START - AWARD DETAILS'!C48)</f>
        <v/>
      </c>
      <c r="E98" s="2"/>
      <c r="F98" s="2"/>
      <c r="G98" s="2"/>
      <c r="H98" s="2"/>
      <c r="I98" s="2"/>
      <c r="J98" s="2"/>
      <c r="K98" s="2"/>
      <c r="L98" s="2"/>
      <c r="M98" s="2"/>
      <c r="N98" s="2"/>
      <c r="O98" s="2"/>
      <c r="P98" s="2"/>
      <c r="Q98" s="2"/>
      <c r="R98" s="2"/>
      <c r="S98" s="2"/>
      <c r="T98" s="2"/>
      <c r="U98" s="2"/>
      <c r="V98" s="2"/>
      <c r="W98" s="2"/>
      <c r="X98" s="2"/>
      <c r="Y98" s="2"/>
      <c r="Z98" s="2"/>
      <c r="AA98" s="2"/>
    </row>
    <row r="99" spans="1:27">
      <c r="A99" s="2"/>
      <c r="B99" s="2"/>
      <c r="C99" s="2"/>
      <c r="D99" s="63" t="str">
        <f>IF('START - AWARD DETAILS'!C49="","",'START - AWARD DETAILS'!C49)</f>
        <v/>
      </c>
      <c r="E99" s="2"/>
      <c r="F99" s="2"/>
      <c r="G99" s="2"/>
      <c r="H99" s="2"/>
      <c r="I99" s="2"/>
      <c r="J99" s="2"/>
      <c r="K99" s="2"/>
      <c r="L99" s="2"/>
      <c r="M99" s="2"/>
      <c r="N99" s="2"/>
      <c r="O99" s="2"/>
      <c r="P99" s="2"/>
      <c r="Q99" s="2"/>
      <c r="R99" s="2"/>
      <c r="S99" s="2"/>
      <c r="T99" s="2"/>
      <c r="U99" s="2"/>
      <c r="V99" s="2"/>
      <c r="W99" s="2"/>
      <c r="X99" s="2"/>
      <c r="Y99" s="2"/>
      <c r="Z99" s="2"/>
      <c r="AA99" s="2"/>
    </row>
    <row r="100" spans="1:27">
      <c r="A100" s="2"/>
      <c r="B100" s="2"/>
      <c r="C100" s="2"/>
      <c r="D100" s="63" t="str">
        <f>IF('START - AWARD DETAILS'!C50="","",'START - AWARD DETAILS'!C50)</f>
        <v/>
      </c>
      <c r="E100" s="2"/>
      <c r="F100" s="2"/>
      <c r="G100" s="2"/>
      <c r="H100" s="2"/>
      <c r="I100" s="2"/>
      <c r="J100" s="2"/>
      <c r="K100" s="2"/>
      <c r="L100" s="2"/>
      <c r="M100" s="2"/>
      <c r="N100" s="2"/>
      <c r="O100" s="2"/>
      <c r="P100" s="2"/>
      <c r="Q100" s="2"/>
      <c r="R100" s="2"/>
      <c r="S100" s="2"/>
      <c r="T100" s="2"/>
      <c r="U100" s="2"/>
      <c r="V100" s="2"/>
      <c r="W100" s="2"/>
      <c r="X100" s="2"/>
      <c r="Y100" s="2"/>
      <c r="Z100" s="2"/>
      <c r="AA100" s="2"/>
    </row>
    <row r="101" spans="1:27">
      <c r="A101" s="2"/>
      <c r="B101" s="2"/>
      <c r="C101" s="2"/>
      <c r="D101" s="63" t="str">
        <f>IF('START - AWARD DETAILS'!C51="","",'START - AWARD DETAILS'!C51)</f>
        <v/>
      </c>
      <c r="E101" s="2"/>
      <c r="F101" s="2"/>
      <c r="G101" s="2"/>
      <c r="H101" s="2"/>
      <c r="I101" s="2"/>
      <c r="J101" s="2"/>
      <c r="K101" s="2"/>
      <c r="L101" s="2"/>
      <c r="M101" s="2"/>
      <c r="N101" s="2"/>
      <c r="O101" s="2"/>
      <c r="P101" s="2"/>
      <c r="Q101" s="2"/>
      <c r="R101" s="2"/>
      <c r="S101" s="2"/>
      <c r="T101" s="2"/>
      <c r="U101" s="2"/>
      <c r="V101" s="2"/>
      <c r="W101" s="2"/>
      <c r="X101" s="2"/>
      <c r="Y101" s="2"/>
      <c r="Z101" s="2"/>
      <c r="AA101" s="2"/>
    </row>
    <row r="102" spans="1:27">
      <c r="A102" s="2"/>
      <c r="B102" s="2"/>
      <c r="C102" s="2"/>
      <c r="D102" s="63" t="str">
        <f>IF('START - AWARD DETAILS'!C52="","",'START - AWARD DETAILS'!C52)</f>
        <v/>
      </c>
      <c r="E102" s="2"/>
      <c r="F102" s="2"/>
      <c r="G102" s="2"/>
      <c r="H102" s="2"/>
      <c r="I102" s="2"/>
      <c r="J102" s="2"/>
      <c r="K102" s="2"/>
      <c r="L102" s="2"/>
      <c r="M102" s="2"/>
      <c r="N102" s="2"/>
      <c r="O102" s="2"/>
      <c r="P102" s="2"/>
      <c r="Q102" s="2"/>
      <c r="R102" s="2"/>
      <c r="S102" s="2"/>
      <c r="T102" s="2"/>
      <c r="U102" s="2"/>
      <c r="V102" s="2"/>
      <c r="W102" s="2"/>
      <c r="X102" s="2"/>
      <c r="Y102" s="2"/>
      <c r="Z102" s="2"/>
      <c r="AA102" s="2"/>
    </row>
    <row r="103" spans="1:27">
      <c r="A103" s="2"/>
      <c r="B103" s="2"/>
      <c r="C103" s="2"/>
      <c r="D103" s="63" t="str">
        <f>IF('START - AWARD DETAILS'!C53="","",'START - AWARD DETAILS'!C53)</f>
        <v/>
      </c>
      <c r="E103" s="2"/>
      <c r="F103" s="2"/>
      <c r="G103" s="2"/>
      <c r="H103" s="2"/>
      <c r="I103" s="2"/>
      <c r="J103" s="2"/>
      <c r="K103" s="2"/>
      <c r="L103" s="2"/>
      <c r="M103" s="2"/>
      <c r="N103" s="2"/>
      <c r="O103" s="2"/>
      <c r="P103" s="2"/>
      <c r="Q103" s="2"/>
      <c r="R103" s="2"/>
      <c r="S103" s="2"/>
      <c r="T103" s="2"/>
      <c r="U103" s="2"/>
      <c r="V103" s="2"/>
      <c r="W103" s="2"/>
      <c r="X103" s="2"/>
      <c r="Y103" s="2"/>
      <c r="Z103" s="2"/>
      <c r="AA103" s="2"/>
    </row>
    <row r="104" spans="1:27">
      <c r="A104" s="2"/>
      <c r="B104" s="2"/>
      <c r="C104" s="2"/>
      <c r="D104" s="63" t="str">
        <f>IF('START - AWARD DETAILS'!C54="","",'START - AWARD DETAILS'!C54)</f>
        <v/>
      </c>
      <c r="E104" s="2"/>
      <c r="F104" s="2"/>
      <c r="G104" s="2"/>
      <c r="H104" s="2"/>
      <c r="I104" s="2"/>
      <c r="J104" s="2"/>
      <c r="K104" s="2"/>
      <c r="L104" s="2"/>
      <c r="M104" s="2"/>
      <c r="N104" s="2"/>
      <c r="O104" s="2"/>
      <c r="P104" s="2"/>
      <c r="Q104" s="2"/>
      <c r="R104" s="2"/>
      <c r="S104" s="2"/>
      <c r="T104" s="2"/>
      <c r="U104" s="2"/>
      <c r="V104" s="2"/>
      <c r="W104" s="2"/>
      <c r="X104" s="2"/>
      <c r="Y104" s="2"/>
      <c r="Z104" s="2"/>
      <c r="AA104" s="2"/>
    </row>
    <row r="105" spans="1:27">
      <c r="A105" s="2"/>
      <c r="B105" s="2"/>
      <c r="C105" s="2"/>
      <c r="D105" s="63" t="str">
        <f>IF('START - AWARD DETAILS'!C55="","",'START - AWARD DETAILS'!C55)</f>
        <v/>
      </c>
      <c r="E105" s="2"/>
      <c r="F105" s="2"/>
      <c r="G105" s="2"/>
      <c r="H105" s="2"/>
      <c r="I105" s="2"/>
      <c r="J105" s="2"/>
      <c r="K105" s="2"/>
      <c r="L105" s="2"/>
      <c r="M105" s="2"/>
      <c r="N105" s="2"/>
      <c r="O105" s="2"/>
      <c r="P105" s="2"/>
      <c r="Q105" s="2"/>
      <c r="R105" s="2"/>
      <c r="S105" s="2"/>
      <c r="T105" s="2"/>
      <c r="U105" s="2"/>
      <c r="V105" s="2"/>
      <c r="W105" s="2"/>
      <c r="X105" s="2"/>
      <c r="Y105" s="2"/>
      <c r="Z105" s="2"/>
      <c r="AA105" s="2"/>
    </row>
    <row r="106" spans="1:27">
      <c r="A106" s="2"/>
      <c r="B106" s="2"/>
      <c r="C106" s="2"/>
      <c r="D106" s="63" t="str">
        <f>IF('START - AWARD DETAILS'!C56="","",'START - AWARD DETAILS'!C56)</f>
        <v/>
      </c>
      <c r="E106" s="2"/>
      <c r="F106" s="2"/>
      <c r="G106" s="2"/>
      <c r="H106" s="2"/>
      <c r="I106" s="2"/>
      <c r="J106" s="2"/>
      <c r="K106" s="2"/>
      <c r="L106" s="2"/>
      <c r="M106" s="2"/>
      <c r="N106" s="2"/>
      <c r="O106" s="2"/>
      <c r="P106" s="2"/>
      <c r="Q106" s="2"/>
      <c r="R106" s="2"/>
      <c r="S106" s="2"/>
      <c r="T106" s="2"/>
      <c r="U106" s="2"/>
      <c r="V106" s="2"/>
      <c r="W106" s="2"/>
      <c r="X106" s="2"/>
      <c r="Y106" s="2"/>
      <c r="Z106" s="2"/>
      <c r="AA106" s="2"/>
    </row>
    <row r="107" spans="1:27">
      <c r="A107" s="2"/>
      <c r="B107" s="2"/>
      <c r="C107" s="2"/>
      <c r="D107" s="63" t="str">
        <f>IF('START - AWARD DETAILS'!C57="","",'START - AWARD DETAILS'!C57)</f>
        <v/>
      </c>
      <c r="E107" s="2"/>
      <c r="F107" s="2"/>
      <c r="G107" s="2"/>
      <c r="H107" s="2"/>
      <c r="I107" s="2"/>
      <c r="J107" s="2"/>
      <c r="K107" s="2"/>
      <c r="L107" s="2"/>
      <c r="M107" s="2"/>
      <c r="N107" s="2"/>
      <c r="O107" s="2"/>
      <c r="P107" s="2"/>
      <c r="Q107" s="2"/>
      <c r="R107" s="2"/>
      <c r="S107" s="2"/>
      <c r="T107" s="2"/>
      <c r="U107" s="2"/>
      <c r="V107" s="2"/>
      <c r="W107" s="2"/>
      <c r="X107" s="2"/>
      <c r="Y107" s="2"/>
      <c r="Z107" s="2"/>
      <c r="AA107" s="2"/>
    </row>
    <row r="108" spans="1:27">
      <c r="A108" s="2"/>
      <c r="B108" s="2"/>
      <c r="C108" s="2"/>
      <c r="D108" s="63" t="str">
        <f>IF('START - AWARD DETAILS'!C58="","",'START - AWARD DETAILS'!C58)</f>
        <v/>
      </c>
      <c r="E108" s="2"/>
      <c r="F108" s="2"/>
      <c r="G108" s="2"/>
      <c r="H108" s="2"/>
      <c r="I108" s="2"/>
      <c r="J108" s="2"/>
      <c r="K108" s="2"/>
      <c r="L108" s="2"/>
      <c r="M108" s="2"/>
      <c r="N108" s="2"/>
      <c r="O108" s="2"/>
      <c r="P108" s="2"/>
      <c r="Q108" s="2"/>
      <c r="R108" s="2"/>
      <c r="S108" s="2"/>
      <c r="T108" s="2"/>
      <c r="U108" s="2"/>
      <c r="V108" s="2"/>
      <c r="W108" s="2"/>
      <c r="X108" s="2"/>
      <c r="Y108" s="2"/>
      <c r="Z108" s="2"/>
      <c r="AA108" s="2"/>
    </row>
    <row r="109" spans="1:27">
      <c r="A109" s="2"/>
      <c r="B109" s="2"/>
      <c r="C109" s="2"/>
      <c r="D109" s="63" t="str">
        <f>IF('START - AWARD DETAILS'!C59="","",'START - AWARD DETAILS'!C59)</f>
        <v/>
      </c>
      <c r="E109" s="2"/>
      <c r="F109" s="2"/>
      <c r="G109" s="2"/>
      <c r="H109" s="2"/>
      <c r="I109" s="2"/>
      <c r="J109" s="2"/>
      <c r="K109" s="2"/>
      <c r="L109" s="2"/>
      <c r="M109" s="2"/>
      <c r="N109" s="2"/>
      <c r="O109" s="2"/>
      <c r="P109" s="2"/>
      <c r="Q109" s="2"/>
      <c r="R109" s="2"/>
      <c r="S109" s="2"/>
      <c r="T109" s="2"/>
      <c r="U109" s="2"/>
      <c r="V109" s="2"/>
      <c r="W109" s="2"/>
      <c r="X109" s="2"/>
      <c r="Y109" s="2"/>
      <c r="Z109" s="2"/>
      <c r="AA109" s="2"/>
    </row>
    <row r="110" spans="1:27">
      <c r="A110" s="2"/>
      <c r="B110" s="2"/>
      <c r="C110" s="2"/>
      <c r="D110" s="63" t="str">
        <f>IF('START - AWARD DETAILS'!C60="","",'START - AWARD DETAILS'!C60)</f>
        <v/>
      </c>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row r="1001" spans="1:27">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row>
    <row r="1002" spans="1:27">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row>
    <row r="1003" spans="1:27">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row>
    <row r="1004" spans="1:27">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row>
    <row r="1005" spans="1:27">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row>
    <row r="1006" spans="1:27">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row>
    <row r="1007" spans="1:2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row>
    <row r="1008" spans="1:27">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row>
    <row r="1009" spans="1:27">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row>
    <row r="1010" spans="1:27">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row>
    <row r="1011" spans="1:27">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row>
    <row r="1012" spans="1:27">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row>
    <row r="1013" spans="1:27">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row>
    <row r="1014" spans="1:27">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row>
    <row r="1015" spans="1:27">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row>
    <row r="1016" spans="1:27">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row>
    <row r="1017" spans="1:27">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row>
    <row r="1018" spans="1:27">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row>
    <row r="1019" spans="1:27">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row>
    <row r="1020" spans="1:27">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row>
    <row r="1021" spans="1:27">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row>
    <row r="1022" spans="1:27">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row>
    <row r="1023" spans="1:27">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row>
    <row r="1024" spans="1:27">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row>
    <row r="1025" spans="1:27">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row>
    <row r="1026" spans="1:27">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row>
    <row r="1027" spans="1:27">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row>
    <row r="1028" spans="1:27">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row>
    <row r="1029" spans="1:27">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row>
    <row r="1030" spans="1:27">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row>
  </sheetData>
  <sheetProtection algorithmName="SHA-512" hashValue="vWO3NSBrDzAsWdzP7+uIFbJu2N5cJ09zsMIVPXUo94EKGqAfCD8YI+KxR8IlsPx/T1SEZFkyv2jsxqNPax68LA==" saltValue="XB7rrIoA8kE/KXaEVaV6uA==" spinCount="100000" sheet="1" objects="1" scenarios="1" selectLockedCells="1" autoFilter="0"/>
  <autoFilter ref="C11:G11" xr:uid="{00000000-0009-0000-0000-000009000000}"/>
  <mergeCells count="3">
    <mergeCell ref="C66:L66"/>
    <mergeCell ref="C3:L3"/>
    <mergeCell ref="C9:L9"/>
  </mergeCells>
  <conditionalFormatting sqref="C12:C61">
    <cfRule type="expression" dxfId="13" priority="3">
      <formula>AND(C12="",$S12&lt;&gt;0)</formula>
    </cfRule>
  </conditionalFormatting>
  <conditionalFormatting sqref="D12:E61">
    <cfRule type="expression" dxfId="12" priority="1">
      <formula>AND(D12="(Select)",$S12&lt;&gt;0)</formula>
    </cfRule>
  </conditionalFormatting>
  <dataValidations xWindow="394" yWindow="775" count="2">
    <dataValidation type="list" allowBlank="1" showInputMessage="1" showErrorMessage="1" sqref="D12:D61" xr:uid="{00000000-0002-0000-0900-000000000000}">
      <formula1>$C$70:$C$74</formula1>
    </dataValidation>
    <dataValidation type="list" allowBlank="1" showInputMessage="1" showErrorMessage="1" sqref="E12:E61" xr:uid="{00000000-0002-0000-0900-000001000000}">
      <formula1>$D$70:$D$110</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A1030"/>
  <sheetViews>
    <sheetView showGridLines="0" topLeftCell="A6" workbookViewId="0" xr3:uid="{65FA3815-DCC1-5481-872F-D2879ED395ED}">
      <selection activeCell="C9" sqref="C9:M9"/>
    </sheetView>
  </sheetViews>
  <sheetFormatPr defaultColWidth="0" defaultRowHeight="15" customHeight="1"/>
  <cols>
    <col min="1" max="2" width="1.42578125" style="183" customWidth="1"/>
    <col min="3" max="3" width="30.7109375" style="183" customWidth="1"/>
    <col min="4" max="5" width="20.7109375" style="183" customWidth="1"/>
    <col min="6" max="18" width="11.7109375" style="183" customWidth="1"/>
    <col min="19" max="20" width="1.7109375" style="183" customWidth="1"/>
    <col min="21" max="27" width="8" style="183" hidden="1" customWidth="1"/>
    <col min="28" max="16384" width="12.5703125" style="183" hidden="1"/>
  </cols>
  <sheetData>
    <row r="1" spans="1:23" ht="7.5" customHeight="1">
      <c r="A1" s="2"/>
      <c r="B1" s="2"/>
      <c r="C1" s="2"/>
      <c r="D1" s="2"/>
      <c r="E1" s="2"/>
      <c r="F1" s="2"/>
      <c r="G1" s="2"/>
      <c r="H1" s="2"/>
      <c r="I1" s="2"/>
      <c r="J1" s="2"/>
      <c r="K1" s="2"/>
      <c r="L1" s="2"/>
      <c r="M1" s="2"/>
      <c r="N1" s="2"/>
      <c r="O1" s="2"/>
      <c r="P1" s="2"/>
      <c r="Q1" s="2"/>
      <c r="R1" s="2"/>
      <c r="S1" s="2"/>
      <c r="T1" s="2"/>
      <c r="U1" s="2"/>
      <c r="V1" s="2"/>
      <c r="W1" s="2"/>
    </row>
    <row r="2" spans="1:23" ht="7.5" customHeight="1">
      <c r="A2" s="2"/>
      <c r="B2" s="1"/>
      <c r="C2" s="1"/>
      <c r="D2" s="1"/>
      <c r="E2" s="1"/>
      <c r="F2" s="1"/>
      <c r="G2" s="1"/>
      <c r="H2" s="1"/>
      <c r="I2" s="1"/>
      <c r="J2" s="1"/>
      <c r="K2" s="1"/>
      <c r="L2" s="1"/>
      <c r="M2" s="1"/>
      <c r="N2" s="1"/>
      <c r="O2" s="308"/>
      <c r="P2" s="308"/>
      <c r="Q2" s="308"/>
      <c r="R2" s="308"/>
      <c r="S2" s="308"/>
      <c r="T2" s="2"/>
      <c r="U2" s="2"/>
      <c r="V2" s="2"/>
      <c r="W2" s="2"/>
    </row>
    <row r="3" spans="1:23" ht="16.5" customHeight="1">
      <c r="A3" s="2"/>
      <c r="B3" s="1"/>
      <c r="C3" s="509" t="s">
        <v>198</v>
      </c>
      <c r="D3" s="510"/>
      <c r="E3" s="510"/>
      <c r="F3" s="510"/>
      <c r="G3" s="510"/>
      <c r="H3" s="510"/>
      <c r="I3" s="510"/>
      <c r="J3" s="510"/>
      <c r="K3" s="510"/>
      <c r="L3" s="510"/>
      <c r="M3" s="510"/>
      <c r="N3" s="1"/>
      <c r="O3" s="308"/>
      <c r="P3" s="308"/>
      <c r="Q3" s="308"/>
      <c r="R3" s="308"/>
      <c r="S3" s="308"/>
      <c r="T3" s="2"/>
      <c r="U3" s="2"/>
      <c r="V3" s="2"/>
      <c r="W3" s="2"/>
    </row>
    <row r="4" spans="1:23" ht="7.5" customHeight="1">
      <c r="A4" s="2"/>
      <c r="B4" s="1"/>
      <c r="C4" s="1"/>
      <c r="D4" s="1"/>
      <c r="E4" s="1"/>
      <c r="F4" s="1"/>
      <c r="G4" s="1"/>
      <c r="H4" s="1"/>
      <c r="I4" s="1"/>
      <c r="J4" s="1"/>
      <c r="K4" s="1"/>
      <c r="L4" s="1"/>
      <c r="M4" s="1"/>
      <c r="N4" s="1"/>
      <c r="O4" s="308"/>
      <c r="P4" s="308"/>
      <c r="Q4" s="308"/>
      <c r="R4" s="308"/>
      <c r="S4" s="308"/>
      <c r="T4" s="2"/>
      <c r="U4" s="2"/>
      <c r="V4" s="2"/>
      <c r="W4" s="2"/>
    </row>
    <row r="5" spans="1:23" ht="15.75" customHeight="1">
      <c r="A5" s="2"/>
      <c r="B5" s="1"/>
      <c r="C5" s="5" t="s">
        <v>14</v>
      </c>
      <c r="D5" s="508" t="str">
        <f>IF('START - AWARD DETAILS'!D13="","",'START - AWARD DETAILS'!D13)</f>
        <v/>
      </c>
      <c r="E5" s="53"/>
      <c r="F5" s="53"/>
      <c r="G5" s="53"/>
      <c r="H5" s="53"/>
      <c r="I5" s="53"/>
      <c r="J5" s="53"/>
      <c r="K5" s="53"/>
      <c r="L5" s="53"/>
      <c r="M5" s="53"/>
      <c r="N5" s="1"/>
      <c r="O5" s="308"/>
      <c r="P5" s="308"/>
      <c r="Q5" s="308"/>
      <c r="R5" s="308"/>
      <c r="S5" s="308"/>
      <c r="T5" s="2"/>
      <c r="U5" s="2"/>
      <c r="V5" s="2"/>
      <c r="W5" s="2"/>
    </row>
    <row r="6" spans="1:23" ht="7.5" customHeight="1">
      <c r="A6" s="2"/>
      <c r="B6" s="1"/>
      <c r="C6" s="1"/>
      <c r="D6" s="1"/>
      <c r="E6" s="1"/>
      <c r="F6" s="1"/>
      <c r="G6" s="1"/>
      <c r="H6" s="1"/>
      <c r="I6" s="1"/>
      <c r="J6" s="1"/>
      <c r="K6" s="1"/>
      <c r="L6" s="1"/>
      <c r="M6" s="1"/>
      <c r="N6" s="1"/>
      <c r="O6" s="308"/>
      <c r="P6" s="308"/>
      <c r="Q6" s="308"/>
      <c r="R6" s="308"/>
      <c r="S6" s="308"/>
      <c r="T6" s="2"/>
      <c r="U6" s="2"/>
      <c r="V6" s="2"/>
      <c r="W6" s="2"/>
    </row>
    <row r="7" spans="1:23" ht="15.75" customHeight="1">
      <c r="A7" s="2"/>
      <c r="B7" s="1"/>
      <c r="C7" s="57" t="s">
        <v>15</v>
      </c>
      <c r="D7" s="49" t="str">
        <f>IF('START - AWARD DETAILS'!D14="","",'START - AWARD DETAILS'!D14)</f>
        <v/>
      </c>
      <c r="E7" s="53"/>
      <c r="F7" s="53"/>
      <c r="G7" s="53"/>
      <c r="H7" s="53"/>
      <c r="I7" s="53"/>
      <c r="J7" s="53"/>
      <c r="K7" s="53"/>
      <c r="L7" s="53"/>
      <c r="M7" s="53"/>
      <c r="N7" s="1"/>
      <c r="O7" s="308"/>
      <c r="P7" s="308"/>
      <c r="Q7" s="308"/>
      <c r="R7" s="308"/>
      <c r="S7" s="308"/>
      <c r="T7" s="2"/>
      <c r="U7" s="2"/>
      <c r="V7" s="2"/>
      <c r="W7" s="2"/>
    </row>
    <row r="8" spans="1:23" ht="7.5" customHeight="1" thickBot="1">
      <c r="A8" s="2"/>
      <c r="B8" s="1"/>
      <c r="C8" s="1"/>
      <c r="D8" s="1"/>
      <c r="E8" s="1"/>
      <c r="F8" s="1"/>
      <c r="G8" s="1"/>
      <c r="H8" s="1"/>
      <c r="I8" s="1"/>
      <c r="J8" s="1"/>
      <c r="K8" s="1"/>
      <c r="L8" s="1"/>
      <c r="M8" s="1"/>
      <c r="N8" s="1"/>
      <c r="O8" s="308"/>
      <c r="P8" s="308"/>
      <c r="Q8" s="308"/>
      <c r="R8" s="308"/>
      <c r="S8" s="308"/>
      <c r="T8" s="2"/>
      <c r="U8" s="2"/>
      <c r="V8" s="2"/>
      <c r="W8" s="2"/>
    </row>
    <row r="9" spans="1:23" ht="131.25" customHeight="1" thickBot="1">
      <c r="A9" s="64"/>
      <c r="B9" s="65"/>
      <c r="C9" s="538" t="s">
        <v>199</v>
      </c>
      <c r="D9" s="514"/>
      <c r="E9" s="514"/>
      <c r="F9" s="514"/>
      <c r="G9" s="514"/>
      <c r="H9" s="514"/>
      <c r="I9" s="514"/>
      <c r="J9" s="514"/>
      <c r="K9" s="514"/>
      <c r="L9" s="514"/>
      <c r="M9" s="515"/>
      <c r="N9" s="65"/>
      <c r="O9" s="372"/>
      <c r="P9" s="372"/>
      <c r="Q9" s="372"/>
      <c r="R9" s="372"/>
      <c r="S9" s="372"/>
      <c r="T9" s="64"/>
      <c r="U9" s="64"/>
      <c r="V9" s="64"/>
      <c r="W9" s="64"/>
    </row>
    <row r="10" spans="1:23" ht="7.5" customHeight="1" thickBot="1">
      <c r="A10" s="2"/>
      <c r="B10" s="1"/>
      <c r="C10" s="1"/>
      <c r="D10" s="1"/>
      <c r="E10" s="1"/>
      <c r="F10" s="1"/>
      <c r="G10" s="1"/>
      <c r="H10" s="1"/>
      <c r="I10" s="1"/>
      <c r="J10" s="1"/>
      <c r="K10" s="1"/>
      <c r="L10" s="1"/>
      <c r="M10" s="1"/>
      <c r="N10" s="1"/>
      <c r="O10" s="308"/>
      <c r="P10" s="308"/>
      <c r="Q10" s="308"/>
      <c r="R10" s="308"/>
      <c r="S10" s="308"/>
      <c r="T10" s="2"/>
      <c r="U10" s="2"/>
      <c r="V10" s="2"/>
      <c r="W10" s="2"/>
    </row>
    <row r="11" spans="1:23" ht="38.25" customHeight="1" thickBot="1">
      <c r="A11" s="2"/>
      <c r="B11" s="1"/>
      <c r="C11" s="375" t="s">
        <v>200</v>
      </c>
      <c r="D11" s="352" t="s">
        <v>68</v>
      </c>
      <c r="E11" s="353"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308"/>
      <c r="T11" s="2"/>
      <c r="U11" s="2"/>
      <c r="V11" s="2"/>
      <c r="W11" s="2"/>
    </row>
    <row r="12" spans="1:23">
      <c r="A12" s="2"/>
      <c r="B12" s="1"/>
      <c r="C12" s="371"/>
      <c r="D12" s="459" t="s">
        <v>95</v>
      </c>
      <c r="E12" s="349"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308"/>
      <c r="T12" s="2"/>
      <c r="U12" s="2"/>
      <c r="V12" s="2"/>
      <c r="W12" s="2"/>
    </row>
    <row r="13" spans="1:23">
      <c r="A13" s="2"/>
      <c r="B13" s="1"/>
      <c r="C13" s="371"/>
      <c r="D13" s="459" t="s">
        <v>95</v>
      </c>
      <c r="E13" s="349" t="str">
        <f>IFERROR(VLOOKUP($D13,'START - AWARD DETAILS'!$C$21:$D$60,2,0),"")</f>
        <v/>
      </c>
      <c r="F13" s="369">
        <v>1</v>
      </c>
      <c r="G13" s="350"/>
      <c r="H13" s="351">
        <f t="shared" ref="H13:H61" si="0">G13*F13</f>
        <v>0</v>
      </c>
      <c r="I13" s="350"/>
      <c r="J13" s="351">
        <f t="shared" ref="J13:J61" si="1">I13*F13</f>
        <v>0</v>
      </c>
      <c r="K13" s="350"/>
      <c r="L13" s="351">
        <f t="shared" ref="L13:L61" si="2">K13*F13</f>
        <v>0</v>
      </c>
      <c r="M13" s="350"/>
      <c r="N13" s="351">
        <f t="shared" ref="N13:N61" si="3">M13*F13</f>
        <v>0</v>
      </c>
      <c r="O13" s="350"/>
      <c r="P13" s="357">
        <f t="shared" ref="P13:P61" si="4">O13*F13</f>
        <v>0</v>
      </c>
      <c r="Q13" s="343">
        <f t="shared" ref="Q13:Q61" si="5">G13+I13+K13+M13+O13</f>
        <v>0</v>
      </c>
      <c r="R13" s="469">
        <f t="shared" ref="R13:R61" si="6">H13+J13+L13+N13+P13</f>
        <v>0</v>
      </c>
      <c r="S13" s="308"/>
      <c r="T13" s="2"/>
      <c r="U13" s="2"/>
      <c r="V13" s="2"/>
      <c r="W13" s="2"/>
    </row>
    <row r="14" spans="1:23">
      <c r="A14" s="2"/>
      <c r="B14" s="1"/>
      <c r="C14" s="371"/>
      <c r="D14" s="459" t="s">
        <v>95</v>
      </c>
      <c r="E14" s="349" t="str">
        <f>IFERROR(VLOOKUP($D14,'START - AWARD DETAILS'!$C$21:$D$60,2,0),"")</f>
        <v/>
      </c>
      <c r="F14" s="369">
        <v>1</v>
      </c>
      <c r="G14" s="350"/>
      <c r="H14" s="351">
        <f t="shared" si="0"/>
        <v>0</v>
      </c>
      <c r="I14" s="350"/>
      <c r="J14" s="351">
        <f t="shared" si="1"/>
        <v>0</v>
      </c>
      <c r="K14" s="350"/>
      <c r="L14" s="351">
        <f t="shared" si="2"/>
        <v>0</v>
      </c>
      <c r="M14" s="350"/>
      <c r="N14" s="351">
        <f t="shared" si="3"/>
        <v>0</v>
      </c>
      <c r="O14" s="350"/>
      <c r="P14" s="357">
        <f t="shared" si="4"/>
        <v>0</v>
      </c>
      <c r="Q14" s="343">
        <f t="shared" si="5"/>
        <v>0</v>
      </c>
      <c r="R14" s="469">
        <f t="shared" si="6"/>
        <v>0</v>
      </c>
      <c r="S14" s="308"/>
      <c r="T14" s="2"/>
      <c r="U14" s="2"/>
      <c r="V14" s="2"/>
      <c r="W14" s="2"/>
    </row>
    <row r="15" spans="1:23">
      <c r="A15" s="2"/>
      <c r="B15" s="1"/>
      <c r="C15" s="371"/>
      <c r="D15" s="459" t="s">
        <v>95</v>
      </c>
      <c r="E15" s="349" t="str">
        <f>IFERROR(VLOOKUP($D15,'START - AWARD DETAILS'!$C$21:$D$60,2,0),"")</f>
        <v/>
      </c>
      <c r="F15" s="369">
        <v>1</v>
      </c>
      <c r="G15" s="350"/>
      <c r="H15" s="351">
        <f t="shared" si="0"/>
        <v>0</v>
      </c>
      <c r="I15" s="350"/>
      <c r="J15" s="351">
        <f t="shared" si="1"/>
        <v>0</v>
      </c>
      <c r="K15" s="350"/>
      <c r="L15" s="351">
        <f t="shared" si="2"/>
        <v>0</v>
      </c>
      <c r="M15" s="350"/>
      <c r="N15" s="351">
        <f t="shared" si="3"/>
        <v>0</v>
      </c>
      <c r="O15" s="350"/>
      <c r="P15" s="357">
        <f t="shared" si="4"/>
        <v>0</v>
      </c>
      <c r="Q15" s="343">
        <f t="shared" si="5"/>
        <v>0</v>
      </c>
      <c r="R15" s="469">
        <f t="shared" si="6"/>
        <v>0</v>
      </c>
      <c r="S15" s="308"/>
      <c r="T15" s="2"/>
      <c r="U15" s="2"/>
      <c r="V15" s="2"/>
      <c r="W15" s="2"/>
    </row>
    <row r="16" spans="1:23">
      <c r="A16" s="2"/>
      <c r="B16" s="1"/>
      <c r="C16" s="371"/>
      <c r="D16" s="459" t="s">
        <v>95</v>
      </c>
      <c r="E16" s="349" t="str">
        <f>IFERROR(VLOOKUP($D16,'START - AWARD DETAILS'!$C$21:$D$60,2,0),"")</f>
        <v/>
      </c>
      <c r="F16" s="369">
        <v>1</v>
      </c>
      <c r="G16" s="350"/>
      <c r="H16" s="351">
        <f t="shared" si="0"/>
        <v>0</v>
      </c>
      <c r="I16" s="350"/>
      <c r="J16" s="351">
        <f t="shared" si="1"/>
        <v>0</v>
      </c>
      <c r="K16" s="350"/>
      <c r="L16" s="351">
        <f t="shared" si="2"/>
        <v>0</v>
      </c>
      <c r="M16" s="350"/>
      <c r="N16" s="351">
        <f t="shared" si="3"/>
        <v>0</v>
      </c>
      <c r="O16" s="350"/>
      <c r="P16" s="357">
        <f t="shared" si="4"/>
        <v>0</v>
      </c>
      <c r="Q16" s="343">
        <f t="shared" si="5"/>
        <v>0</v>
      </c>
      <c r="R16" s="469">
        <f t="shared" si="6"/>
        <v>0</v>
      </c>
      <c r="S16" s="308"/>
      <c r="T16" s="2"/>
      <c r="U16" s="2"/>
      <c r="V16" s="2"/>
      <c r="W16" s="2"/>
    </row>
    <row r="17" spans="1:23">
      <c r="A17" s="2"/>
      <c r="B17" s="1"/>
      <c r="C17" s="371"/>
      <c r="D17" s="459" t="s">
        <v>95</v>
      </c>
      <c r="E17" s="349" t="str">
        <f>IFERROR(VLOOKUP($D17,'START - AWARD DETAILS'!$C$21:$D$60,2,0),"")</f>
        <v/>
      </c>
      <c r="F17" s="369">
        <v>1</v>
      </c>
      <c r="G17" s="350"/>
      <c r="H17" s="351">
        <f t="shared" si="0"/>
        <v>0</v>
      </c>
      <c r="I17" s="350"/>
      <c r="J17" s="351">
        <f t="shared" si="1"/>
        <v>0</v>
      </c>
      <c r="K17" s="350"/>
      <c r="L17" s="351">
        <f t="shared" si="2"/>
        <v>0</v>
      </c>
      <c r="M17" s="350"/>
      <c r="N17" s="351">
        <f t="shared" si="3"/>
        <v>0</v>
      </c>
      <c r="O17" s="350"/>
      <c r="P17" s="357">
        <f t="shared" si="4"/>
        <v>0</v>
      </c>
      <c r="Q17" s="343">
        <f t="shared" si="5"/>
        <v>0</v>
      </c>
      <c r="R17" s="469">
        <f t="shared" si="6"/>
        <v>0</v>
      </c>
      <c r="S17" s="308"/>
      <c r="T17" s="2"/>
      <c r="U17" s="2"/>
      <c r="V17" s="2"/>
      <c r="W17" s="2"/>
    </row>
    <row r="18" spans="1:23">
      <c r="A18" s="2"/>
      <c r="B18" s="1"/>
      <c r="C18" s="371"/>
      <c r="D18" s="459" t="s">
        <v>95</v>
      </c>
      <c r="E18" s="349" t="str">
        <f>IFERROR(VLOOKUP($D18,'START - AWARD DETAILS'!$C$21:$D$60,2,0),"")</f>
        <v/>
      </c>
      <c r="F18" s="369">
        <v>1</v>
      </c>
      <c r="G18" s="350"/>
      <c r="H18" s="351">
        <f t="shared" si="0"/>
        <v>0</v>
      </c>
      <c r="I18" s="350"/>
      <c r="J18" s="351">
        <f t="shared" si="1"/>
        <v>0</v>
      </c>
      <c r="K18" s="350"/>
      <c r="L18" s="351">
        <f t="shared" si="2"/>
        <v>0</v>
      </c>
      <c r="M18" s="350"/>
      <c r="N18" s="351">
        <f t="shared" si="3"/>
        <v>0</v>
      </c>
      <c r="O18" s="350"/>
      <c r="P18" s="357">
        <f t="shared" si="4"/>
        <v>0</v>
      </c>
      <c r="Q18" s="343">
        <f t="shared" si="5"/>
        <v>0</v>
      </c>
      <c r="R18" s="469">
        <f t="shared" si="6"/>
        <v>0</v>
      </c>
      <c r="S18" s="308"/>
      <c r="T18" s="2"/>
      <c r="U18" s="2"/>
      <c r="V18" s="2"/>
      <c r="W18" s="2"/>
    </row>
    <row r="19" spans="1:23">
      <c r="A19" s="2"/>
      <c r="B19" s="1"/>
      <c r="C19" s="371"/>
      <c r="D19" s="459" t="s">
        <v>95</v>
      </c>
      <c r="E19" s="349" t="str">
        <f>IFERROR(VLOOKUP($D19,'START - AWARD DETAILS'!$C$21:$D$60,2,0),"")</f>
        <v/>
      </c>
      <c r="F19" s="369">
        <v>1</v>
      </c>
      <c r="G19" s="350"/>
      <c r="H19" s="351">
        <f t="shared" si="0"/>
        <v>0</v>
      </c>
      <c r="I19" s="350"/>
      <c r="J19" s="351">
        <f t="shared" si="1"/>
        <v>0</v>
      </c>
      <c r="K19" s="350"/>
      <c r="L19" s="351">
        <f t="shared" si="2"/>
        <v>0</v>
      </c>
      <c r="M19" s="350"/>
      <c r="N19" s="351">
        <f t="shared" si="3"/>
        <v>0</v>
      </c>
      <c r="O19" s="350"/>
      <c r="P19" s="357">
        <f t="shared" si="4"/>
        <v>0</v>
      </c>
      <c r="Q19" s="343">
        <f t="shared" si="5"/>
        <v>0</v>
      </c>
      <c r="R19" s="469">
        <f t="shared" si="6"/>
        <v>0</v>
      </c>
      <c r="S19" s="308"/>
      <c r="T19" s="2"/>
      <c r="U19" s="2"/>
      <c r="V19" s="2"/>
      <c r="W19" s="2"/>
    </row>
    <row r="20" spans="1:23">
      <c r="A20" s="2"/>
      <c r="B20" s="1"/>
      <c r="C20" s="371"/>
      <c r="D20" s="459" t="s">
        <v>95</v>
      </c>
      <c r="E20" s="349" t="str">
        <f>IFERROR(VLOOKUP($D20,'START - AWARD DETAILS'!$C$21:$D$60,2,0),"")</f>
        <v/>
      </c>
      <c r="F20" s="369">
        <v>1</v>
      </c>
      <c r="G20" s="350"/>
      <c r="H20" s="351">
        <f t="shared" si="0"/>
        <v>0</v>
      </c>
      <c r="I20" s="350"/>
      <c r="J20" s="351">
        <f t="shared" si="1"/>
        <v>0</v>
      </c>
      <c r="K20" s="350"/>
      <c r="L20" s="351">
        <f t="shared" si="2"/>
        <v>0</v>
      </c>
      <c r="M20" s="350"/>
      <c r="N20" s="351">
        <f t="shared" si="3"/>
        <v>0</v>
      </c>
      <c r="O20" s="350"/>
      <c r="P20" s="357">
        <f t="shared" si="4"/>
        <v>0</v>
      </c>
      <c r="Q20" s="343">
        <f t="shared" si="5"/>
        <v>0</v>
      </c>
      <c r="R20" s="469">
        <f t="shared" si="6"/>
        <v>0</v>
      </c>
      <c r="S20" s="308"/>
      <c r="T20" s="2"/>
      <c r="U20" s="2"/>
      <c r="V20" s="2"/>
      <c r="W20" s="2"/>
    </row>
    <row r="21" spans="1:23">
      <c r="A21" s="2"/>
      <c r="B21" s="1"/>
      <c r="C21" s="371"/>
      <c r="D21" s="459" t="s">
        <v>95</v>
      </c>
      <c r="E21" s="349" t="str">
        <f>IFERROR(VLOOKUP($D21,'START - AWARD DETAILS'!$C$21:$D$60,2,0),"")</f>
        <v/>
      </c>
      <c r="F21" s="369">
        <v>1</v>
      </c>
      <c r="G21" s="350"/>
      <c r="H21" s="351">
        <f t="shared" si="0"/>
        <v>0</v>
      </c>
      <c r="I21" s="350"/>
      <c r="J21" s="351">
        <f t="shared" si="1"/>
        <v>0</v>
      </c>
      <c r="K21" s="350"/>
      <c r="L21" s="351">
        <f t="shared" si="2"/>
        <v>0</v>
      </c>
      <c r="M21" s="350"/>
      <c r="N21" s="351">
        <f t="shared" si="3"/>
        <v>0</v>
      </c>
      <c r="O21" s="350"/>
      <c r="P21" s="357">
        <f t="shared" si="4"/>
        <v>0</v>
      </c>
      <c r="Q21" s="343">
        <f t="shared" si="5"/>
        <v>0</v>
      </c>
      <c r="R21" s="469">
        <f t="shared" si="6"/>
        <v>0</v>
      </c>
      <c r="S21" s="308"/>
      <c r="T21" s="2"/>
      <c r="U21" s="2"/>
      <c r="V21" s="2"/>
      <c r="W21" s="2"/>
    </row>
    <row r="22" spans="1:23">
      <c r="A22" s="2"/>
      <c r="B22" s="1"/>
      <c r="C22" s="371"/>
      <c r="D22" s="459" t="s">
        <v>95</v>
      </c>
      <c r="E22" s="349" t="str">
        <f>IFERROR(VLOOKUP($D22,'START - AWARD DETAILS'!$C$21:$D$60,2,0),"")</f>
        <v/>
      </c>
      <c r="F22" s="369">
        <v>1</v>
      </c>
      <c r="G22" s="350"/>
      <c r="H22" s="351">
        <f t="shared" si="0"/>
        <v>0</v>
      </c>
      <c r="I22" s="350"/>
      <c r="J22" s="351">
        <f t="shared" si="1"/>
        <v>0</v>
      </c>
      <c r="K22" s="350"/>
      <c r="L22" s="351">
        <f t="shared" si="2"/>
        <v>0</v>
      </c>
      <c r="M22" s="350"/>
      <c r="N22" s="351">
        <f t="shared" si="3"/>
        <v>0</v>
      </c>
      <c r="O22" s="350"/>
      <c r="P22" s="357">
        <f t="shared" si="4"/>
        <v>0</v>
      </c>
      <c r="Q22" s="343">
        <f t="shared" si="5"/>
        <v>0</v>
      </c>
      <c r="R22" s="469">
        <f t="shared" si="6"/>
        <v>0</v>
      </c>
      <c r="S22" s="308"/>
      <c r="T22" s="2"/>
      <c r="U22" s="2"/>
      <c r="V22" s="2"/>
      <c r="W22" s="2"/>
    </row>
    <row r="23" spans="1:23">
      <c r="A23" s="2"/>
      <c r="B23" s="1"/>
      <c r="C23" s="371"/>
      <c r="D23" s="459" t="s">
        <v>95</v>
      </c>
      <c r="E23" s="349" t="str">
        <f>IFERROR(VLOOKUP($D23,'START - AWARD DETAILS'!$C$21:$D$60,2,0),"")</f>
        <v/>
      </c>
      <c r="F23" s="369">
        <v>1</v>
      </c>
      <c r="G23" s="350"/>
      <c r="H23" s="351">
        <f t="shared" si="0"/>
        <v>0</v>
      </c>
      <c r="I23" s="350"/>
      <c r="J23" s="351">
        <f t="shared" si="1"/>
        <v>0</v>
      </c>
      <c r="K23" s="350"/>
      <c r="L23" s="351">
        <f t="shared" si="2"/>
        <v>0</v>
      </c>
      <c r="M23" s="350"/>
      <c r="N23" s="351">
        <f t="shared" si="3"/>
        <v>0</v>
      </c>
      <c r="O23" s="350"/>
      <c r="P23" s="357">
        <f t="shared" si="4"/>
        <v>0</v>
      </c>
      <c r="Q23" s="343">
        <f t="shared" si="5"/>
        <v>0</v>
      </c>
      <c r="R23" s="469">
        <f t="shared" si="6"/>
        <v>0</v>
      </c>
      <c r="S23" s="308"/>
      <c r="T23" s="2"/>
      <c r="U23" s="2"/>
      <c r="V23" s="2"/>
      <c r="W23" s="2"/>
    </row>
    <row r="24" spans="1:23">
      <c r="A24" s="2"/>
      <c r="B24" s="1"/>
      <c r="C24" s="371"/>
      <c r="D24" s="459" t="s">
        <v>95</v>
      </c>
      <c r="E24" s="349" t="str">
        <f>IFERROR(VLOOKUP($D24,'START - AWARD DETAILS'!$C$21:$D$60,2,0),"")</f>
        <v/>
      </c>
      <c r="F24" s="369">
        <v>1</v>
      </c>
      <c r="G24" s="350"/>
      <c r="H24" s="351">
        <f t="shared" si="0"/>
        <v>0</v>
      </c>
      <c r="I24" s="350"/>
      <c r="J24" s="351">
        <f t="shared" si="1"/>
        <v>0</v>
      </c>
      <c r="K24" s="350"/>
      <c r="L24" s="351">
        <f t="shared" si="2"/>
        <v>0</v>
      </c>
      <c r="M24" s="350"/>
      <c r="N24" s="351">
        <f t="shared" si="3"/>
        <v>0</v>
      </c>
      <c r="O24" s="350"/>
      <c r="P24" s="357">
        <f t="shared" si="4"/>
        <v>0</v>
      </c>
      <c r="Q24" s="343">
        <f t="shared" si="5"/>
        <v>0</v>
      </c>
      <c r="R24" s="469">
        <f t="shared" si="6"/>
        <v>0</v>
      </c>
      <c r="S24" s="308"/>
      <c r="T24" s="2"/>
      <c r="U24" s="2"/>
      <c r="V24" s="2"/>
      <c r="W24" s="2"/>
    </row>
    <row r="25" spans="1:23">
      <c r="A25" s="2"/>
      <c r="B25" s="1"/>
      <c r="C25" s="371"/>
      <c r="D25" s="459" t="s">
        <v>95</v>
      </c>
      <c r="E25" s="349" t="str">
        <f>IFERROR(VLOOKUP($D25,'START - AWARD DETAILS'!$C$21:$D$60,2,0),"")</f>
        <v/>
      </c>
      <c r="F25" s="369">
        <v>1</v>
      </c>
      <c r="G25" s="350"/>
      <c r="H25" s="351">
        <f t="shared" si="0"/>
        <v>0</v>
      </c>
      <c r="I25" s="350"/>
      <c r="J25" s="351">
        <f t="shared" si="1"/>
        <v>0</v>
      </c>
      <c r="K25" s="350"/>
      <c r="L25" s="351">
        <f t="shared" si="2"/>
        <v>0</v>
      </c>
      <c r="M25" s="350"/>
      <c r="N25" s="351">
        <f t="shared" si="3"/>
        <v>0</v>
      </c>
      <c r="O25" s="350"/>
      <c r="P25" s="357">
        <f t="shared" si="4"/>
        <v>0</v>
      </c>
      <c r="Q25" s="343">
        <f t="shared" si="5"/>
        <v>0</v>
      </c>
      <c r="R25" s="469">
        <f t="shared" si="6"/>
        <v>0</v>
      </c>
      <c r="S25" s="308"/>
      <c r="T25" s="2"/>
      <c r="U25" s="2"/>
      <c r="V25" s="2"/>
      <c r="W25" s="2"/>
    </row>
    <row r="26" spans="1:23">
      <c r="A26" s="2"/>
      <c r="B26" s="1"/>
      <c r="C26" s="371"/>
      <c r="D26" s="459" t="s">
        <v>95</v>
      </c>
      <c r="E26" s="349" t="str">
        <f>IFERROR(VLOOKUP($D26,'START - AWARD DETAILS'!$C$21:$D$60,2,0),"")</f>
        <v/>
      </c>
      <c r="F26" s="369">
        <v>1</v>
      </c>
      <c r="G26" s="350"/>
      <c r="H26" s="351">
        <f t="shared" si="0"/>
        <v>0</v>
      </c>
      <c r="I26" s="350"/>
      <c r="J26" s="351">
        <f t="shared" si="1"/>
        <v>0</v>
      </c>
      <c r="K26" s="350"/>
      <c r="L26" s="351">
        <f t="shared" si="2"/>
        <v>0</v>
      </c>
      <c r="M26" s="350"/>
      <c r="N26" s="351">
        <f t="shared" si="3"/>
        <v>0</v>
      </c>
      <c r="O26" s="350"/>
      <c r="P26" s="357">
        <f t="shared" si="4"/>
        <v>0</v>
      </c>
      <c r="Q26" s="343">
        <f t="shared" si="5"/>
        <v>0</v>
      </c>
      <c r="R26" s="469">
        <f t="shared" si="6"/>
        <v>0</v>
      </c>
      <c r="S26" s="308"/>
      <c r="T26" s="2"/>
      <c r="U26" s="2"/>
      <c r="V26" s="2"/>
      <c r="W26" s="2"/>
    </row>
    <row r="27" spans="1:23">
      <c r="A27" s="2"/>
      <c r="B27" s="1"/>
      <c r="C27" s="371"/>
      <c r="D27" s="459" t="s">
        <v>95</v>
      </c>
      <c r="E27" s="349" t="str">
        <f>IFERROR(VLOOKUP($D27,'START - AWARD DETAILS'!$C$21:$D$60,2,0),"")</f>
        <v/>
      </c>
      <c r="F27" s="369">
        <v>1</v>
      </c>
      <c r="G27" s="350"/>
      <c r="H27" s="351">
        <f t="shared" si="0"/>
        <v>0</v>
      </c>
      <c r="I27" s="350"/>
      <c r="J27" s="351">
        <f t="shared" si="1"/>
        <v>0</v>
      </c>
      <c r="K27" s="350"/>
      <c r="L27" s="351">
        <f t="shared" si="2"/>
        <v>0</v>
      </c>
      <c r="M27" s="350"/>
      <c r="N27" s="351">
        <f t="shared" si="3"/>
        <v>0</v>
      </c>
      <c r="O27" s="350"/>
      <c r="P27" s="357">
        <f t="shared" si="4"/>
        <v>0</v>
      </c>
      <c r="Q27" s="343">
        <f t="shared" si="5"/>
        <v>0</v>
      </c>
      <c r="R27" s="469">
        <f t="shared" si="6"/>
        <v>0</v>
      </c>
      <c r="S27" s="308"/>
      <c r="T27" s="2"/>
      <c r="U27" s="2"/>
      <c r="V27" s="2"/>
      <c r="W27" s="2"/>
    </row>
    <row r="28" spans="1:23">
      <c r="A28" s="2"/>
      <c r="B28" s="1"/>
      <c r="C28" s="371"/>
      <c r="D28" s="459" t="s">
        <v>95</v>
      </c>
      <c r="E28" s="349" t="str">
        <f>IFERROR(VLOOKUP($D28,'START - AWARD DETAILS'!$C$21:$D$60,2,0),"")</f>
        <v/>
      </c>
      <c r="F28" s="369">
        <v>1</v>
      </c>
      <c r="G28" s="350"/>
      <c r="H28" s="351">
        <f t="shared" si="0"/>
        <v>0</v>
      </c>
      <c r="I28" s="350"/>
      <c r="J28" s="351">
        <f t="shared" si="1"/>
        <v>0</v>
      </c>
      <c r="K28" s="350"/>
      <c r="L28" s="351">
        <f t="shared" si="2"/>
        <v>0</v>
      </c>
      <c r="M28" s="350"/>
      <c r="N28" s="351">
        <f t="shared" si="3"/>
        <v>0</v>
      </c>
      <c r="O28" s="350"/>
      <c r="P28" s="357">
        <f t="shared" si="4"/>
        <v>0</v>
      </c>
      <c r="Q28" s="343">
        <f t="shared" si="5"/>
        <v>0</v>
      </c>
      <c r="R28" s="469">
        <f t="shared" si="6"/>
        <v>0</v>
      </c>
      <c r="S28" s="308"/>
      <c r="T28" s="2"/>
      <c r="U28" s="2"/>
      <c r="V28" s="2"/>
      <c r="W28" s="2"/>
    </row>
    <row r="29" spans="1:23">
      <c r="A29" s="2"/>
      <c r="B29" s="1"/>
      <c r="C29" s="371"/>
      <c r="D29" s="459" t="s">
        <v>95</v>
      </c>
      <c r="E29" s="349" t="str">
        <f>IFERROR(VLOOKUP($D29,'START - AWARD DETAILS'!$C$21:$D$60,2,0),"")</f>
        <v/>
      </c>
      <c r="F29" s="369">
        <v>1</v>
      </c>
      <c r="G29" s="350"/>
      <c r="H29" s="351">
        <f t="shared" si="0"/>
        <v>0</v>
      </c>
      <c r="I29" s="350"/>
      <c r="J29" s="351">
        <f t="shared" si="1"/>
        <v>0</v>
      </c>
      <c r="K29" s="350"/>
      <c r="L29" s="351">
        <f t="shared" si="2"/>
        <v>0</v>
      </c>
      <c r="M29" s="350"/>
      <c r="N29" s="351">
        <f t="shared" si="3"/>
        <v>0</v>
      </c>
      <c r="O29" s="350"/>
      <c r="P29" s="357">
        <f t="shared" si="4"/>
        <v>0</v>
      </c>
      <c r="Q29" s="343">
        <f t="shared" si="5"/>
        <v>0</v>
      </c>
      <c r="R29" s="469">
        <f t="shared" si="6"/>
        <v>0</v>
      </c>
      <c r="S29" s="308"/>
      <c r="T29" s="2"/>
      <c r="U29" s="2"/>
      <c r="V29" s="2"/>
      <c r="W29" s="2"/>
    </row>
    <row r="30" spans="1:23">
      <c r="A30" s="2"/>
      <c r="B30" s="1"/>
      <c r="C30" s="371"/>
      <c r="D30" s="459" t="s">
        <v>95</v>
      </c>
      <c r="E30" s="349" t="str">
        <f>IFERROR(VLOOKUP($D30,'START - AWARD DETAILS'!$C$21:$D$60,2,0),"")</f>
        <v/>
      </c>
      <c r="F30" s="369">
        <v>1</v>
      </c>
      <c r="G30" s="350"/>
      <c r="H30" s="351">
        <f t="shared" si="0"/>
        <v>0</v>
      </c>
      <c r="I30" s="350"/>
      <c r="J30" s="351">
        <f t="shared" si="1"/>
        <v>0</v>
      </c>
      <c r="K30" s="350"/>
      <c r="L30" s="351">
        <f t="shared" si="2"/>
        <v>0</v>
      </c>
      <c r="M30" s="350"/>
      <c r="N30" s="351">
        <f t="shared" si="3"/>
        <v>0</v>
      </c>
      <c r="O30" s="350"/>
      <c r="P30" s="357">
        <f t="shared" si="4"/>
        <v>0</v>
      </c>
      <c r="Q30" s="343">
        <f t="shared" si="5"/>
        <v>0</v>
      </c>
      <c r="R30" s="469">
        <f t="shared" si="6"/>
        <v>0</v>
      </c>
      <c r="S30" s="308"/>
      <c r="T30" s="2"/>
      <c r="U30" s="2"/>
      <c r="V30" s="2"/>
      <c r="W30" s="2"/>
    </row>
    <row r="31" spans="1:23">
      <c r="A31" s="2"/>
      <c r="B31" s="1"/>
      <c r="C31" s="371"/>
      <c r="D31" s="459" t="s">
        <v>95</v>
      </c>
      <c r="E31" s="349" t="str">
        <f>IFERROR(VLOOKUP($D31,'START - AWARD DETAILS'!$C$21:$D$60,2,0),"")</f>
        <v/>
      </c>
      <c r="F31" s="369">
        <v>1</v>
      </c>
      <c r="G31" s="350"/>
      <c r="H31" s="351">
        <f t="shared" si="0"/>
        <v>0</v>
      </c>
      <c r="I31" s="350"/>
      <c r="J31" s="351">
        <f t="shared" si="1"/>
        <v>0</v>
      </c>
      <c r="K31" s="350"/>
      <c r="L31" s="351">
        <f t="shared" si="2"/>
        <v>0</v>
      </c>
      <c r="M31" s="350"/>
      <c r="N31" s="351">
        <f t="shared" si="3"/>
        <v>0</v>
      </c>
      <c r="O31" s="350"/>
      <c r="P31" s="357">
        <f t="shared" si="4"/>
        <v>0</v>
      </c>
      <c r="Q31" s="343">
        <f t="shared" si="5"/>
        <v>0</v>
      </c>
      <c r="R31" s="469">
        <f t="shared" si="6"/>
        <v>0</v>
      </c>
      <c r="S31" s="308"/>
      <c r="T31" s="2"/>
      <c r="U31" s="2"/>
      <c r="V31" s="2"/>
      <c r="W31" s="2"/>
    </row>
    <row r="32" spans="1:23">
      <c r="A32" s="2"/>
      <c r="B32" s="1"/>
      <c r="C32" s="371"/>
      <c r="D32" s="459" t="s">
        <v>95</v>
      </c>
      <c r="E32" s="349" t="str">
        <f>IFERROR(VLOOKUP($D32,'START - AWARD DETAILS'!$C$21:$D$60,2,0),"")</f>
        <v/>
      </c>
      <c r="F32" s="369">
        <v>1</v>
      </c>
      <c r="G32" s="350"/>
      <c r="H32" s="351">
        <f t="shared" si="0"/>
        <v>0</v>
      </c>
      <c r="I32" s="350"/>
      <c r="J32" s="351">
        <f t="shared" si="1"/>
        <v>0</v>
      </c>
      <c r="K32" s="350"/>
      <c r="L32" s="351">
        <f t="shared" si="2"/>
        <v>0</v>
      </c>
      <c r="M32" s="350"/>
      <c r="N32" s="351">
        <f t="shared" si="3"/>
        <v>0</v>
      </c>
      <c r="O32" s="350"/>
      <c r="P32" s="357">
        <f t="shared" si="4"/>
        <v>0</v>
      </c>
      <c r="Q32" s="343">
        <f t="shared" si="5"/>
        <v>0</v>
      </c>
      <c r="R32" s="469">
        <f t="shared" si="6"/>
        <v>0</v>
      </c>
      <c r="S32" s="308"/>
      <c r="T32" s="2"/>
      <c r="U32" s="2"/>
      <c r="V32" s="2"/>
      <c r="W32" s="2"/>
    </row>
    <row r="33" spans="1:23">
      <c r="A33" s="2"/>
      <c r="B33" s="1"/>
      <c r="C33" s="371"/>
      <c r="D33" s="459" t="s">
        <v>95</v>
      </c>
      <c r="E33" s="349" t="str">
        <f>IFERROR(VLOOKUP($D33,'START - AWARD DETAILS'!$C$21:$D$60,2,0),"")</f>
        <v/>
      </c>
      <c r="F33" s="369">
        <v>1</v>
      </c>
      <c r="G33" s="350"/>
      <c r="H33" s="351">
        <f t="shared" si="0"/>
        <v>0</v>
      </c>
      <c r="I33" s="350"/>
      <c r="J33" s="351">
        <f t="shared" si="1"/>
        <v>0</v>
      </c>
      <c r="K33" s="350"/>
      <c r="L33" s="351">
        <f t="shared" si="2"/>
        <v>0</v>
      </c>
      <c r="M33" s="350"/>
      <c r="N33" s="351">
        <f t="shared" si="3"/>
        <v>0</v>
      </c>
      <c r="O33" s="350"/>
      <c r="P33" s="357">
        <f t="shared" si="4"/>
        <v>0</v>
      </c>
      <c r="Q33" s="343">
        <f t="shared" si="5"/>
        <v>0</v>
      </c>
      <c r="R33" s="469">
        <f t="shared" si="6"/>
        <v>0</v>
      </c>
      <c r="S33" s="308"/>
      <c r="T33" s="2"/>
      <c r="U33" s="2"/>
      <c r="V33" s="2"/>
      <c r="W33" s="2"/>
    </row>
    <row r="34" spans="1:23">
      <c r="A34" s="2"/>
      <c r="B34" s="1"/>
      <c r="C34" s="371"/>
      <c r="D34" s="459" t="s">
        <v>95</v>
      </c>
      <c r="E34" s="349" t="str">
        <f>IFERROR(VLOOKUP($D34,'START - AWARD DETAILS'!$C$21:$D$60,2,0),"")</f>
        <v/>
      </c>
      <c r="F34" s="369">
        <v>1</v>
      </c>
      <c r="G34" s="350"/>
      <c r="H34" s="351">
        <f t="shared" si="0"/>
        <v>0</v>
      </c>
      <c r="I34" s="350"/>
      <c r="J34" s="351">
        <f t="shared" si="1"/>
        <v>0</v>
      </c>
      <c r="K34" s="350"/>
      <c r="L34" s="351">
        <f t="shared" si="2"/>
        <v>0</v>
      </c>
      <c r="M34" s="350"/>
      <c r="N34" s="351">
        <f t="shared" si="3"/>
        <v>0</v>
      </c>
      <c r="O34" s="350"/>
      <c r="P34" s="357">
        <f t="shared" si="4"/>
        <v>0</v>
      </c>
      <c r="Q34" s="343">
        <f t="shared" si="5"/>
        <v>0</v>
      </c>
      <c r="R34" s="469">
        <f t="shared" si="6"/>
        <v>0</v>
      </c>
      <c r="S34" s="308"/>
      <c r="T34" s="2"/>
      <c r="U34" s="2"/>
      <c r="V34" s="2"/>
      <c r="W34" s="2"/>
    </row>
    <row r="35" spans="1:23">
      <c r="A35" s="2"/>
      <c r="B35" s="1"/>
      <c r="C35" s="371"/>
      <c r="D35" s="459" t="s">
        <v>95</v>
      </c>
      <c r="E35" s="349" t="str">
        <f>IFERROR(VLOOKUP($D35,'START - AWARD DETAILS'!$C$21:$D$60,2,0),"")</f>
        <v/>
      </c>
      <c r="F35" s="369">
        <v>1</v>
      </c>
      <c r="G35" s="350"/>
      <c r="H35" s="351">
        <f t="shared" si="0"/>
        <v>0</v>
      </c>
      <c r="I35" s="350"/>
      <c r="J35" s="351">
        <f t="shared" si="1"/>
        <v>0</v>
      </c>
      <c r="K35" s="350"/>
      <c r="L35" s="351">
        <f t="shared" si="2"/>
        <v>0</v>
      </c>
      <c r="M35" s="350"/>
      <c r="N35" s="351">
        <f t="shared" si="3"/>
        <v>0</v>
      </c>
      <c r="O35" s="350"/>
      <c r="P35" s="357">
        <f t="shared" si="4"/>
        <v>0</v>
      </c>
      <c r="Q35" s="343">
        <f t="shared" si="5"/>
        <v>0</v>
      </c>
      <c r="R35" s="469">
        <f t="shared" si="6"/>
        <v>0</v>
      </c>
      <c r="S35" s="308"/>
      <c r="T35" s="2"/>
      <c r="U35" s="2"/>
      <c r="V35" s="2"/>
      <c r="W35" s="2"/>
    </row>
    <row r="36" spans="1:23">
      <c r="A36" s="2"/>
      <c r="B36" s="1"/>
      <c r="C36" s="371"/>
      <c r="D36" s="459" t="s">
        <v>95</v>
      </c>
      <c r="E36" s="349" t="str">
        <f>IFERROR(VLOOKUP($D36,'START - AWARD DETAILS'!$C$21:$D$60,2,0),"")</f>
        <v/>
      </c>
      <c r="F36" s="369">
        <v>1</v>
      </c>
      <c r="G36" s="350"/>
      <c r="H36" s="351">
        <f t="shared" si="0"/>
        <v>0</v>
      </c>
      <c r="I36" s="350"/>
      <c r="J36" s="351">
        <f t="shared" si="1"/>
        <v>0</v>
      </c>
      <c r="K36" s="350"/>
      <c r="L36" s="351">
        <f t="shared" si="2"/>
        <v>0</v>
      </c>
      <c r="M36" s="350"/>
      <c r="N36" s="351">
        <f t="shared" si="3"/>
        <v>0</v>
      </c>
      <c r="O36" s="350"/>
      <c r="P36" s="357">
        <f t="shared" si="4"/>
        <v>0</v>
      </c>
      <c r="Q36" s="343">
        <f t="shared" si="5"/>
        <v>0</v>
      </c>
      <c r="R36" s="469">
        <f t="shared" si="6"/>
        <v>0</v>
      </c>
      <c r="S36" s="308"/>
      <c r="T36" s="2"/>
      <c r="U36" s="2"/>
      <c r="V36" s="2"/>
      <c r="W36" s="2"/>
    </row>
    <row r="37" spans="1:23">
      <c r="A37" s="2"/>
      <c r="B37" s="1"/>
      <c r="C37" s="371"/>
      <c r="D37" s="459" t="s">
        <v>95</v>
      </c>
      <c r="E37" s="349" t="str">
        <f>IFERROR(VLOOKUP($D37,'START - AWARD DETAILS'!$C$21:$D$60,2,0),"")</f>
        <v/>
      </c>
      <c r="F37" s="369">
        <v>1</v>
      </c>
      <c r="G37" s="350"/>
      <c r="H37" s="351">
        <f t="shared" si="0"/>
        <v>0</v>
      </c>
      <c r="I37" s="350"/>
      <c r="J37" s="351">
        <f t="shared" si="1"/>
        <v>0</v>
      </c>
      <c r="K37" s="350"/>
      <c r="L37" s="351">
        <f t="shared" si="2"/>
        <v>0</v>
      </c>
      <c r="M37" s="350"/>
      <c r="N37" s="351">
        <f t="shared" si="3"/>
        <v>0</v>
      </c>
      <c r="O37" s="350"/>
      <c r="P37" s="357">
        <f t="shared" si="4"/>
        <v>0</v>
      </c>
      <c r="Q37" s="343">
        <f t="shared" si="5"/>
        <v>0</v>
      </c>
      <c r="R37" s="469">
        <f t="shared" si="6"/>
        <v>0</v>
      </c>
      <c r="S37" s="308"/>
      <c r="T37" s="2"/>
      <c r="U37" s="2"/>
      <c r="V37" s="2"/>
      <c r="W37" s="2"/>
    </row>
    <row r="38" spans="1:23">
      <c r="A38" s="2"/>
      <c r="B38" s="1"/>
      <c r="C38" s="371"/>
      <c r="D38" s="459" t="s">
        <v>95</v>
      </c>
      <c r="E38" s="349" t="str">
        <f>IFERROR(VLOOKUP($D38,'START - AWARD DETAILS'!$C$21:$D$60,2,0),"")</f>
        <v/>
      </c>
      <c r="F38" s="369">
        <v>1</v>
      </c>
      <c r="G38" s="350"/>
      <c r="H38" s="351">
        <f t="shared" si="0"/>
        <v>0</v>
      </c>
      <c r="I38" s="350"/>
      <c r="J38" s="351">
        <f t="shared" si="1"/>
        <v>0</v>
      </c>
      <c r="K38" s="350"/>
      <c r="L38" s="351">
        <f t="shared" si="2"/>
        <v>0</v>
      </c>
      <c r="M38" s="350"/>
      <c r="N38" s="351">
        <f t="shared" si="3"/>
        <v>0</v>
      </c>
      <c r="O38" s="350"/>
      <c r="P38" s="357">
        <f t="shared" si="4"/>
        <v>0</v>
      </c>
      <c r="Q38" s="343">
        <f t="shared" si="5"/>
        <v>0</v>
      </c>
      <c r="R38" s="469">
        <f t="shared" si="6"/>
        <v>0</v>
      </c>
      <c r="S38" s="308"/>
      <c r="T38" s="2"/>
      <c r="U38" s="2"/>
      <c r="V38" s="2"/>
      <c r="W38" s="2"/>
    </row>
    <row r="39" spans="1:23">
      <c r="A39" s="2"/>
      <c r="B39" s="1"/>
      <c r="C39" s="371"/>
      <c r="D39" s="459" t="s">
        <v>95</v>
      </c>
      <c r="E39" s="349" t="str">
        <f>IFERROR(VLOOKUP($D39,'START - AWARD DETAILS'!$C$21:$D$60,2,0),"")</f>
        <v/>
      </c>
      <c r="F39" s="369">
        <v>1</v>
      </c>
      <c r="G39" s="350"/>
      <c r="H39" s="351">
        <f t="shared" si="0"/>
        <v>0</v>
      </c>
      <c r="I39" s="350"/>
      <c r="J39" s="351">
        <f t="shared" si="1"/>
        <v>0</v>
      </c>
      <c r="K39" s="350"/>
      <c r="L39" s="351">
        <f t="shared" si="2"/>
        <v>0</v>
      </c>
      <c r="M39" s="350"/>
      <c r="N39" s="351">
        <f t="shared" si="3"/>
        <v>0</v>
      </c>
      <c r="O39" s="350"/>
      <c r="P39" s="357">
        <f t="shared" si="4"/>
        <v>0</v>
      </c>
      <c r="Q39" s="343">
        <f t="shared" si="5"/>
        <v>0</v>
      </c>
      <c r="R39" s="469">
        <f t="shared" si="6"/>
        <v>0</v>
      </c>
      <c r="S39" s="308"/>
      <c r="T39" s="2"/>
      <c r="U39" s="2"/>
      <c r="V39" s="2"/>
      <c r="W39" s="2"/>
    </row>
    <row r="40" spans="1:23">
      <c r="A40" s="2"/>
      <c r="B40" s="1"/>
      <c r="C40" s="371"/>
      <c r="D40" s="459" t="s">
        <v>95</v>
      </c>
      <c r="E40" s="349" t="str">
        <f>IFERROR(VLOOKUP($D40,'START - AWARD DETAILS'!$C$21:$D$60,2,0),"")</f>
        <v/>
      </c>
      <c r="F40" s="369">
        <v>1</v>
      </c>
      <c r="G40" s="350"/>
      <c r="H40" s="351">
        <f t="shared" si="0"/>
        <v>0</v>
      </c>
      <c r="I40" s="350"/>
      <c r="J40" s="351">
        <f t="shared" si="1"/>
        <v>0</v>
      </c>
      <c r="K40" s="350"/>
      <c r="L40" s="351">
        <f t="shared" si="2"/>
        <v>0</v>
      </c>
      <c r="M40" s="350"/>
      <c r="N40" s="351">
        <f t="shared" si="3"/>
        <v>0</v>
      </c>
      <c r="O40" s="350"/>
      <c r="P40" s="357">
        <f t="shared" si="4"/>
        <v>0</v>
      </c>
      <c r="Q40" s="343">
        <f t="shared" si="5"/>
        <v>0</v>
      </c>
      <c r="R40" s="469">
        <f t="shared" si="6"/>
        <v>0</v>
      </c>
      <c r="S40" s="308"/>
      <c r="T40" s="2"/>
      <c r="U40" s="2"/>
      <c r="V40" s="2"/>
      <c r="W40" s="2"/>
    </row>
    <row r="41" spans="1:23">
      <c r="A41" s="2"/>
      <c r="B41" s="1"/>
      <c r="C41" s="371"/>
      <c r="D41" s="459" t="s">
        <v>95</v>
      </c>
      <c r="E41" s="349" t="str">
        <f>IFERROR(VLOOKUP($D41,'START - AWARD DETAILS'!$C$21:$D$60,2,0),"")</f>
        <v/>
      </c>
      <c r="F41" s="369">
        <v>1</v>
      </c>
      <c r="G41" s="350"/>
      <c r="H41" s="351">
        <f t="shared" si="0"/>
        <v>0</v>
      </c>
      <c r="I41" s="350"/>
      <c r="J41" s="351">
        <f t="shared" si="1"/>
        <v>0</v>
      </c>
      <c r="K41" s="350"/>
      <c r="L41" s="351">
        <f t="shared" si="2"/>
        <v>0</v>
      </c>
      <c r="M41" s="350"/>
      <c r="N41" s="351">
        <f t="shared" si="3"/>
        <v>0</v>
      </c>
      <c r="O41" s="350"/>
      <c r="P41" s="357">
        <f t="shared" si="4"/>
        <v>0</v>
      </c>
      <c r="Q41" s="343">
        <f t="shared" si="5"/>
        <v>0</v>
      </c>
      <c r="R41" s="469">
        <f t="shared" si="6"/>
        <v>0</v>
      </c>
      <c r="S41" s="308"/>
      <c r="T41" s="2"/>
      <c r="U41" s="2"/>
      <c r="V41" s="2"/>
      <c r="W41" s="2"/>
    </row>
    <row r="42" spans="1:23">
      <c r="A42" s="2"/>
      <c r="B42" s="1"/>
      <c r="C42" s="371"/>
      <c r="D42" s="459" t="s">
        <v>95</v>
      </c>
      <c r="E42" s="349" t="str">
        <f>IFERROR(VLOOKUP($D42,'START - AWARD DETAILS'!$C$21:$D$60,2,0),"")</f>
        <v/>
      </c>
      <c r="F42" s="369">
        <v>1</v>
      </c>
      <c r="G42" s="350"/>
      <c r="H42" s="351">
        <f t="shared" si="0"/>
        <v>0</v>
      </c>
      <c r="I42" s="350"/>
      <c r="J42" s="351">
        <f t="shared" si="1"/>
        <v>0</v>
      </c>
      <c r="K42" s="350"/>
      <c r="L42" s="351">
        <f t="shared" si="2"/>
        <v>0</v>
      </c>
      <c r="M42" s="350"/>
      <c r="N42" s="351">
        <f t="shared" si="3"/>
        <v>0</v>
      </c>
      <c r="O42" s="350"/>
      <c r="P42" s="357">
        <f t="shared" si="4"/>
        <v>0</v>
      </c>
      <c r="Q42" s="343">
        <f t="shared" si="5"/>
        <v>0</v>
      </c>
      <c r="R42" s="469">
        <f t="shared" si="6"/>
        <v>0</v>
      </c>
      <c r="S42" s="308"/>
      <c r="T42" s="2"/>
      <c r="U42" s="2"/>
      <c r="V42" s="2"/>
      <c r="W42" s="2"/>
    </row>
    <row r="43" spans="1:23">
      <c r="A43" s="2"/>
      <c r="B43" s="1"/>
      <c r="C43" s="371"/>
      <c r="D43" s="459" t="s">
        <v>95</v>
      </c>
      <c r="E43" s="349" t="str">
        <f>IFERROR(VLOOKUP($D43,'START - AWARD DETAILS'!$C$21:$D$60,2,0),"")</f>
        <v/>
      </c>
      <c r="F43" s="369">
        <v>1</v>
      </c>
      <c r="G43" s="350"/>
      <c r="H43" s="351">
        <f t="shared" si="0"/>
        <v>0</v>
      </c>
      <c r="I43" s="350"/>
      <c r="J43" s="351">
        <f t="shared" si="1"/>
        <v>0</v>
      </c>
      <c r="K43" s="350"/>
      <c r="L43" s="351">
        <f t="shared" si="2"/>
        <v>0</v>
      </c>
      <c r="M43" s="350"/>
      <c r="N43" s="351">
        <f t="shared" si="3"/>
        <v>0</v>
      </c>
      <c r="O43" s="350"/>
      <c r="P43" s="357">
        <f t="shared" si="4"/>
        <v>0</v>
      </c>
      <c r="Q43" s="343">
        <f t="shared" si="5"/>
        <v>0</v>
      </c>
      <c r="R43" s="469">
        <f t="shared" si="6"/>
        <v>0</v>
      </c>
      <c r="S43" s="308"/>
      <c r="T43" s="2"/>
      <c r="U43" s="2"/>
      <c r="V43" s="2"/>
      <c r="W43" s="2"/>
    </row>
    <row r="44" spans="1:23">
      <c r="A44" s="2"/>
      <c r="B44" s="1"/>
      <c r="C44" s="371"/>
      <c r="D44" s="459" t="s">
        <v>95</v>
      </c>
      <c r="E44" s="349" t="str">
        <f>IFERROR(VLOOKUP($D44,'START - AWARD DETAILS'!$C$21:$D$60,2,0),"")</f>
        <v/>
      </c>
      <c r="F44" s="369">
        <v>1</v>
      </c>
      <c r="G44" s="350"/>
      <c r="H44" s="351">
        <f t="shared" si="0"/>
        <v>0</v>
      </c>
      <c r="I44" s="350"/>
      <c r="J44" s="351">
        <f t="shared" si="1"/>
        <v>0</v>
      </c>
      <c r="K44" s="350"/>
      <c r="L44" s="351">
        <f t="shared" si="2"/>
        <v>0</v>
      </c>
      <c r="M44" s="350"/>
      <c r="N44" s="351">
        <f t="shared" si="3"/>
        <v>0</v>
      </c>
      <c r="O44" s="350"/>
      <c r="P44" s="357">
        <f t="shared" si="4"/>
        <v>0</v>
      </c>
      <c r="Q44" s="343">
        <f t="shared" si="5"/>
        <v>0</v>
      </c>
      <c r="R44" s="469">
        <f t="shared" si="6"/>
        <v>0</v>
      </c>
      <c r="S44" s="308"/>
      <c r="T44" s="2"/>
      <c r="U44" s="2"/>
      <c r="V44" s="2"/>
      <c r="W44" s="2"/>
    </row>
    <row r="45" spans="1:23">
      <c r="A45" s="2"/>
      <c r="B45" s="1"/>
      <c r="C45" s="371"/>
      <c r="D45" s="459" t="s">
        <v>95</v>
      </c>
      <c r="E45" s="349" t="str">
        <f>IFERROR(VLOOKUP($D45,'START - AWARD DETAILS'!$C$21:$D$60,2,0),"")</f>
        <v/>
      </c>
      <c r="F45" s="369">
        <v>1</v>
      </c>
      <c r="G45" s="350"/>
      <c r="H45" s="351">
        <f t="shared" si="0"/>
        <v>0</v>
      </c>
      <c r="I45" s="350"/>
      <c r="J45" s="351">
        <f t="shared" si="1"/>
        <v>0</v>
      </c>
      <c r="K45" s="350"/>
      <c r="L45" s="351">
        <f t="shared" si="2"/>
        <v>0</v>
      </c>
      <c r="M45" s="350"/>
      <c r="N45" s="351">
        <f t="shared" si="3"/>
        <v>0</v>
      </c>
      <c r="O45" s="350"/>
      <c r="P45" s="357">
        <f t="shared" si="4"/>
        <v>0</v>
      </c>
      <c r="Q45" s="343">
        <f t="shared" si="5"/>
        <v>0</v>
      </c>
      <c r="R45" s="469">
        <f t="shared" si="6"/>
        <v>0</v>
      </c>
      <c r="S45" s="308"/>
      <c r="T45" s="2"/>
      <c r="U45" s="2"/>
      <c r="V45" s="2"/>
      <c r="W45" s="2"/>
    </row>
    <row r="46" spans="1:23">
      <c r="A46" s="2"/>
      <c r="B46" s="1"/>
      <c r="C46" s="371"/>
      <c r="D46" s="459" t="s">
        <v>95</v>
      </c>
      <c r="E46" s="349" t="str">
        <f>IFERROR(VLOOKUP($D46,'START - AWARD DETAILS'!$C$21:$D$60,2,0),"")</f>
        <v/>
      </c>
      <c r="F46" s="369">
        <v>1</v>
      </c>
      <c r="G46" s="350"/>
      <c r="H46" s="351">
        <f t="shared" si="0"/>
        <v>0</v>
      </c>
      <c r="I46" s="350"/>
      <c r="J46" s="351">
        <f t="shared" si="1"/>
        <v>0</v>
      </c>
      <c r="K46" s="350"/>
      <c r="L46" s="351">
        <f t="shared" si="2"/>
        <v>0</v>
      </c>
      <c r="M46" s="350"/>
      <c r="N46" s="351">
        <f t="shared" si="3"/>
        <v>0</v>
      </c>
      <c r="O46" s="350"/>
      <c r="P46" s="357">
        <f t="shared" si="4"/>
        <v>0</v>
      </c>
      <c r="Q46" s="343">
        <f t="shared" si="5"/>
        <v>0</v>
      </c>
      <c r="R46" s="469">
        <f t="shared" si="6"/>
        <v>0</v>
      </c>
      <c r="S46" s="308"/>
      <c r="T46" s="2"/>
      <c r="U46" s="2"/>
      <c r="V46" s="2"/>
      <c r="W46" s="2"/>
    </row>
    <row r="47" spans="1:23">
      <c r="A47" s="2"/>
      <c r="B47" s="1"/>
      <c r="C47" s="371"/>
      <c r="D47" s="459" t="s">
        <v>95</v>
      </c>
      <c r="E47" s="349" t="str">
        <f>IFERROR(VLOOKUP($D47,'START - AWARD DETAILS'!$C$21:$D$60,2,0),"")</f>
        <v/>
      </c>
      <c r="F47" s="369">
        <v>1</v>
      </c>
      <c r="G47" s="350"/>
      <c r="H47" s="351">
        <f t="shared" si="0"/>
        <v>0</v>
      </c>
      <c r="I47" s="350"/>
      <c r="J47" s="351">
        <f t="shared" si="1"/>
        <v>0</v>
      </c>
      <c r="K47" s="350"/>
      <c r="L47" s="351">
        <f t="shared" si="2"/>
        <v>0</v>
      </c>
      <c r="M47" s="350"/>
      <c r="N47" s="351">
        <f t="shared" si="3"/>
        <v>0</v>
      </c>
      <c r="O47" s="350"/>
      <c r="P47" s="357">
        <f t="shared" si="4"/>
        <v>0</v>
      </c>
      <c r="Q47" s="343">
        <f t="shared" si="5"/>
        <v>0</v>
      </c>
      <c r="R47" s="469">
        <f t="shared" si="6"/>
        <v>0</v>
      </c>
      <c r="S47" s="308"/>
      <c r="T47" s="2"/>
      <c r="U47" s="2"/>
      <c r="V47" s="2"/>
      <c r="W47" s="2"/>
    </row>
    <row r="48" spans="1:23">
      <c r="A48" s="2"/>
      <c r="B48" s="1"/>
      <c r="C48" s="371"/>
      <c r="D48" s="459" t="s">
        <v>95</v>
      </c>
      <c r="E48" s="349" t="str">
        <f>IFERROR(VLOOKUP($D48,'START - AWARD DETAILS'!$C$21:$D$60,2,0),"")</f>
        <v/>
      </c>
      <c r="F48" s="369">
        <v>1</v>
      </c>
      <c r="G48" s="350"/>
      <c r="H48" s="351">
        <f t="shared" si="0"/>
        <v>0</v>
      </c>
      <c r="I48" s="350"/>
      <c r="J48" s="351">
        <f t="shared" si="1"/>
        <v>0</v>
      </c>
      <c r="K48" s="350"/>
      <c r="L48" s="351">
        <f t="shared" si="2"/>
        <v>0</v>
      </c>
      <c r="M48" s="350"/>
      <c r="N48" s="351">
        <f t="shared" si="3"/>
        <v>0</v>
      </c>
      <c r="O48" s="350"/>
      <c r="P48" s="357">
        <f t="shared" si="4"/>
        <v>0</v>
      </c>
      <c r="Q48" s="343">
        <f t="shared" si="5"/>
        <v>0</v>
      </c>
      <c r="R48" s="469">
        <f t="shared" si="6"/>
        <v>0</v>
      </c>
      <c r="S48" s="308"/>
      <c r="T48" s="2"/>
      <c r="U48" s="2"/>
      <c r="V48" s="2"/>
      <c r="W48" s="2"/>
    </row>
    <row r="49" spans="1:23">
      <c r="A49" s="2"/>
      <c r="B49" s="1"/>
      <c r="C49" s="371"/>
      <c r="D49" s="459" t="s">
        <v>95</v>
      </c>
      <c r="E49" s="349" t="str">
        <f>IFERROR(VLOOKUP($D49,'START - AWARD DETAILS'!$C$21:$D$60,2,0),"")</f>
        <v/>
      </c>
      <c r="F49" s="369">
        <v>1</v>
      </c>
      <c r="G49" s="350"/>
      <c r="H49" s="351">
        <f t="shared" si="0"/>
        <v>0</v>
      </c>
      <c r="I49" s="350"/>
      <c r="J49" s="351">
        <f t="shared" si="1"/>
        <v>0</v>
      </c>
      <c r="K49" s="350"/>
      <c r="L49" s="351">
        <f t="shared" si="2"/>
        <v>0</v>
      </c>
      <c r="M49" s="350"/>
      <c r="N49" s="351">
        <f t="shared" si="3"/>
        <v>0</v>
      </c>
      <c r="O49" s="350"/>
      <c r="P49" s="357">
        <f t="shared" si="4"/>
        <v>0</v>
      </c>
      <c r="Q49" s="343">
        <f t="shared" si="5"/>
        <v>0</v>
      </c>
      <c r="R49" s="469">
        <f t="shared" si="6"/>
        <v>0</v>
      </c>
      <c r="S49" s="308"/>
      <c r="T49" s="2"/>
      <c r="U49" s="2"/>
      <c r="V49" s="2"/>
      <c r="W49" s="2"/>
    </row>
    <row r="50" spans="1:23">
      <c r="A50" s="2"/>
      <c r="B50" s="1"/>
      <c r="C50" s="371"/>
      <c r="D50" s="459" t="s">
        <v>95</v>
      </c>
      <c r="E50" s="349" t="str">
        <f>IFERROR(VLOOKUP($D50,'START - AWARD DETAILS'!$C$21:$D$60,2,0),"")</f>
        <v/>
      </c>
      <c r="F50" s="369">
        <v>1</v>
      </c>
      <c r="G50" s="350"/>
      <c r="H50" s="351">
        <f t="shared" si="0"/>
        <v>0</v>
      </c>
      <c r="I50" s="350"/>
      <c r="J50" s="351">
        <f t="shared" si="1"/>
        <v>0</v>
      </c>
      <c r="K50" s="350"/>
      <c r="L50" s="351">
        <f t="shared" si="2"/>
        <v>0</v>
      </c>
      <c r="M50" s="350"/>
      <c r="N50" s="351">
        <f t="shared" si="3"/>
        <v>0</v>
      </c>
      <c r="O50" s="350"/>
      <c r="P50" s="357">
        <f t="shared" si="4"/>
        <v>0</v>
      </c>
      <c r="Q50" s="343">
        <f t="shared" si="5"/>
        <v>0</v>
      </c>
      <c r="R50" s="469">
        <f t="shared" si="6"/>
        <v>0</v>
      </c>
      <c r="S50" s="308"/>
      <c r="T50" s="2"/>
      <c r="U50" s="2"/>
      <c r="V50" s="2"/>
      <c r="W50" s="2"/>
    </row>
    <row r="51" spans="1:23">
      <c r="A51" s="2"/>
      <c r="B51" s="1"/>
      <c r="C51" s="371"/>
      <c r="D51" s="459" t="s">
        <v>95</v>
      </c>
      <c r="E51" s="349" t="str">
        <f>IFERROR(VLOOKUP($D51,'START - AWARD DETAILS'!$C$21:$D$60,2,0),"")</f>
        <v/>
      </c>
      <c r="F51" s="369">
        <v>1</v>
      </c>
      <c r="G51" s="350"/>
      <c r="H51" s="351">
        <f t="shared" si="0"/>
        <v>0</v>
      </c>
      <c r="I51" s="350"/>
      <c r="J51" s="351">
        <f t="shared" si="1"/>
        <v>0</v>
      </c>
      <c r="K51" s="350"/>
      <c r="L51" s="351">
        <f t="shared" si="2"/>
        <v>0</v>
      </c>
      <c r="M51" s="350"/>
      <c r="N51" s="351">
        <f t="shared" si="3"/>
        <v>0</v>
      </c>
      <c r="O51" s="350"/>
      <c r="P51" s="357">
        <f t="shared" si="4"/>
        <v>0</v>
      </c>
      <c r="Q51" s="343">
        <f t="shared" si="5"/>
        <v>0</v>
      </c>
      <c r="R51" s="469">
        <f t="shared" si="6"/>
        <v>0</v>
      </c>
      <c r="S51" s="308"/>
      <c r="T51" s="2"/>
      <c r="U51" s="2"/>
      <c r="V51" s="2"/>
      <c r="W51" s="2"/>
    </row>
    <row r="52" spans="1:23">
      <c r="A52" s="2"/>
      <c r="B52" s="1"/>
      <c r="C52" s="371"/>
      <c r="D52" s="459" t="s">
        <v>95</v>
      </c>
      <c r="E52" s="349" t="str">
        <f>IFERROR(VLOOKUP($D52,'START - AWARD DETAILS'!$C$21:$D$60,2,0),"")</f>
        <v/>
      </c>
      <c r="F52" s="369">
        <v>1</v>
      </c>
      <c r="G52" s="350"/>
      <c r="H52" s="351">
        <f t="shared" si="0"/>
        <v>0</v>
      </c>
      <c r="I52" s="350"/>
      <c r="J52" s="351">
        <f t="shared" si="1"/>
        <v>0</v>
      </c>
      <c r="K52" s="350"/>
      <c r="L52" s="351">
        <f t="shared" si="2"/>
        <v>0</v>
      </c>
      <c r="M52" s="350"/>
      <c r="N52" s="351">
        <f t="shared" si="3"/>
        <v>0</v>
      </c>
      <c r="O52" s="350"/>
      <c r="P52" s="357">
        <f t="shared" si="4"/>
        <v>0</v>
      </c>
      <c r="Q52" s="343">
        <f t="shared" si="5"/>
        <v>0</v>
      </c>
      <c r="R52" s="469">
        <f t="shared" si="6"/>
        <v>0</v>
      </c>
      <c r="S52" s="308"/>
      <c r="T52" s="2"/>
      <c r="U52" s="2"/>
      <c r="V52" s="2"/>
      <c r="W52" s="2"/>
    </row>
    <row r="53" spans="1:23">
      <c r="A53" s="2"/>
      <c r="B53" s="1"/>
      <c r="C53" s="371"/>
      <c r="D53" s="459" t="s">
        <v>95</v>
      </c>
      <c r="E53" s="349" t="str">
        <f>IFERROR(VLOOKUP($D53,'START - AWARD DETAILS'!$C$21:$D$60,2,0),"")</f>
        <v/>
      </c>
      <c r="F53" s="369">
        <v>1</v>
      </c>
      <c r="G53" s="350"/>
      <c r="H53" s="351">
        <f t="shared" si="0"/>
        <v>0</v>
      </c>
      <c r="I53" s="350"/>
      <c r="J53" s="351">
        <f t="shared" si="1"/>
        <v>0</v>
      </c>
      <c r="K53" s="350"/>
      <c r="L53" s="351">
        <f t="shared" si="2"/>
        <v>0</v>
      </c>
      <c r="M53" s="350"/>
      <c r="N53" s="351">
        <f t="shared" si="3"/>
        <v>0</v>
      </c>
      <c r="O53" s="350"/>
      <c r="P53" s="357">
        <f t="shared" si="4"/>
        <v>0</v>
      </c>
      <c r="Q53" s="343">
        <f t="shared" si="5"/>
        <v>0</v>
      </c>
      <c r="R53" s="469">
        <f t="shared" si="6"/>
        <v>0</v>
      </c>
      <c r="S53" s="308"/>
      <c r="T53" s="2"/>
      <c r="U53" s="2"/>
      <c r="V53" s="2"/>
      <c r="W53" s="2"/>
    </row>
    <row r="54" spans="1:23">
      <c r="A54" s="2"/>
      <c r="B54" s="1"/>
      <c r="C54" s="371"/>
      <c r="D54" s="459" t="s">
        <v>95</v>
      </c>
      <c r="E54" s="349" t="str">
        <f>IFERROR(VLOOKUP($D54,'START - AWARD DETAILS'!$C$21:$D$60,2,0),"")</f>
        <v/>
      </c>
      <c r="F54" s="369">
        <v>1</v>
      </c>
      <c r="G54" s="350"/>
      <c r="H54" s="351">
        <f t="shared" si="0"/>
        <v>0</v>
      </c>
      <c r="I54" s="350"/>
      <c r="J54" s="351">
        <f t="shared" si="1"/>
        <v>0</v>
      </c>
      <c r="K54" s="350"/>
      <c r="L54" s="351">
        <f t="shared" si="2"/>
        <v>0</v>
      </c>
      <c r="M54" s="350"/>
      <c r="N54" s="351">
        <f t="shared" si="3"/>
        <v>0</v>
      </c>
      <c r="O54" s="350"/>
      <c r="P54" s="357">
        <f t="shared" si="4"/>
        <v>0</v>
      </c>
      <c r="Q54" s="343">
        <f t="shared" si="5"/>
        <v>0</v>
      </c>
      <c r="R54" s="469">
        <f t="shared" si="6"/>
        <v>0</v>
      </c>
      <c r="S54" s="308"/>
      <c r="T54" s="2"/>
      <c r="U54" s="2"/>
      <c r="V54" s="2"/>
      <c r="W54" s="2"/>
    </row>
    <row r="55" spans="1:23">
      <c r="A55" s="2"/>
      <c r="B55" s="1"/>
      <c r="C55" s="371"/>
      <c r="D55" s="459" t="s">
        <v>95</v>
      </c>
      <c r="E55" s="349" t="str">
        <f>IFERROR(VLOOKUP($D55,'START - AWARD DETAILS'!$C$21:$D$60,2,0),"")</f>
        <v/>
      </c>
      <c r="F55" s="369">
        <v>1</v>
      </c>
      <c r="G55" s="350"/>
      <c r="H55" s="351">
        <f t="shared" si="0"/>
        <v>0</v>
      </c>
      <c r="I55" s="350"/>
      <c r="J55" s="351">
        <f t="shared" si="1"/>
        <v>0</v>
      </c>
      <c r="K55" s="350"/>
      <c r="L55" s="351">
        <f t="shared" si="2"/>
        <v>0</v>
      </c>
      <c r="M55" s="350"/>
      <c r="N55" s="351">
        <f t="shared" si="3"/>
        <v>0</v>
      </c>
      <c r="O55" s="350"/>
      <c r="P55" s="357">
        <f t="shared" si="4"/>
        <v>0</v>
      </c>
      <c r="Q55" s="343">
        <f t="shared" si="5"/>
        <v>0</v>
      </c>
      <c r="R55" s="469">
        <f t="shared" si="6"/>
        <v>0</v>
      </c>
      <c r="S55" s="308"/>
      <c r="T55" s="2"/>
      <c r="U55" s="2"/>
      <c r="V55" s="2"/>
      <c r="W55" s="2"/>
    </row>
    <row r="56" spans="1:23">
      <c r="A56" s="2"/>
      <c r="B56" s="1"/>
      <c r="C56" s="371"/>
      <c r="D56" s="459" t="s">
        <v>95</v>
      </c>
      <c r="E56" s="349" t="str">
        <f>IFERROR(VLOOKUP($D56,'START - AWARD DETAILS'!$C$21:$D$60,2,0),"")</f>
        <v/>
      </c>
      <c r="F56" s="369">
        <v>1</v>
      </c>
      <c r="G56" s="350"/>
      <c r="H56" s="351">
        <f t="shared" si="0"/>
        <v>0</v>
      </c>
      <c r="I56" s="350"/>
      <c r="J56" s="351">
        <f t="shared" si="1"/>
        <v>0</v>
      </c>
      <c r="K56" s="350"/>
      <c r="L56" s="351">
        <f t="shared" si="2"/>
        <v>0</v>
      </c>
      <c r="M56" s="350"/>
      <c r="N56" s="351">
        <f t="shared" si="3"/>
        <v>0</v>
      </c>
      <c r="O56" s="350"/>
      <c r="P56" s="357">
        <f t="shared" si="4"/>
        <v>0</v>
      </c>
      <c r="Q56" s="343">
        <f t="shared" si="5"/>
        <v>0</v>
      </c>
      <c r="R56" s="469">
        <f t="shared" si="6"/>
        <v>0</v>
      </c>
      <c r="S56" s="308"/>
      <c r="T56" s="2"/>
      <c r="U56" s="2"/>
      <c r="V56" s="2"/>
      <c r="W56" s="2"/>
    </row>
    <row r="57" spans="1:23">
      <c r="A57" s="2"/>
      <c r="B57" s="1"/>
      <c r="C57" s="371"/>
      <c r="D57" s="459" t="s">
        <v>95</v>
      </c>
      <c r="E57" s="349" t="str">
        <f>IFERROR(VLOOKUP($D57,'START - AWARD DETAILS'!$C$21:$D$60,2,0),"")</f>
        <v/>
      </c>
      <c r="F57" s="369">
        <v>1</v>
      </c>
      <c r="G57" s="350"/>
      <c r="H57" s="351">
        <f t="shared" si="0"/>
        <v>0</v>
      </c>
      <c r="I57" s="350"/>
      <c r="J57" s="351">
        <f t="shared" si="1"/>
        <v>0</v>
      </c>
      <c r="K57" s="350"/>
      <c r="L57" s="351">
        <f t="shared" si="2"/>
        <v>0</v>
      </c>
      <c r="M57" s="350"/>
      <c r="N57" s="351">
        <f t="shared" si="3"/>
        <v>0</v>
      </c>
      <c r="O57" s="350"/>
      <c r="P57" s="357">
        <f t="shared" si="4"/>
        <v>0</v>
      </c>
      <c r="Q57" s="343">
        <f t="shared" si="5"/>
        <v>0</v>
      </c>
      <c r="R57" s="469">
        <f t="shared" si="6"/>
        <v>0</v>
      </c>
      <c r="S57" s="308"/>
      <c r="T57" s="2"/>
      <c r="U57" s="2"/>
      <c r="V57" s="2"/>
      <c r="W57" s="2"/>
    </row>
    <row r="58" spans="1:23">
      <c r="A58" s="2"/>
      <c r="B58" s="1"/>
      <c r="C58" s="371"/>
      <c r="D58" s="459" t="s">
        <v>95</v>
      </c>
      <c r="E58" s="349" t="str">
        <f>IFERROR(VLOOKUP($D58,'START - AWARD DETAILS'!$C$21:$D$60,2,0),"")</f>
        <v/>
      </c>
      <c r="F58" s="369">
        <v>1</v>
      </c>
      <c r="G58" s="350"/>
      <c r="H58" s="351">
        <f t="shared" si="0"/>
        <v>0</v>
      </c>
      <c r="I58" s="350"/>
      <c r="J58" s="351">
        <f t="shared" si="1"/>
        <v>0</v>
      </c>
      <c r="K58" s="350"/>
      <c r="L58" s="351">
        <f t="shared" si="2"/>
        <v>0</v>
      </c>
      <c r="M58" s="350"/>
      <c r="N58" s="351">
        <f t="shared" si="3"/>
        <v>0</v>
      </c>
      <c r="O58" s="350"/>
      <c r="P58" s="357">
        <f t="shared" si="4"/>
        <v>0</v>
      </c>
      <c r="Q58" s="343">
        <f t="shared" si="5"/>
        <v>0</v>
      </c>
      <c r="R58" s="469">
        <f t="shared" si="6"/>
        <v>0</v>
      </c>
      <c r="S58" s="308"/>
      <c r="T58" s="2"/>
      <c r="U58" s="2"/>
      <c r="V58" s="2"/>
      <c r="W58" s="2"/>
    </row>
    <row r="59" spans="1:23">
      <c r="A59" s="2"/>
      <c r="B59" s="1"/>
      <c r="C59" s="371"/>
      <c r="D59" s="459" t="s">
        <v>95</v>
      </c>
      <c r="E59" s="349" t="str">
        <f>IFERROR(VLOOKUP($D59,'START - AWARD DETAILS'!$C$21:$D$60,2,0),"")</f>
        <v/>
      </c>
      <c r="F59" s="369">
        <v>1</v>
      </c>
      <c r="G59" s="350"/>
      <c r="H59" s="351">
        <f t="shared" si="0"/>
        <v>0</v>
      </c>
      <c r="I59" s="350"/>
      <c r="J59" s="351">
        <f t="shared" si="1"/>
        <v>0</v>
      </c>
      <c r="K59" s="350"/>
      <c r="L59" s="351">
        <f t="shared" si="2"/>
        <v>0</v>
      </c>
      <c r="M59" s="350"/>
      <c r="N59" s="351">
        <f t="shared" si="3"/>
        <v>0</v>
      </c>
      <c r="O59" s="350"/>
      <c r="P59" s="357">
        <f t="shared" si="4"/>
        <v>0</v>
      </c>
      <c r="Q59" s="343">
        <f t="shared" si="5"/>
        <v>0</v>
      </c>
      <c r="R59" s="469">
        <f t="shared" si="6"/>
        <v>0</v>
      </c>
      <c r="S59" s="308"/>
      <c r="T59" s="2"/>
      <c r="U59" s="2"/>
      <c r="V59" s="2"/>
      <c r="W59" s="2"/>
    </row>
    <row r="60" spans="1:23">
      <c r="A60" s="2"/>
      <c r="B60" s="1"/>
      <c r="C60" s="371"/>
      <c r="D60" s="459" t="s">
        <v>95</v>
      </c>
      <c r="E60" s="349" t="str">
        <f>IFERROR(VLOOKUP($D60,'START - AWARD DETAILS'!$C$21:$D$60,2,0),"")</f>
        <v/>
      </c>
      <c r="F60" s="369">
        <v>1</v>
      </c>
      <c r="G60" s="350"/>
      <c r="H60" s="351">
        <f t="shared" si="0"/>
        <v>0</v>
      </c>
      <c r="I60" s="350"/>
      <c r="J60" s="351">
        <f t="shared" si="1"/>
        <v>0</v>
      </c>
      <c r="K60" s="350"/>
      <c r="L60" s="351">
        <f t="shared" si="2"/>
        <v>0</v>
      </c>
      <c r="M60" s="350"/>
      <c r="N60" s="351">
        <f t="shared" si="3"/>
        <v>0</v>
      </c>
      <c r="O60" s="350"/>
      <c r="P60" s="357">
        <f t="shared" si="4"/>
        <v>0</v>
      </c>
      <c r="Q60" s="343">
        <f t="shared" si="5"/>
        <v>0</v>
      </c>
      <c r="R60" s="469">
        <f t="shared" si="6"/>
        <v>0</v>
      </c>
      <c r="S60" s="308"/>
      <c r="T60" s="2"/>
      <c r="U60" s="2"/>
      <c r="V60" s="2"/>
      <c r="W60" s="2"/>
    </row>
    <row r="61" spans="1:23" ht="15.75" thickBot="1">
      <c r="A61" s="2"/>
      <c r="B61" s="1"/>
      <c r="C61" s="371"/>
      <c r="D61" s="459" t="s">
        <v>95</v>
      </c>
      <c r="E61" s="349" t="str">
        <f>IFERROR(VLOOKUP($D61,'START - AWARD DETAILS'!$C$21:$D$60,2,0),"")</f>
        <v/>
      </c>
      <c r="F61" s="369">
        <v>1</v>
      </c>
      <c r="G61" s="350"/>
      <c r="H61" s="351">
        <f t="shared" si="0"/>
        <v>0</v>
      </c>
      <c r="I61" s="350"/>
      <c r="J61" s="351">
        <f t="shared" si="1"/>
        <v>0</v>
      </c>
      <c r="K61" s="350"/>
      <c r="L61" s="351">
        <f t="shared" si="2"/>
        <v>0</v>
      </c>
      <c r="M61" s="350"/>
      <c r="N61" s="351">
        <f t="shared" si="3"/>
        <v>0</v>
      </c>
      <c r="O61" s="350"/>
      <c r="P61" s="357">
        <f t="shared" si="4"/>
        <v>0</v>
      </c>
      <c r="Q61" s="343">
        <f t="shared" si="5"/>
        <v>0</v>
      </c>
      <c r="R61" s="469">
        <f t="shared" si="6"/>
        <v>0</v>
      </c>
      <c r="S61" s="308"/>
      <c r="T61" s="2"/>
      <c r="U61" s="2"/>
      <c r="V61" s="2"/>
      <c r="W61" s="2"/>
    </row>
    <row r="62" spans="1:23" ht="15.75" thickBot="1">
      <c r="A62" s="2"/>
      <c r="B62" s="1"/>
      <c r="C62" s="363"/>
      <c r="D62" s="364"/>
      <c r="E62" s="364"/>
      <c r="F62" s="364"/>
      <c r="G62" s="365">
        <f t="shared" ref="G62:R62" si="7">SUM(G12:G61)</f>
        <v>0</v>
      </c>
      <c r="H62" s="365">
        <f t="shared" si="7"/>
        <v>0</v>
      </c>
      <c r="I62" s="365">
        <f t="shared" si="7"/>
        <v>0</v>
      </c>
      <c r="J62" s="365">
        <f t="shared" si="7"/>
        <v>0</v>
      </c>
      <c r="K62" s="365">
        <f t="shared" si="7"/>
        <v>0</v>
      </c>
      <c r="L62" s="365">
        <f t="shared" si="7"/>
        <v>0</v>
      </c>
      <c r="M62" s="365">
        <f t="shared" si="7"/>
        <v>0</v>
      </c>
      <c r="N62" s="365">
        <f t="shared" si="7"/>
        <v>0</v>
      </c>
      <c r="O62" s="365">
        <f t="shared" si="7"/>
        <v>0</v>
      </c>
      <c r="P62" s="366">
        <f>SUM(P12:P61)</f>
        <v>0</v>
      </c>
      <c r="Q62" s="367">
        <f t="shared" si="7"/>
        <v>0</v>
      </c>
      <c r="R62" s="368">
        <f t="shared" si="7"/>
        <v>0</v>
      </c>
      <c r="S62" s="308"/>
      <c r="T62" s="2"/>
      <c r="U62" s="2"/>
      <c r="V62" s="2"/>
      <c r="W62" s="2"/>
    </row>
    <row r="63" spans="1:23" ht="7.5" customHeight="1">
      <c r="A63" s="2"/>
      <c r="B63" s="1"/>
      <c r="C63" s="1"/>
      <c r="D63" s="1"/>
      <c r="E63" s="1"/>
      <c r="F63" s="1"/>
      <c r="G63" s="1"/>
      <c r="H63" s="1"/>
      <c r="I63" s="1"/>
      <c r="J63" s="1"/>
      <c r="K63" s="1"/>
      <c r="L63" s="1"/>
      <c r="M63" s="1"/>
      <c r="N63" s="1"/>
      <c r="O63" s="308"/>
      <c r="P63" s="308"/>
      <c r="Q63" s="308"/>
      <c r="R63" s="308"/>
      <c r="S63" s="308"/>
      <c r="T63" s="2"/>
      <c r="U63" s="2"/>
      <c r="V63" s="2"/>
      <c r="W63" s="2"/>
    </row>
    <row r="64" spans="1:23" ht="7.5" customHeight="1">
      <c r="A64" s="2"/>
      <c r="B64" s="1"/>
      <c r="C64" s="1"/>
      <c r="D64" s="1"/>
      <c r="E64" s="1"/>
      <c r="F64" s="1"/>
      <c r="G64" s="1"/>
      <c r="H64" s="1"/>
      <c r="I64" s="1"/>
      <c r="J64" s="1"/>
      <c r="K64" s="1"/>
      <c r="L64" s="1"/>
      <c r="M64" s="1"/>
      <c r="N64" s="1"/>
      <c r="O64" s="308"/>
      <c r="P64" s="308"/>
      <c r="Q64" s="308"/>
      <c r="R64" s="308"/>
      <c r="S64" s="308"/>
      <c r="T64" s="2"/>
      <c r="U64" s="2"/>
      <c r="V64" s="2"/>
      <c r="W64" s="2"/>
    </row>
    <row r="65" spans="1:23" ht="15.75" customHeight="1">
      <c r="A65" s="2"/>
      <c r="B65" s="1"/>
      <c r="C65" s="546" t="s">
        <v>208</v>
      </c>
      <c r="D65" s="547"/>
      <c r="E65" s="547"/>
      <c r="F65" s="547"/>
      <c r="G65" s="547"/>
      <c r="H65" s="547"/>
      <c r="I65" s="547"/>
      <c r="J65" s="547"/>
      <c r="K65" s="547"/>
      <c r="L65" s="547"/>
      <c r="M65" s="548"/>
      <c r="N65" s="1"/>
      <c r="O65" s="308"/>
      <c r="P65" s="308"/>
      <c r="Q65" s="308"/>
      <c r="R65" s="308"/>
      <c r="S65" s="308"/>
      <c r="T65" s="2"/>
      <c r="U65" s="2"/>
      <c r="V65" s="2"/>
      <c r="W65" s="2"/>
    </row>
    <row r="66" spans="1:23">
      <c r="A66" s="2"/>
      <c r="B66" s="1"/>
      <c r="C66" s="549" t="s">
        <v>184</v>
      </c>
      <c r="D66" s="550"/>
      <c r="E66" s="550"/>
      <c r="F66" s="550"/>
      <c r="G66" s="550"/>
      <c r="H66" s="550"/>
      <c r="I66" s="550"/>
      <c r="J66" s="550"/>
      <c r="K66" s="550"/>
      <c r="L66" s="550"/>
      <c r="M66" s="551"/>
      <c r="N66" s="1"/>
      <c r="O66" s="308"/>
      <c r="P66" s="308"/>
      <c r="Q66" s="308"/>
      <c r="R66" s="308"/>
      <c r="S66" s="308"/>
      <c r="T66" s="2"/>
      <c r="U66" s="2"/>
      <c r="V66" s="2"/>
      <c r="W66" s="2"/>
    </row>
    <row r="67" spans="1:23">
      <c r="A67" s="2"/>
      <c r="B67" s="1"/>
      <c r="C67" s="552"/>
      <c r="D67" s="553"/>
      <c r="E67" s="553"/>
      <c r="F67" s="553"/>
      <c r="G67" s="553"/>
      <c r="H67" s="553"/>
      <c r="I67" s="553"/>
      <c r="J67" s="553"/>
      <c r="K67" s="553"/>
      <c r="L67" s="553"/>
      <c r="M67" s="554"/>
      <c r="N67" s="1"/>
      <c r="O67" s="308"/>
      <c r="P67" s="308"/>
      <c r="Q67" s="308"/>
      <c r="R67" s="308"/>
      <c r="S67" s="308"/>
      <c r="T67" s="2"/>
      <c r="U67" s="2"/>
      <c r="V67" s="2"/>
      <c r="W67" s="2"/>
    </row>
    <row r="68" spans="1:23">
      <c r="A68" s="2"/>
      <c r="B68" s="1"/>
      <c r="C68" s="552"/>
      <c r="D68" s="553"/>
      <c r="E68" s="553"/>
      <c r="F68" s="553"/>
      <c r="G68" s="553"/>
      <c r="H68" s="553"/>
      <c r="I68" s="553"/>
      <c r="J68" s="553"/>
      <c r="K68" s="553"/>
      <c r="L68" s="553"/>
      <c r="M68" s="554"/>
      <c r="N68" s="1"/>
      <c r="O68" s="308"/>
      <c r="P68" s="308"/>
      <c r="Q68" s="308"/>
      <c r="R68" s="308"/>
      <c r="S68" s="308"/>
      <c r="T68" s="2"/>
      <c r="U68" s="2"/>
      <c r="V68" s="2"/>
      <c r="W68" s="2"/>
    </row>
    <row r="69" spans="1:23">
      <c r="A69" s="2"/>
      <c r="B69" s="1"/>
      <c r="C69" s="552"/>
      <c r="D69" s="553"/>
      <c r="E69" s="553"/>
      <c r="F69" s="553"/>
      <c r="G69" s="553"/>
      <c r="H69" s="553"/>
      <c r="I69" s="553"/>
      <c r="J69" s="553"/>
      <c r="K69" s="553"/>
      <c r="L69" s="553"/>
      <c r="M69" s="554"/>
      <c r="N69" s="1"/>
      <c r="O69" s="308"/>
      <c r="P69" s="308"/>
      <c r="Q69" s="308"/>
      <c r="R69" s="308"/>
      <c r="S69" s="308"/>
      <c r="T69" s="2"/>
      <c r="U69" s="2"/>
      <c r="V69" s="2"/>
      <c r="W69" s="2"/>
    </row>
    <row r="70" spans="1:23">
      <c r="A70" s="2"/>
      <c r="B70" s="1"/>
      <c r="C70" s="552"/>
      <c r="D70" s="553"/>
      <c r="E70" s="553"/>
      <c r="F70" s="553"/>
      <c r="G70" s="553"/>
      <c r="H70" s="553"/>
      <c r="I70" s="553"/>
      <c r="J70" s="553"/>
      <c r="K70" s="553"/>
      <c r="L70" s="553"/>
      <c r="M70" s="554"/>
      <c r="N70" s="1"/>
      <c r="O70" s="308"/>
      <c r="P70" s="308"/>
      <c r="Q70" s="308"/>
      <c r="R70" s="308"/>
      <c r="S70" s="308"/>
      <c r="T70" s="2"/>
      <c r="U70" s="2"/>
      <c r="V70" s="2"/>
      <c r="W70" s="2"/>
    </row>
    <row r="71" spans="1:23">
      <c r="A71" s="2"/>
      <c r="B71" s="1"/>
      <c r="C71" s="552"/>
      <c r="D71" s="553"/>
      <c r="E71" s="553"/>
      <c r="F71" s="553"/>
      <c r="G71" s="553"/>
      <c r="H71" s="553"/>
      <c r="I71" s="553"/>
      <c r="J71" s="553"/>
      <c r="K71" s="553"/>
      <c r="L71" s="553"/>
      <c r="M71" s="554"/>
      <c r="N71" s="1"/>
      <c r="O71" s="308"/>
      <c r="P71" s="308"/>
      <c r="Q71" s="308"/>
      <c r="R71" s="308"/>
      <c r="S71" s="308"/>
      <c r="T71" s="2"/>
      <c r="U71" s="2"/>
      <c r="V71" s="2"/>
      <c r="W71" s="2"/>
    </row>
    <row r="72" spans="1:23">
      <c r="A72" s="2"/>
      <c r="B72" s="1"/>
      <c r="C72" s="552"/>
      <c r="D72" s="553"/>
      <c r="E72" s="553"/>
      <c r="F72" s="553"/>
      <c r="G72" s="553"/>
      <c r="H72" s="553"/>
      <c r="I72" s="553"/>
      <c r="J72" s="553"/>
      <c r="K72" s="553"/>
      <c r="L72" s="553"/>
      <c r="M72" s="554"/>
      <c r="N72" s="1"/>
      <c r="O72" s="308"/>
      <c r="P72" s="308"/>
      <c r="Q72" s="308"/>
      <c r="R72" s="308"/>
      <c r="S72" s="308"/>
      <c r="T72" s="2"/>
      <c r="U72" s="2"/>
      <c r="V72" s="2"/>
      <c r="W72" s="2"/>
    </row>
    <row r="73" spans="1:23">
      <c r="A73" s="2"/>
      <c r="B73" s="1"/>
      <c r="C73" s="552"/>
      <c r="D73" s="553"/>
      <c r="E73" s="553"/>
      <c r="F73" s="553"/>
      <c r="G73" s="553"/>
      <c r="H73" s="553"/>
      <c r="I73" s="553"/>
      <c r="J73" s="553"/>
      <c r="K73" s="553"/>
      <c r="L73" s="553"/>
      <c r="M73" s="554"/>
      <c r="N73" s="1"/>
      <c r="O73" s="308"/>
      <c r="P73" s="308"/>
      <c r="Q73" s="308"/>
      <c r="R73" s="308"/>
      <c r="S73" s="308"/>
      <c r="T73" s="2"/>
      <c r="U73" s="2"/>
      <c r="V73" s="2"/>
      <c r="W73" s="2"/>
    </row>
    <row r="74" spans="1:23" ht="15.75" customHeight="1">
      <c r="A74" s="2"/>
      <c r="B74" s="1"/>
      <c r="C74" s="555"/>
      <c r="D74" s="556"/>
      <c r="E74" s="556"/>
      <c r="F74" s="556"/>
      <c r="G74" s="556"/>
      <c r="H74" s="556"/>
      <c r="I74" s="556"/>
      <c r="J74" s="556"/>
      <c r="K74" s="556"/>
      <c r="L74" s="556"/>
      <c r="M74" s="557"/>
      <c r="N74" s="1"/>
      <c r="O74" s="308"/>
      <c r="P74" s="308"/>
      <c r="Q74" s="308"/>
      <c r="R74" s="308"/>
      <c r="S74" s="308"/>
      <c r="T74" s="2"/>
      <c r="U74" s="2"/>
      <c r="V74" s="2"/>
      <c r="W74" s="2"/>
    </row>
    <row r="75" spans="1:23" ht="7.5" customHeight="1">
      <c r="A75" s="2"/>
      <c r="B75" s="1"/>
      <c r="C75" s="1"/>
      <c r="D75" s="1"/>
      <c r="E75" s="1"/>
      <c r="F75" s="1"/>
      <c r="G75" s="1"/>
      <c r="H75" s="1"/>
      <c r="I75" s="1"/>
      <c r="J75" s="1"/>
      <c r="K75" s="1"/>
      <c r="L75" s="1"/>
      <c r="M75" s="1"/>
      <c r="N75" s="1"/>
      <c r="O75" s="308"/>
      <c r="P75" s="308"/>
      <c r="Q75" s="308"/>
      <c r="R75" s="308"/>
      <c r="S75" s="308"/>
      <c r="T75" s="2"/>
      <c r="U75" s="2"/>
      <c r="V75" s="2"/>
      <c r="W75" s="2"/>
    </row>
    <row r="76" spans="1:23" ht="14.25" customHeight="1" thickBot="1">
      <c r="A76" s="2"/>
      <c r="B76" s="2"/>
      <c r="C76" s="2"/>
      <c r="D76" s="2"/>
      <c r="E76" s="2"/>
      <c r="F76" s="2"/>
      <c r="G76" s="2"/>
      <c r="H76" s="2"/>
      <c r="I76" s="2"/>
      <c r="J76" s="2"/>
      <c r="K76" s="2"/>
      <c r="L76" s="2"/>
      <c r="M76" s="2"/>
      <c r="N76" s="2"/>
      <c r="O76" s="2"/>
      <c r="P76" s="2"/>
      <c r="Q76" s="2"/>
      <c r="R76" s="2"/>
      <c r="S76" s="2"/>
      <c r="T76" s="2"/>
      <c r="U76" s="2"/>
      <c r="V76" s="2"/>
      <c r="W76" s="2"/>
    </row>
    <row r="77" spans="1:23" ht="25.5" customHeight="1">
      <c r="A77" s="2"/>
      <c r="B77" s="2"/>
      <c r="C77" s="61" t="s">
        <v>209</v>
      </c>
      <c r="D77" s="66" t="s">
        <v>210</v>
      </c>
      <c r="E77" s="2" t="s">
        <v>211</v>
      </c>
      <c r="F77" s="2"/>
      <c r="G77" s="2"/>
      <c r="H77" s="2"/>
      <c r="I77" s="2"/>
      <c r="J77" s="2"/>
      <c r="K77" s="2"/>
      <c r="L77" s="2"/>
      <c r="M77" s="2"/>
      <c r="N77" s="2"/>
      <c r="O77" s="2"/>
      <c r="P77" s="2"/>
      <c r="Q77" s="2"/>
      <c r="R77" s="2"/>
      <c r="S77" s="2"/>
      <c r="T77" s="2"/>
      <c r="U77" s="2"/>
      <c r="V77" s="2"/>
      <c r="W77" s="2"/>
    </row>
    <row r="78" spans="1:23">
      <c r="A78" s="2"/>
      <c r="B78" s="2"/>
      <c r="C78" s="458" t="s">
        <v>95</v>
      </c>
      <c r="D78" s="63" t="s">
        <v>95</v>
      </c>
      <c r="E78" s="458" t="s">
        <v>95</v>
      </c>
      <c r="F78" s="327"/>
      <c r="G78" s="2"/>
      <c r="H78" s="2"/>
      <c r="I78" s="2"/>
      <c r="J78" s="2"/>
      <c r="K78" s="2"/>
      <c r="L78" s="2"/>
      <c r="M78" s="2"/>
      <c r="N78" s="2"/>
      <c r="O78" s="2"/>
      <c r="P78" s="2"/>
      <c r="Q78" s="2"/>
      <c r="R78" s="2"/>
      <c r="S78" s="2"/>
      <c r="T78" s="2"/>
      <c r="U78" s="2"/>
      <c r="V78" s="2"/>
      <c r="W78" s="2"/>
    </row>
    <row r="79" spans="1:23">
      <c r="A79" s="2"/>
      <c r="B79" s="2">
        <v>1</v>
      </c>
      <c r="C79" s="67" t="s">
        <v>102</v>
      </c>
      <c r="D79" s="63">
        <v>1</v>
      </c>
      <c r="E79" s="63" t="str">
        <f>IF('START - AWARD DETAILS'!C21="","",'START - AWARD DETAILS'!C21)</f>
        <v/>
      </c>
      <c r="F79" s="327"/>
      <c r="G79" s="2"/>
      <c r="H79" s="2"/>
      <c r="I79" s="2"/>
      <c r="J79" s="2"/>
      <c r="K79" s="2"/>
      <c r="L79" s="2"/>
      <c r="M79" s="2"/>
      <c r="N79" s="2"/>
      <c r="O79" s="2"/>
      <c r="P79" s="2"/>
      <c r="Q79" s="2"/>
      <c r="R79" s="2"/>
      <c r="S79" s="2"/>
      <c r="T79" s="2"/>
      <c r="U79" s="2"/>
      <c r="V79" s="2"/>
      <c r="W79" s="2"/>
    </row>
    <row r="80" spans="1:23">
      <c r="A80" s="2"/>
      <c r="B80" s="2">
        <f t="shared" ref="B80:B98" si="8">B79+1</f>
        <v>2</v>
      </c>
      <c r="C80" s="67" t="s">
        <v>101</v>
      </c>
      <c r="D80" s="63">
        <v>2</v>
      </c>
      <c r="E80" s="63" t="str">
        <f>IF('START - AWARD DETAILS'!C22="","",'START - AWARD DETAILS'!C22)</f>
        <v/>
      </c>
      <c r="F80" s="327"/>
      <c r="G80" s="2"/>
      <c r="H80" s="2"/>
      <c r="I80" s="2"/>
      <c r="J80" s="2"/>
      <c r="K80" s="2"/>
      <c r="L80" s="2"/>
      <c r="M80" s="2"/>
      <c r="N80" s="2"/>
      <c r="O80" s="2"/>
      <c r="P80" s="2"/>
      <c r="Q80" s="2"/>
      <c r="R80" s="2"/>
      <c r="S80" s="2"/>
      <c r="T80" s="2"/>
      <c r="U80" s="2"/>
      <c r="V80" s="2"/>
      <c r="W80" s="2"/>
    </row>
    <row r="81" spans="1:23">
      <c r="A81" s="2"/>
      <c r="B81" s="2">
        <f t="shared" si="8"/>
        <v>3</v>
      </c>
      <c r="C81" s="2"/>
      <c r="D81" s="63">
        <v>3</v>
      </c>
      <c r="E81" s="63" t="str">
        <f>IF('START - AWARD DETAILS'!C23="","",'START - AWARD DETAILS'!C23)</f>
        <v/>
      </c>
      <c r="F81" s="327"/>
      <c r="G81" s="2"/>
      <c r="H81" s="2"/>
      <c r="I81" s="2"/>
      <c r="J81" s="2"/>
      <c r="K81" s="2"/>
      <c r="L81" s="2"/>
      <c r="M81" s="2"/>
      <c r="N81" s="2"/>
      <c r="O81" s="2"/>
      <c r="P81" s="2"/>
      <c r="Q81" s="2"/>
      <c r="R81" s="2"/>
      <c r="S81" s="2"/>
      <c r="T81" s="2"/>
      <c r="U81" s="2"/>
      <c r="V81" s="2"/>
      <c r="W81" s="2"/>
    </row>
    <row r="82" spans="1:23">
      <c r="A82" s="2"/>
      <c r="B82" s="2">
        <f t="shared" si="8"/>
        <v>4</v>
      </c>
      <c r="C82" s="2"/>
      <c r="D82" s="63">
        <v>4</v>
      </c>
      <c r="E82" s="63" t="str">
        <f>IF('START - AWARD DETAILS'!C24="","",'START - AWARD DETAILS'!C24)</f>
        <v/>
      </c>
      <c r="F82" s="327"/>
      <c r="G82" s="2"/>
      <c r="H82" s="2"/>
      <c r="I82" s="2"/>
      <c r="J82" s="2"/>
      <c r="K82" s="2"/>
      <c r="L82" s="2"/>
      <c r="M82" s="2"/>
      <c r="N82" s="2"/>
      <c r="O82" s="2"/>
      <c r="P82" s="2"/>
      <c r="Q82" s="2"/>
      <c r="R82" s="2"/>
      <c r="S82" s="2"/>
      <c r="T82" s="2"/>
      <c r="U82" s="2"/>
      <c r="V82" s="2"/>
      <c r="W82" s="2"/>
    </row>
    <row r="83" spans="1:23">
      <c r="A83" s="2"/>
      <c r="B83" s="2">
        <f t="shared" si="8"/>
        <v>5</v>
      </c>
      <c r="C83" s="2"/>
      <c r="D83" s="63">
        <v>5</v>
      </c>
      <c r="E83" s="63" t="str">
        <f>IF('START - AWARD DETAILS'!C25="","",'START - AWARD DETAILS'!C25)</f>
        <v/>
      </c>
      <c r="F83" s="327"/>
      <c r="G83" s="2"/>
      <c r="H83" s="2"/>
      <c r="I83" s="2"/>
      <c r="J83" s="2"/>
      <c r="K83" s="2"/>
      <c r="L83" s="2"/>
      <c r="M83" s="2"/>
      <c r="N83" s="2"/>
      <c r="O83" s="2"/>
      <c r="P83" s="2"/>
      <c r="Q83" s="2"/>
      <c r="R83" s="2"/>
      <c r="S83" s="2"/>
      <c r="T83" s="2"/>
      <c r="U83" s="2"/>
      <c r="V83" s="2"/>
      <c r="W83" s="2"/>
    </row>
    <row r="84" spans="1:23">
      <c r="A84" s="2"/>
      <c r="B84" s="2">
        <f t="shared" si="8"/>
        <v>6</v>
      </c>
      <c r="C84" s="2"/>
      <c r="D84" s="63">
        <v>6</v>
      </c>
      <c r="E84" s="63" t="str">
        <f>IF('START - AWARD DETAILS'!C26="","",'START - AWARD DETAILS'!C26)</f>
        <v/>
      </c>
      <c r="F84" s="327"/>
      <c r="G84" s="2"/>
      <c r="H84" s="2"/>
      <c r="I84" s="2"/>
      <c r="J84" s="2"/>
      <c r="K84" s="2"/>
      <c r="L84" s="2"/>
      <c r="M84" s="2"/>
      <c r="N84" s="2"/>
      <c r="O84" s="2"/>
      <c r="P84" s="2"/>
      <c r="Q84" s="2"/>
      <c r="R84" s="2"/>
      <c r="S84" s="2"/>
      <c r="T84" s="2"/>
      <c r="U84" s="2"/>
      <c r="V84" s="2"/>
      <c r="W84" s="2"/>
    </row>
    <row r="85" spans="1:23">
      <c r="A85" s="2"/>
      <c r="B85" s="2">
        <f t="shared" si="8"/>
        <v>7</v>
      </c>
      <c r="C85" s="2"/>
      <c r="D85" s="63">
        <v>7</v>
      </c>
      <c r="E85" s="63" t="str">
        <f>IF('START - AWARD DETAILS'!C27="","",'START - AWARD DETAILS'!C27)</f>
        <v/>
      </c>
      <c r="F85" s="327"/>
      <c r="G85" s="2"/>
      <c r="H85" s="2"/>
      <c r="I85" s="2"/>
      <c r="J85" s="2"/>
      <c r="K85" s="2"/>
      <c r="L85" s="2"/>
      <c r="M85" s="2"/>
      <c r="N85" s="2"/>
      <c r="O85" s="2"/>
      <c r="P85" s="2"/>
      <c r="Q85" s="2"/>
      <c r="R85" s="2"/>
      <c r="S85" s="2"/>
      <c r="T85" s="2"/>
      <c r="U85" s="2"/>
      <c r="V85" s="2"/>
      <c r="W85" s="2"/>
    </row>
    <row r="86" spans="1:23">
      <c r="A86" s="2"/>
      <c r="B86" s="2">
        <f t="shared" si="8"/>
        <v>8</v>
      </c>
      <c r="C86" s="2"/>
      <c r="D86" s="63">
        <v>8</v>
      </c>
      <c r="E86" s="63" t="str">
        <f>IF('START - AWARD DETAILS'!C28="","",'START - AWARD DETAILS'!C28)</f>
        <v/>
      </c>
      <c r="F86" s="327"/>
      <c r="G86" s="2"/>
      <c r="H86" s="2"/>
      <c r="I86" s="2"/>
      <c r="J86" s="2"/>
      <c r="K86" s="2"/>
      <c r="L86" s="2"/>
      <c r="M86" s="2"/>
      <c r="N86" s="2"/>
      <c r="O86" s="2"/>
      <c r="P86" s="2"/>
      <c r="Q86" s="2"/>
      <c r="R86" s="2"/>
      <c r="S86" s="2"/>
      <c r="T86" s="2"/>
      <c r="U86" s="2"/>
      <c r="V86" s="2"/>
      <c r="W86" s="2"/>
    </row>
    <row r="87" spans="1:23">
      <c r="A87" s="2"/>
      <c r="B87" s="2">
        <f t="shared" si="8"/>
        <v>9</v>
      </c>
      <c r="C87" s="2"/>
      <c r="D87" s="63">
        <v>9</v>
      </c>
      <c r="E87" s="63" t="str">
        <f>IF('START - AWARD DETAILS'!C29="","",'START - AWARD DETAILS'!C29)</f>
        <v/>
      </c>
      <c r="F87" s="327"/>
      <c r="G87" s="2"/>
      <c r="H87" s="2"/>
      <c r="I87" s="2"/>
      <c r="J87" s="2"/>
      <c r="K87" s="2"/>
      <c r="L87" s="2"/>
      <c r="M87" s="2"/>
      <c r="N87" s="2"/>
      <c r="O87" s="2"/>
      <c r="P87" s="2"/>
      <c r="Q87" s="2"/>
      <c r="R87" s="2"/>
      <c r="S87" s="2"/>
      <c r="T87" s="2"/>
      <c r="U87" s="2"/>
      <c r="V87" s="2"/>
      <c r="W87" s="2"/>
    </row>
    <row r="88" spans="1:23">
      <c r="A88" s="2"/>
      <c r="B88" s="2">
        <f t="shared" si="8"/>
        <v>10</v>
      </c>
      <c r="C88" s="2"/>
      <c r="D88" s="63">
        <v>10</v>
      </c>
      <c r="E88" s="63" t="str">
        <f>IF('START - AWARD DETAILS'!C30="","",'START - AWARD DETAILS'!C30)</f>
        <v/>
      </c>
      <c r="F88" s="327"/>
      <c r="G88" s="2"/>
      <c r="H88" s="2"/>
      <c r="I88" s="2"/>
      <c r="J88" s="2"/>
      <c r="K88" s="2"/>
      <c r="L88" s="2"/>
      <c r="M88" s="2"/>
      <c r="N88" s="2"/>
      <c r="O88" s="2"/>
      <c r="P88" s="2"/>
      <c r="Q88" s="2"/>
      <c r="R88" s="2"/>
      <c r="S88" s="2"/>
      <c r="T88" s="2"/>
      <c r="U88" s="2"/>
      <c r="V88" s="2"/>
      <c r="W88" s="2"/>
    </row>
    <row r="89" spans="1:23">
      <c r="A89" s="2"/>
      <c r="B89" s="2">
        <f t="shared" si="8"/>
        <v>11</v>
      </c>
      <c r="C89" s="2"/>
      <c r="D89" s="63">
        <v>11</v>
      </c>
      <c r="E89" s="63" t="str">
        <f>IF('START - AWARD DETAILS'!C31="","",'START - AWARD DETAILS'!C31)</f>
        <v/>
      </c>
      <c r="F89" s="327"/>
      <c r="G89" s="2"/>
      <c r="H89" s="2"/>
      <c r="I89" s="2"/>
      <c r="J89" s="2"/>
      <c r="K89" s="2"/>
      <c r="L89" s="2"/>
      <c r="M89" s="2"/>
      <c r="N89" s="2"/>
      <c r="O89" s="2"/>
      <c r="P89" s="2"/>
      <c r="Q89" s="2"/>
      <c r="R89" s="2"/>
      <c r="S89" s="2"/>
      <c r="T89" s="2"/>
      <c r="U89" s="2"/>
      <c r="V89" s="2"/>
      <c r="W89" s="2"/>
    </row>
    <row r="90" spans="1:23">
      <c r="A90" s="2"/>
      <c r="B90" s="2">
        <f t="shared" si="8"/>
        <v>12</v>
      </c>
      <c r="C90" s="2"/>
      <c r="D90" s="63">
        <v>12</v>
      </c>
      <c r="E90" s="63" t="str">
        <f>IF('START - AWARD DETAILS'!C32="","",'START - AWARD DETAILS'!C32)</f>
        <v/>
      </c>
      <c r="F90" s="327"/>
      <c r="G90" s="2"/>
      <c r="H90" s="2"/>
      <c r="I90" s="2"/>
      <c r="J90" s="2"/>
      <c r="K90" s="2"/>
      <c r="L90" s="2"/>
      <c r="M90" s="2"/>
      <c r="N90" s="2"/>
      <c r="O90" s="2"/>
      <c r="P90" s="2"/>
      <c r="Q90" s="2"/>
      <c r="R90" s="2"/>
      <c r="S90" s="2"/>
      <c r="T90" s="2"/>
      <c r="U90" s="2"/>
      <c r="V90" s="2"/>
      <c r="W90" s="2"/>
    </row>
    <row r="91" spans="1:23">
      <c r="A91" s="2"/>
      <c r="B91" s="2">
        <f t="shared" si="8"/>
        <v>13</v>
      </c>
      <c r="C91" s="2"/>
      <c r="D91" s="63">
        <v>13</v>
      </c>
      <c r="E91" s="63" t="str">
        <f>IF('START - AWARD DETAILS'!C33="","",'START - AWARD DETAILS'!C33)</f>
        <v/>
      </c>
      <c r="F91" s="327"/>
      <c r="G91" s="2"/>
      <c r="H91" s="2"/>
      <c r="I91" s="2"/>
      <c r="J91" s="2"/>
      <c r="K91" s="2"/>
      <c r="L91" s="2"/>
      <c r="M91" s="2"/>
      <c r="N91" s="2"/>
      <c r="O91" s="2"/>
      <c r="P91" s="2"/>
      <c r="Q91" s="2"/>
      <c r="R91" s="2"/>
      <c r="S91" s="2"/>
      <c r="T91" s="2"/>
      <c r="U91" s="2"/>
      <c r="V91" s="2"/>
      <c r="W91" s="2"/>
    </row>
    <row r="92" spans="1:23">
      <c r="A92" s="2"/>
      <c r="B92" s="2">
        <f t="shared" si="8"/>
        <v>14</v>
      </c>
      <c r="C92" s="2"/>
      <c r="D92" s="63">
        <v>14</v>
      </c>
      <c r="E92" s="63" t="str">
        <f>IF('START - AWARD DETAILS'!C34="","",'START - AWARD DETAILS'!C34)</f>
        <v/>
      </c>
      <c r="F92" s="327"/>
      <c r="G92" s="2"/>
      <c r="H92" s="2"/>
      <c r="I92" s="2"/>
      <c r="J92" s="2"/>
      <c r="K92" s="2"/>
      <c r="L92" s="2"/>
      <c r="M92" s="2"/>
      <c r="N92" s="2"/>
      <c r="O92" s="2"/>
      <c r="P92" s="2"/>
      <c r="Q92" s="2"/>
      <c r="R92" s="2"/>
      <c r="S92" s="2"/>
      <c r="T92" s="2"/>
      <c r="U92" s="2"/>
      <c r="V92" s="2"/>
      <c r="W92" s="2"/>
    </row>
    <row r="93" spans="1:23">
      <c r="A93" s="2"/>
      <c r="B93" s="2">
        <f t="shared" si="8"/>
        <v>15</v>
      </c>
      <c r="C93" s="2"/>
      <c r="D93" s="63">
        <v>15</v>
      </c>
      <c r="E93" s="63" t="str">
        <f>IF('START - AWARD DETAILS'!C35="","",'START - AWARD DETAILS'!C35)</f>
        <v/>
      </c>
      <c r="F93" s="327"/>
      <c r="G93" s="2"/>
      <c r="H93" s="2"/>
      <c r="I93" s="2"/>
      <c r="J93" s="2"/>
      <c r="K93" s="2"/>
      <c r="L93" s="2"/>
      <c r="M93" s="2"/>
      <c r="N93" s="2"/>
      <c r="O93" s="2"/>
      <c r="P93" s="2"/>
      <c r="Q93" s="2"/>
      <c r="R93" s="2"/>
      <c r="S93" s="2"/>
      <c r="T93" s="2"/>
      <c r="U93" s="2"/>
      <c r="V93" s="2"/>
      <c r="W93" s="2"/>
    </row>
    <row r="94" spans="1:23">
      <c r="A94" s="2"/>
      <c r="B94" s="2">
        <f t="shared" si="8"/>
        <v>16</v>
      </c>
      <c r="C94" s="2"/>
      <c r="D94" s="63">
        <v>16</v>
      </c>
      <c r="E94" s="63" t="str">
        <f>IF('START - AWARD DETAILS'!C36="","",'START - AWARD DETAILS'!C36)</f>
        <v/>
      </c>
      <c r="F94" s="327"/>
      <c r="G94" s="2"/>
      <c r="H94" s="2"/>
      <c r="I94" s="2"/>
      <c r="J94" s="2"/>
      <c r="K94" s="2"/>
      <c r="L94" s="2"/>
      <c r="M94" s="2"/>
      <c r="N94" s="2"/>
      <c r="O94" s="2"/>
      <c r="P94" s="2"/>
      <c r="Q94" s="2"/>
      <c r="R94" s="2"/>
      <c r="S94" s="2"/>
      <c r="T94" s="2"/>
      <c r="U94" s="2"/>
      <c r="V94" s="2"/>
      <c r="W94" s="2"/>
    </row>
    <row r="95" spans="1:23">
      <c r="A95" s="2"/>
      <c r="B95" s="2">
        <f t="shared" si="8"/>
        <v>17</v>
      </c>
      <c r="C95" s="2"/>
      <c r="D95" s="63">
        <v>17</v>
      </c>
      <c r="E95" s="63" t="str">
        <f>IF('START - AWARD DETAILS'!C37="","",'START - AWARD DETAILS'!C37)</f>
        <v/>
      </c>
      <c r="F95" s="327"/>
      <c r="G95" s="2"/>
      <c r="H95" s="2"/>
      <c r="I95" s="2"/>
      <c r="J95" s="2"/>
      <c r="K95" s="2"/>
      <c r="L95" s="2"/>
      <c r="M95" s="2"/>
      <c r="N95" s="2"/>
      <c r="O95" s="2"/>
      <c r="P95" s="2"/>
      <c r="Q95" s="2"/>
      <c r="R95" s="2"/>
      <c r="S95" s="2"/>
      <c r="T95" s="2"/>
      <c r="U95" s="2"/>
      <c r="V95" s="2"/>
      <c r="W95" s="2"/>
    </row>
    <row r="96" spans="1:23">
      <c r="A96" s="2"/>
      <c r="B96" s="2">
        <f t="shared" si="8"/>
        <v>18</v>
      </c>
      <c r="C96" s="2"/>
      <c r="D96" s="63">
        <v>18</v>
      </c>
      <c r="E96" s="63" t="str">
        <f>IF('START - AWARD DETAILS'!C38="","",'START - AWARD DETAILS'!C38)</f>
        <v/>
      </c>
      <c r="F96" s="327"/>
      <c r="G96" s="2"/>
      <c r="H96" s="2"/>
      <c r="I96" s="2"/>
      <c r="J96" s="2"/>
      <c r="K96" s="2"/>
      <c r="L96" s="2"/>
      <c r="M96" s="2"/>
      <c r="N96" s="2"/>
      <c r="O96" s="2"/>
      <c r="P96" s="2"/>
      <c r="Q96" s="2"/>
      <c r="R96" s="2"/>
      <c r="S96" s="2"/>
      <c r="T96" s="2"/>
      <c r="U96" s="2"/>
      <c r="V96" s="2"/>
      <c r="W96" s="2"/>
    </row>
    <row r="97" spans="1:23">
      <c r="A97" s="2"/>
      <c r="B97" s="2">
        <f t="shared" si="8"/>
        <v>19</v>
      </c>
      <c r="C97" s="2"/>
      <c r="D97" s="63">
        <v>19</v>
      </c>
      <c r="E97" s="63" t="str">
        <f>IF('START - AWARD DETAILS'!C39="","",'START - AWARD DETAILS'!C39)</f>
        <v/>
      </c>
      <c r="F97" s="327"/>
      <c r="G97" s="2"/>
      <c r="H97" s="2"/>
      <c r="I97" s="2"/>
      <c r="J97" s="2"/>
      <c r="K97" s="2"/>
      <c r="L97" s="2"/>
      <c r="M97" s="2"/>
      <c r="N97" s="2"/>
      <c r="O97" s="2"/>
      <c r="P97" s="2"/>
      <c r="Q97" s="2"/>
      <c r="R97" s="2"/>
      <c r="S97" s="2"/>
      <c r="T97" s="2"/>
      <c r="U97" s="2"/>
      <c r="V97" s="2"/>
      <c r="W97" s="2"/>
    </row>
    <row r="98" spans="1:23">
      <c r="A98" s="2"/>
      <c r="B98" s="2">
        <f t="shared" si="8"/>
        <v>20</v>
      </c>
      <c r="C98" s="2"/>
      <c r="D98" s="63">
        <v>20</v>
      </c>
      <c r="E98" s="63" t="str">
        <f>IF('START - AWARD DETAILS'!C40="","",'START - AWARD DETAILS'!C40)</f>
        <v/>
      </c>
      <c r="F98" s="327"/>
      <c r="G98" s="2"/>
      <c r="H98" s="2"/>
      <c r="I98" s="2"/>
      <c r="J98" s="2"/>
      <c r="K98" s="2"/>
      <c r="L98" s="2"/>
      <c r="M98" s="2"/>
      <c r="N98" s="2"/>
      <c r="O98" s="2"/>
      <c r="P98" s="2"/>
      <c r="Q98" s="2"/>
      <c r="R98" s="2"/>
      <c r="S98" s="2"/>
      <c r="T98" s="2"/>
      <c r="U98" s="2"/>
      <c r="V98" s="2"/>
      <c r="W98" s="2"/>
    </row>
    <row r="99" spans="1:23">
      <c r="A99" s="2"/>
      <c r="B99" s="2"/>
      <c r="C99" s="2"/>
      <c r="D99" s="2"/>
      <c r="E99" s="63" t="str">
        <f>IF('START - AWARD DETAILS'!C41="","",'START - AWARD DETAILS'!C41)</f>
        <v/>
      </c>
      <c r="F99" s="2"/>
      <c r="G99" s="2"/>
      <c r="H99" s="2"/>
      <c r="I99" s="2"/>
      <c r="J99" s="2"/>
      <c r="K99" s="2"/>
      <c r="L99" s="2"/>
      <c r="M99" s="2"/>
      <c r="N99" s="2"/>
      <c r="O99" s="2"/>
      <c r="P99" s="2"/>
      <c r="Q99" s="2"/>
      <c r="R99" s="2"/>
      <c r="S99" s="2"/>
      <c r="T99" s="2"/>
      <c r="U99" s="2"/>
      <c r="V99" s="2"/>
      <c r="W99" s="2"/>
    </row>
    <row r="100" spans="1:23">
      <c r="A100" s="2"/>
      <c r="B100" s="2"/>
      <c r="C100" s="2"/>
      <c r="D100" s="2"/>
      <c r="E100" s="63" t="str">
        <f>IF('START - AWARD DETAILS'!C42="","",'START - AWARD DETAILS'!C42)</f>
        <v/>
      </c>
      <c r="F100" s="2"/>
      <c r="G100" s="2"/>
      <c r="H100" s="2"/>
      <c r="I100" s="2"/>
      <c r="J100" s="2"/>
      <c r="K100" s="2"/>
      <c r="L100" s="2"/>
      <c r="M100" s="2"/>
      <c r="N100" s="2"/>
      <c r="O100" s="2"/>
      <c r="P100" s="2"/>
      <c r="Q100" s="2"/>
      <c r="R100" s="2"/>
      <c r="S100" s="2"/>
      <c r="T100" s="2"/>
      <c r="U100" s="2"/>
      <c r="V100" s="2"/>
      <c r="W100" s="2"/>
    </row>
    <row r="101" spans="1:23">
      <c r="A101" s="2"/>
      <c r="B101" s="2"/>
      <c r="C101" s="2"/>
      <c r="D101" s="2"/>
      <c r="E101" s="63" t="str">
        <f>IF('START - AWARD DETAILS'!C43="","",'START - AWARD DETAILS'!C43)</f>
        <v/>
      </c>
      <c r="F101" s="2"/>
      <c r="G101" s="2"/>
      <c r="H101" s="2"/>
      <c r="I101" s="2"/>
      <c r="J101" s="2"/>
      <c r="K101" s="2"/>
      <c r="L101" s="2"/>
      <c r="M101" s="2"/>
      <c r="N101" s="2"/>
      <c r="O101" s="2"/>
      <c r="P101" s="2"/>
      <c r="Q101" s="2"/>
      <c r="R101" s="2"/>
      <c r="S101" s="2"/>
      <c r="T101" s="2"/>
      <c r="U101" s="2"/>
      <c r="V101" s="2"/>
      <c r="W101" s="2"/>
    </row>
    <row r="102" spans="1:23">
      <c r="A102" s="2"/>
      <c r="B102" s="2"/>
      <c r="C102" s="2"/>
      <c r="D102" s="2"/>
      <c r="E102" s="63" t="str">
        <f>IF('START - AWARD DETAILS'!C44="","",'START - AWARD DETAILS'!C44)</f>
        <v/>
      </c>
      <c r="F102" s="2"/>
      <c r="G102" s="2"/>
      <c r="H102" s="2"/>
      <c r="I102" s="2"/>
      <c r="J102" s="2"/>
      <c r="K102" s="2"/>
      <c r="L102" s="2"/>
      <c r="M102" s="2"/>
      <c r="N102" s="2"/>
      <c r="O102" s="2"/>
      <c r="P102" s="2"/>
      <c r="Q102" s="2"/>
      <c r="R102" s="2"/>
      <c r="S102" s="2"/>
      <c r="T102" s="2"/>
      <c r="U102" s="2"/>
      <c r="V102" s="2"/>
      <c r="W102" s="2"/>
    </row>
    <row r="103" spans="1:23">
      <c r="A103" s="2"/>
      <c r="B103" s="2"/>
      <c r="C103" s="2"/>
      <c r="D103" s="2"/>
      <c r="E103" s="63" t="str">
        <f>IF('START - AWARD DETAILS'!C45="","",'START - AWARD DETAILS'!C45)</f>
        <v/>
      </c>
      <c r="F103" s="2"/>
      <c r="G103" s="2"/>
      <c r="H103" s="2"/>
      <c r="I103" s="2"/>
      <c r="J103" s="2"/>
      <c r="K103" s="2"/>
      <c r="L103" s="2"/>
      <c r="M103" s="2"/>
      <c r="N103" s="2"/>
      <c r="O103" s="2"/>
      <c r="P103" s="2"/>
      <c r="Q103" s="2"/>
      <c r="R103" s="2"/>
      <c r="S103" s="2"/>
      <c r="T103" s="2"/>
      <c r="U103" s="2"/>
      <c r="V103" s="2"/>
      <c r="W103" s="2"/>
    </row>
    <row r="104" spans="1:23">
      <c r="A104" s="2"/>
      <c r="B104" s="2"/>
      <c r="C104" s="2"/>
      <c r="D104" s="2"/>
      <c r="E104" s="63" t="str">
        <f>IF('START - AWARD DETAILS'!C46="","",'START - AWARD DETAILS'!C46)</f>
        <v/>
      </c>
      <c r="F104" s="2"/>
      <c r="G104" s="2"/>
      <c r="H104" s="2"/>
      <c r="I104" s="2"/>
      <c r="J104" s="2"/>
      <c r="K104" s="2"/>
      <c r="L104" s="2"/>
      <c r="M104" s="2"/>
      <c r="N104" s="2"/>
      <c r="O104" s="2"/>
      <c r="P104" s="2"/>
      <c r="Q104" s="2"/>
      <c r="R104" s="2"/>
      <c r="S104" s="2"/>
      <c r="T104" s="2"/>
      <c r="U104" s="2"/>
      <c r="V104" s="2"/>
      <c r="W104" s="2"/>
    </row>
    <row r="105" spans="1:23">
      <c r="A105" s="2"/>
      <c r="B105" s="2"/>
      <c r="C105" s="2"/>
      <c r="D105" s="2"/>
      <c r="E105" s="63" t="str">
        <f>IF('START - AWARD DETAILS'!C47="","",'START - AWARD DETAILS'!C47)</f>
        <v/>
      </c>
      <c r="F105" s="2"/>
      <c r="G105" s="2"/>
      <c r="H105" s="2"/>
      <c r="I105" s="2"/>
      <c r="J105" s="2"/>
      <c r="K105" s="2"/>
      <c r="L105" s="2"/>
      <c r="M105" s="2"/>
      <c r="N105" s="2"/>
      <c r="O105" s="2"/>
      <c r="P105" s="2"/>
      <c r="Q105" s="2"/>
      <c r="R105" s="2"/>
      <c r="S105" s="2"/>
      <c r="T105" s="2"/>
      <c r="U105" s="2"/>
      <c r="V105" s="2"/>
      <c r="W105" s="2"/>
    </row>
    <row r="106" spans="1:23">
      <c r="A106" s="2"/>
      <c r="B106" s="2"/>
      <c r="C106" s="2"/>
      <c r="D106" s="2"/>
      <c r="E106" s="63" t="str">
        <f>IF('START - AWARD DETAILS'!C48="","",'START - AWARD DETAILS'!C48)</f>
        <v/>
      </c>
      <c r="F106" s="2"/>
      <c r="G106" s="2"/>
      <c r="H106" s="2"/>
      <c r="I106" s="2"/>
      <c r="J106" s="2"/>
      <c r="K106" s="2"/>
      <c r="L106" s="2"/>
      <c r="M106" s="2"/>
      <c r="N106" s="2"/>
      <c r="O106" s="2"/>
      <c r="P106" s="2"/>
      <c r="Q106" s="2"/>
      <c r="R106" s="2"/>
      <c r="S106" s="2"/>
      <c r="T106" s="2"/>
      <c r="U106" s="2"/>
      <c r="V106" s="2"/>
      <c r="W106" s="2"/>
    </row>
    <row r="107" spans="1:23">
      <c r="A107" s="2"/>
      <c r="B107" s="2"/>
      <c r="C107" s="2"/>
      <c r="D107" s="2"/>
      <c r="E107" s="63" t="str">
        <f>IF('START - AWARD DETAILS'!C49="","",'START - AWARD DETAILS'!C49)</f>
        <v/>
      </c>
      <c r="F107" s="2"/>
      <c r="G107" s="2"/>
      <c r="H107" s="2"/>
      <c r="I107" s="2"/>
      <c r="J107" s="2"/>
      <c r="K107" s="2"/>
      <c r="L107" s="2"/>
      <c r="M107" s="2"/>
      <c r="N107" s="2"/>
      <c r="O107" s="2"/>
      <c r="P107" s="2"/>
      <c r="Q107" s="2"/>
      <c r="R107" s="2"/>
      <c r="S107" s="2"/>
      <c r="T107" s="2"/>
      <c r="U107" s="2"/>
      <c r="V107" s="2"/>
      <c r="W107" s="2"/>
    </row>
    <row r="108" spans="1:23">
      <c r="A108" s="2"/>
      <c r="B108" s="2"/>
      <c r="C108" s="2"/>
      <c r="D108" s="2"/>
      <c r="E108" s="63" t="str">
        <f>IF('START - AWARD DETAILS'!C50="","",'START - AWARD DETAILS'!C50)</f>
        <v/>
      </c>
      <c r="F108" s="2"/>
      <c r="G108" s="2"/>
      <c r="H108" s="2"/>
      <c r="I108" s="2"/>
      <c r="J108" s="2"/>
      <c r="K108" s="2"/>
      <c r="L108" s="2"/>
      <c r="M108" s="2"/>
      <c r="N108" s="2"/>
      <c r="O108" s="2"/>
      <c r="P108" s="2"/>
      <c r="Q108" s="2"/>
      <c r="R108" s="2"/>
      <c r="S108" s="2"/>
      <c r="T108" s="2"/>
      <c r="U108" s="2"/>
      <c r="V108" s="2"/>
      <c r="W108" s="2"/>
    </row>
    <row r="109" spans="1:23">
      <c r="A109" s="2"/>
      <c r="B109" s="2"/>
      <c r="C109" s="2"/>
      <c r="D109" s="2"/>
      <c r="E109" s="63" t="str">
        <f>IF('START - AWARD DETAILS'!C51="","",'START - AWARD DETAILS'!C51)</f>
        <v/>
      </c>
      <c r="F109" s="2"/>
      <c r="G109" s="2"/>
      <c r="H109" s="2"/>
      <c r="I109" s="2"/>
      <c r="J109" s="2"/>
      <c r="K109" s="2"/>
      <c r="L109" s="2"/>
      <c r="M109" s="2"/>
      <c r="N109" s="2"/>
      <c r="O109" s="2"/>
      <c r="P109" s="2"/>
      <c r="Q109" s="2"/>
      <c r="R109" s="2"/>
      <c r="S109" s="2"/>
      <c r="T109" s="2"/>
      <c r="U109" s="2"/>
      <c r="V109" s="2"/>
      <c r="W109" s="2"/>
    </row>
    <row r="110" spans="1:23">
      <c r="A110" s="2"/>
      <c r="B110" s="2"/>
      <c r="C110" s="2"/>
      <c r="D110" s="2"/>
      <c r="E110" s="63" t="str">
        <f>IF('START - AWARD DETAILS'!C52="","",'START - AWARD DETAILS'!C52)</f>
        <v/>
      </c>
      <c r="F110" s="2"/>
      <c r="G110" s="2"/>
      <c r="H110" s="2"/>
      <c r="I110" s="2"/>
      <c r="J110" s="2"/>
      <c r="K110" s="2"/>
      <c r="L110" s="2"/>
      <c r="M110" s="2"/>
      <c r="N110" s="2"/>
      <c r="O110" s="2"/>
      <c r="P110" s="2"/>
      <c r="Q110" s="2"/>
      <c r="R110" s="2"/>
      <c r="S110" s="2"/>
      <c r="T110" s="2"/>
      <c r="U110" s="2"/>
      <c r="V110" s="2"/>
      <c r="W110" s="2"/>
    </row>
    <row r="111" spans="1:23">
      <c r="A111" s="2"/>
      <c r="B111" s="2"/>
      <c r="C111" s="2"/>
      <c r="D111" s="2"/>
      <c r="E111" s="63" t="str">
        <f>IF('START - AWARD DETAILS'!C53="","",'START - AWARD DETAILS'!C53)</f>
        <v/>
      </c>
      <c r="F111" s="2"/>
      <c r="G111" s="2"/>
      <c r="H111" s="2"/>
      <c r="I111" s="2"/>
      <c r="J111" s="2"/>
      <c r="K111" s="2"/>
      <c r="L111" s="2"/>
      <c r="M111" s="2"/>
      <c r="N111" s="2"/>
      <c r="O111" s="2"/>
      <c r="P111" s="2"/>
      <c r="Q111" s="2"/>
      <c r="R111" s="2"/>
      <c r="S111" s="2"/>
      <c r="T111" s="2"/>
      <c r="U111" s="2"/>
      <c r="V111" s="2"/>
      <c r="W111" s="2"/>
    </row>
    <row r="112" spans="1:23">
      <c r="A112" s="2"/>
      <c r="B112" s="2"/>
      <c r="C112" s="2"/>
      <c r="D112" s="2"/>
      <c r="E112" s="63" t="str">
        <f>IF('START - AWARD DETAILS'!C54="","",'START - AWARD DETAILS'!C54)</f>
        <v/>
      </c>
      <c r="F112" s="2"/>
      <c r="G112" s="2"/>
      <c r="H112" s="2"/>
      <c r="I112" s="2"/>
      <c r="J112" s="2"/>
      <c r="K112" s="2"/>
      <c r="L112" s="2"/>
      <c r="M112" s="2"/>
      <c r="N112" s="2"/>
      <c r="O112" s="2"/>
      <c r="P112" s="2"/>
      <c r="Q112" s="2"/>
      <c r="R112" s="2"/>
      <c r="S112" s="2"/>
      <c r="T112" s="2"/>
      <c r="U112" s="2"/>
      <c r="V112" s="2"/>
      <c r="W112" s="2"/>
    </row>
    <row r="113" spans="1:23">
      <c r="A113" s="2"/>
      <c r="B113" s="2"/>
      <c r="C113" s="2"/>
      <c r="D113" s="2"/>
      <c r="E113" s="63" t="str">
        <f>IF('START - AWARD DETAILS'!C55="","",'START - AWARD DETAILS'!C55)</f>
        <v/>
      </c>
      <c r="F113" s="2"/>
      <c r="G113" s="2"/>
      <c r="H113" s="2"/>
      <c r="I113" s="2"/>
      <c r="J113" s="2"/>
      <c r="K113" s="2"/>
      <c r="L113" s="2"/>
      <c r="M113" s="2"/>
      <c r="N113" s="2"/>
      <c r="O113" s="2"/>
      <c r="P113" s="2"/>
      <c r="Q113" s="2"/>
      <c r="R113" s="2"/>
      <c r="S113" s="2"/>
      <c r="T113" s="2"/>
      <c r="U113" s="2"/>
      <c r="V113" s="2"/>
      <c r="W113" s="2"/>
    </row>
    <row r="114" spans="1:23">
      <c r="A114" s="2"/>
      <c r="B114" s="2"/>
      <c r="C114" s="2"/>
      <c r="D114" s="2"/>
      <c r="E114" s="63" t="str">
        <f>IF('START - AWARD DETAILS'!C56="","",'START - AWARD DETAILS'!C56)</f>
        <v/>
      </c>
      <c r="F114" s="2"/>
      <c r="G114" s="2"/>
      <c r="H114" s="2"/>
      <c r="I114" s="2"/>
      <c r="J114" s="2"/>
      <c r="K114" s="2"/>
      <c r="L114" s="2"/>
      <c r="M114" s="2"/>
      <c r="N114" s="2"/>
      <c r="O114" s="2"/>
      <c r="P114" s="2"/>
      <c r="Q114" s="2"/>
      <c r="R114" s="2"/>
      <c r="S114" s="2"/>
      <c r="T114" s="2"/>
      <c r="U114" s="2"/>
      <c r="V114" s="2"/>
      <c r="W114" s="2"/>
    </row>
    <row r="115" spans="1:23">
      <c r="A115" s="2"/>
      <c r="B115" s="2"/>
      <c r="C115" s="2"/>
      <c r="D115" s="2"/>
      <c r="E115" s="63" t="str">
        <f>IF('START - AWARD DETAILS'!C57="","",'START - AWARD DETAILS'!C57)</f>
        <v/>
      </c>
      <c r="F115" s="2"/>
      <c r="G115" s="2"/>
      <c r="H115" s="2"/>
      <c r="I115" s="2"/>
      <c r="J115" s="2"/>
      <c r="K115" s="2"/>
      <c r="L115" s="2"/>
      <c r="M115" s="2"/>
      <c r="N115" s="2"/>
      <c r="O115" s="2"/>
      <c r="P115" s="2"/>
      <c r="Q115" s="2"/>
      <c r="R115" s="2"/>
      <c r="S115" s="2"/>
      <c r="T115" s="2"/>
      <c r="U115" s="2"/>
      <c r="V115" s="2"/>
      <c r="W115" s="2"/>
    </row>
    <row r="116" spans="1:23">
      <c r="A116" s="2"/>
      <c r="B116" s="2"/>
      <c r="C116" s="2"/>
      <c r="D116" s="2"/>
      <c r="E116" s="63" t="str">
        <f>IF('START - AWARD DETAILS'!C58="","",'START - AWARD DETAILS'!C58)</f>
        <v/>
      </c>
      <c r="F116" s="2"/>
      <c r="G116" s="2"/>
      <c r="H116" s="2"/>
      <c r="I116" s="2"/>
      <c r="J116" s="2"/>
      <c r="K116" s="2"/>
      <c r="L116" s="2"/>
      <c r="M116" s="2"/>
      <c r="N116" s="2"/>
      <c r="O116" s="2"/>
      <c r="P116" s="2"/>
      <c r="Q116" s="2"/>
      <c r="R116" s="2"/>
      <c r="S116" s="2"/>
      <c r="T116" s="2"/>
      <c r="U116" s="2"/>
      <c r="V116" s="2"/>
      <c r="W116" s="2"/>
    </row>
    <row r="117" spans="1:23">
      <c r="A117" s="2"/>
      <c r="B117" s="2"/>
      <c r="C117" s="2"/>
      <c r="D117" s="2"/>
      <c r="E117" s="63" t="str">
        <f>IF('START - AWARD DETAILS'!C59="","",'START - AWARD DETAILS'!C59)</f>
        <v/>
      </c>
      <c r="F117" s="2"/>
      <c r="G117" s="2"/>
      <c r="H117" s="2"/>
      <c r="I117" s="2"/>
      <c r="J117" s="2"/>
      <c r="K117" s="2"/>
      <c r="L117" s="2"/>
      <c r="M117" s="2"/>
      <c r="N117" s="2"/>
      <c r="O117" s="2"/>
      <c r="P117" s="2"/>
      <c r="Q117" s="2"/>
      <c r="R117" s="2"/>
      <c r="S117" s="2"/>
      <c r="T117" s="2"/>
      <c r="U117" s="2"/>
      <c r="V117" s="2"/>
      <c r="W117" s="2"/>
    </row>
    <row r="118" spans="1:23">
      <c r="A118" s="2"/>
      <c r="B118" s="2"/>
      <c r="C118" s="2"/>
      <c r="D118" s="2"/>
      <c r="E118" s="63" t="str">
        <f>IF('START - AWARD DETAILS'!C60="","",'START - AWARD DETAILS'!C60)</f>
        <v/>
      </c>
      <c r="F118" s="2"/>
      <c r="G118" s="2"/>
      <c r="H118" s="2"/>
      <c r="I118" s="2"/>
      <c r="J118" s="2"/>
      <c r="K118" s="2"/>
      <c r="L118" s="2"/>
      <c r="M118" s="2"/>
      <c r="N118" s="2"/>
      <c r="O118" s="2"/>
      <c r="P118" s="2"/>
      <c r="Q118" s="2"/>
      <c r="R118" s="2"/>
      <c r="S118" s="2"/>
      <c r="T118" s="2"/>
      <c r="U118" s="2"/>
      <c r="V118" s="2"/>
      <c r="W118" s="2"/>
    </row>
    <row r="119" spans="1:23">
      <c r="A119" s="2"/>
      <c r="B119" s="2"/>
      <c r="C119" s="2"/>
      <c r="D119" s="2"/>
      <c r="E119" s="2"/>
      <c r="F119" s="2"/>
      <c r="G119" s="2"/>
      <c r="H119" s="2"/>
      <c r="I119" s="2"/>
      <c r="J119" s="2"/>
      <c r="K119" s="2"/>
      <c r="L119" s="2"/>
      <c r="M119" s="2"/>
      <c r="N119" s="2"/>
      <c r="O119" s="2"/>
      <c r="P119" s="2"/>
      <c r="Q119" s="2"/>
      <c r="R119" s="2"/>
      <c r="S119" s="2"/>
      <c r="T119" s="2"/>
      <c r="U119" s="2"/>
      <c r="V119" s="2"/>
      <c r="W119" s="2"/>
    </row>
    <row r="120" spans="1:23">
      <c r="A120" s="2"/>
      <c r="B120" s="2"/>
      <c r="C120" s="2"/>
      <c r="D120" s="2"/>
      <c r="E120" s="2"/>
      <c r="F120" s="2"/>
      <c r="G120" s="2"/>
      <c r="H120" s="2"/>
      <c r="I120" s="2"/>
      <c r="J120" s="2"/>
      <c r="K120" s="2"/>
      <c r="L120" s="2"/>
      <c r="M120" s="2"/>
      <c r="N120" s="2"/>
      <c r="O120" s="2"/>
      <c r="P120" s="2"/>
      <c r="Q120" s="2"/>
      <c r="R120" s="2"/>
      <c r="S120" s="2"/>
      <c r="T120" s="2"/>
      <c r="U120" s="2"/>
      <c r="V120" s="2"/>
      <c r="W120" s="2"/>
    </row>
    <row r="121" spans="1:23">
      <c r="A121" s="2"/>
      <c r="B121" s="2"/>
      <c r="C121" s="2"/>
      <c r="D121" s="2"/>
      <c r="E121" s="2"/>
      <c r="F121" s="2"/>
      <c r="G121" s="2"/>
      <c r="H121" s="2"/>
      <c r="I121" s="2"/>
      <c r="J121" s="2"/>
      <c r="K121" s="2"/>
      <c r="L121" s="2"/>
      <c r="M121" s="2"/>
      <c r="N121" s="2"/>
      <c r="O121" s="2"/>
      <c r="P121" s="2"/>
      <c r="Q121" s="2"/>
      <c r="R121" s="2"/>
      <c r="S121" s="2"/>
      <c r="T121" s="2"/>
      <c r="U121" s="2"/>
      <c r="V121" s="2"/>
      <c r="W121" s="2"/>
    </row>
    <row r="122" spans="1:23">
      <c r="A122" s="2"/>
      <c r="B122" s="2"/>
      <c r="C122" s="2"/>
      <c r="D122" s="2"/>
      <c r="E122" s="2"/>
      <c r="F122" s="2"/>
      <c r="G122" s="2"/>
      <c r="H122" s="2"/>
      <c r="I122" s="2"/>
      <c r="J122" s="2"/>
      <c r="K122" s="2"/>
      <c r="L122" s="2"/>
      <c r="M122" s="2"/>
      <c r="N122" s="2"/>
      <c r="O122" s="2"/>
      <c r="P122" s="2"/>
      <c r="Q122" s="2"/>
      <c r="R122" s="2"/>
      <c r="S122" s="2"/>
      <c r="T122" s="2"/>
      <c r="U122" s="2"/>
      <c r="V122" s="2"/>
      <c r="W122" s="2"/>
    </row>
    <row r="123" spans="1:23">
      <c r="A123" s="2"/>
      <c r="B123" s="2"/>
      <c r="C123" s="2"/>
      <c r="D123" s="2"/>
      <c r="E123" s="2"/>
      <c r="F123" s="2"/>
      <c r="G123" s="2"/>
      <c r="H123" s="2"/>
      <c r="I123" s="2"/>
      <c r="J123" s="2"/>
      <c r="K123" s="2"/>
      <c r="L123" s="2"/>
      <c r="M123" s="2"/>
      <c r="N123" s="2"/>
      <c r="O123" s="2"/>
      <c r="P123" s="2"/>
      <c r="Q123" s="2"/>
      <c r="R123" s="2"/>
      <c r="S123" s="2"/>
      <c r="T123" s="2"/>
      <c r="U123" s="2"/>
      <c r="V123" s="2"/>
      <c r="W123" s="2"/>
    </row>
    <row r="124" spans="1:23">
      <c r="A124" s="2"/>
      <c r="B124" s="2"/>
      <c r="C124" s="2"/>
      <c r="D124" s="2"/>
      <c r="E124" s="2"/>
      <c r="F124" s="2"/>
      <c r="G124" s="2"/>
      <c r="H124" s="2"/>
      <c r="I124" s="2"/>
      <c r="J124" s="2"/>
      <c r="K124" s="2"/>
      <c r="L124" s="2"/>
      <c r="M124" s="2"/>
      <c r="N124" s="2"/>
      <c r="O124" s="2"/>
      <c r="P124" s="2"/>
      <c r="Q124" s="2"/>
      <c r="R124" s="2"/>
      <c r="S124" s="2"/>
      <c r="T124" s="2"/>
      <c r="U124" s="2"/>
      <c r="V124" s="2"/>
      <c r="W124" s="2"/>
    </row>
    <row r="125" spans="1:23">
      <c r="A125" s="2"/>
      <c r="B125" s="2"/>
      <c r="C125" s="2"/>
      <c r="D125" s="2"/>
      <c r="E125" s="2"/>
      <c r="F125" s="2"/>
      <c r="G125" s="2"/>
      <c r="H125" s="2"/>
      <c r="I125" s="2"/>
      <c r="J125" s="2"/>
      <c r="K125" s="2"/>
      <c r="L125" s="2"/>
      <c r="M125" s="2"/>
      <c r="N125" s="2"/>
      <c r="O125" s="2"/>
      <c r="P125" s="2"/>
      <c r="Q125" s="2"/>
      <c r="R125" s="2"/>
      <c r="S125" s="2"/>
      <c r="T125" s="2"/>
      <c r="U125" s="2"/>
      <c r="V125" s="2"/>
      <c r="W125" s="2"/>
    </row>
    <row r="126" spans="1:23">
      <c r="A126" s="2"/>
      <c r="B126" s="2"/>
      <c r="C126" s="2"/>
      <c r="D126" s="2"/>
      <c r="E126" s="2"/>
      <c r="F126" s="2"/>
      <c r="G126" s="2"/>
      <c r="H126" s="2"/>
      <c r="I126" s="2"/>
      <c r="J126" s="2"/>
      <c r="K126" s="2"/>
      <c r="L126" s="2"/>
      <c r="M126" s="2"/>
      <c r="N126" s="2"/>
      <c r="O126" s="2"/>
      <c r="P126" s="2"/>
      <c r="Q126" s="2"/>
      <c r="R126" s="2"/>
      <c r="S126" s="2"/>
      <c r="T126" s="2"/>
      <c r="U126" s="2"/>
      <c r="V126" s="2"/>
      <c r="W126" s="2"/>
    </row>
    <row r="127" spans="1:23">
      <c r="A127" s="2"/>
      <c r="B127" s="2"/>
      <c r="C127" s="2"/>
      <c r="D127" s="2"/>
      <c r="E127" s="2"/>
      <c r="F127" s="2"/>
      <c r="G127" s="2"/>
      <c r="H127" s="2"/>
      <c r="I127" s="2"/>
      <c r="J127" s="2"/>
      <c r="K127" s="2"/>
      <c r="L127" s="2"/>
      <c r="M127" s="2"/>
      <c r="N127" s="2"/>
      <c r="O127" s="2"/>
      <c r="P127" s="2"/>
      <c r="Q127" s="2"/>
      <c r="R127" s="2"/>
      <c r="S127" s="2"/>
      <c r="T127" s="2"/>
      <c r="U127" s="2"/>
      <c r="V127" s="2"/>
      <c r="W127" s="2"/>
    </row>
    <row r="128" spans="1:23">
      <c r="A128" s="2"/>
      <c r="B128" s="2"/>
      <c r="C128" s="2"/>
      <c r="D128" s="2"/>
      <c r="E128" s="2"/>
      <c r="F128" s="2"/>
      <c r="G128" s="2"/>
      <c r="H128" s="2"/>
      <c r="I128" s="2"/>
      <c r="J128" s="2"/>
      <c r="K128" s="2"/>
      <c r="L128" s="2"/>
      <c r="M128" s="2"/>
      <c r="N128" s="2"/>
      <c r="O128" s="2"/>
      <c r="P128" s="2"/>
      <c r="Q128" s="2"/>
      <c r="R128" s="2"/>
      <c r="S128" s="2"/>
      <c r="T128" s="2"/>
      <c r="U128" s="2"/>
      <c r="V128" s="2"/>
      <c r="W128" s="2"/>
    </row>
    <row r="129" spans="1:23">
      <c r="A129" s="2"/>
      <c r="B129" s="2"/>
      <c r="C129" s="2"/>
      <c r="D129" s="2"/>
      <c r="E129" s="2"/>
      <c r="F129" s="2"/>
      <c r="G129" s="2"/>
      <c r="H129" s="2"/>
      <c r="I129" s="2"/>
      <c r="J129" s="2"/>
      <c r="K129" s="2"/>
      <c r="L129" s="2"/>
      <c r="M129" s="2"/>
      <c r="N129" s="2"/>
      <c r="O129" s="2"/>
      <c r="P129" s="2"/>
      <c r="Q129" s="2"/>
      <c r="R129" s="2"/>
      <c r="S129" s="2"/>
      <c r="T129" s="2"/>
      <c r="U129" s="2"/>
      <c r="V129" s="2"/>
      <c r="W129" s="2"/>
    </row>
    <row r="130" spans="1:23">
      <c r="A130" s="2"/>
      <c r="B130" s="2"/>
      <c r="C130" s="2"/>
      <c r="D130" s="2"/>
      <c r="E130" s="2"/>
      <c r="F130" s="2"/>
      <c r="G130" s="2"/>
      <c r="H130" s="2"/>
      <c r="I130" s="2"/>
      <c r="J130" s="2"/>
      <c r="K130" s="2"/>
      <c r="L130" s="2"/>
      <c r="M130" s="2"/>
      <c r="N130" s="2"/>
      <c r="O130" s="2"/>
      <c r="P130" s="2"/>
      <c r="Q130" s="2"/>
      <c r="R130" s="2"/>
      <c r="S130" s="2"/>
      <c r="T130" s="2"/>
      <c r="U130" s="2"/>
      <c r="V130" s="2"/>
      <c r="W130" s="2"/>
    </row>
    <row r="131" spans="1:23">
      <c r="A131" s="2"/>
      <c r="B131" s="2"/>
      <c r="C131" s="2"/>
      <c r="D131" s="2"/>
      <c r="E131" s="2"/>
      <c r="F131" s="2"/>
      <c r="G131" s="2"/>
      <c r="H131" s="2"/>
      <c r="I131" s="2"/>
      <c r="J131" s="2"/>
      <c r="K131" s="2"/>
      <c r="L131" s="2"/>
      <c r="M131" s="2"/>
      <c r="N131" s="2"/>
      <c r="O131" s="2"/>
      <c r="P131" s="2"/>
      <c r="Q131" s="2"/>
      <c r="R131" s="2"/>
      <c r="S131" s="2"/>
      <c r="T131" s="2"/>
      <c r="U131" s="2"/>
      <c r="V131" s="2"/>
      <c r="W131" s="2"/>
    </row>
    <row r="132" spans="1:23">
      <c r="A132" s="2"/>
      <c r="B132" s="2"/>
      <c r="C132" s="2"/>
      <c r="D132" s="2"/>
      <c r="E132" s="2"/>
      <c r="F132" s="2"/>
      <c r="G132" s="2"/>
      <c r="H132" s="2"/>
      <c r="I132" s="2"/>
      <c r="J132" s="2"/>
      <c r="K132" s="2"/>
      <c r="L132" s="2"/>
      <c r="M132" s="2"/>
      <c r="N132" s="2"/>
      <c r="O132" s="2"/>
      <c r="P132" s="2"/>
      <c r="Q132" s="2"/>
      <c r="R132" s="2"/>
      <c r="S132" s="2"/>
      <c r="T132" s="2"/>
      <c r="U132" s="2"/>
      <c r="V132" s="2"/>
      <c r="W132" s="2"/>
    </row>
    <row r="133" spans="1:23">
      <c r="A133" s="2"/>
      <c r="B133" s="2"/>
      <c r="C133" s="2"/>
      <c r="D133" s="2"/>
      <c r="E133" s="2"/>
      <c r="F133" s="2"/>
      <c r="G133" s="2"/>
      <c r="H133" s="2"/>
      <c r="I133" s="2"/>
      <c r="J133" s="2"/>
      <c r="K133" s="2"/>
      <c r="L133" s="2"/>
      <c r="M133" s="2"/>
      <c r="N133" s="2"/>
      <c r="O133" s="2"/>
      <c r="P133" s="2"/>
      <c r="Q133" s="2"/>
      <c r="R133" s="2"/>
      <c r="S133" s="2"/>
      <c r="T133" s="2"/>
      <c r="U133" s="2"/>
      <c r="V133" s="2"/>
      <c r="W133" s="2"/>
    </row>
    <row r="134" spans="1:23">
      <c r="A134" s="2"/>
      <c r="B134" s="2"/>
      <c r="C134" s="2"/>
      <c r="D134" s="2"/>
      <c r="E134" s="2"/>
      <c r="F134" s="2"/>
      <c r="G134" s="2"/>
      <c r="H134" s="2"/>
      <c r="I134" s="2"/>
      <c r="J134" s="2"/>
      <c r="K134" s="2"/>
      <c r="L134" s="2"/>
      <c r="M134" s="2"/>
      <c r="N134" s="2"/>
      <c r="O134" s="2"/>
      <c r="P134" s="2"/>
      <c r="Q134" s="2"/>
      <c r="R134" s="2"/>
      <c r="S134" s="2"/>
      <c r="T134" s="2"/>
      <c r="U134" s="2"/>
      <c r="V134" s="2"/>
      <c r="W134" s="2"/>
    </row>
    <row r="135" spans="1:23">
      <c r="A135" s="2"/>
      <c r="B135" s="2"/>
      <c r="C135" s="2"/>
      <c r="D135" s="2"/>
      <c r="E135" s="2"/>
      <c r="F135" s="2"/>
      <c r="G135" s="2"/>
      <c r="H135" s="2"/>
      <c r="I135" s="2"/>
      <c r="J135" s="2"/>
      <c r="K135" s="2"/>
      <c r="L135" s="2"/>
      <c r="M135" s="2"/>
      <c r="N135" s="2"/>
      <c r="O135" s="2"/>
      <c r="P135" s="2"/>
      <c r="Q135" s="2"/>
      <c r="R135" s="2"/>
      <c r="S135" s="2"/>
      <c r="T135" s="2"/>
      <c r="U135" s="2"/>
      <c r="V135" s="2"/>
      <c r="W135" s="2"/>
    </row>
    <row r="136" spans="1:23">
      <c r="A136" s="2"/>
      <c r="B136" s="2"/>
      <c r="C136" s="2"/>
      <c r="D136" s="2"/>
      <c r="E136" s="2"/>
      <c r="F136" s="2"/>
      <c r="G136" s="2"/>
      <c r="H136" s="2"/>
      <c r="I136" s="2"/>
      <c r="J136" s="2"/>
      <c r="K136" s="2"/>
      <c r="L136" s="2"/>
      <c r="M136" s="2"/>
      <c r="N136" s="2"/>
      <c r="O136" s="2"/>
      <c r="P136" s="2"/>
      <c r="Q136" s="2"/>
      <c r="R136" s="2"/>
      <c r="S136" s="2"/>
      <c r="T136" s="2"/>
      <c r="U136" s="2"/>
      <c r="V136" s="2"/>
      <c r="W136" s="2"/>
    </row>
    <row r="137" spans="1:23">
      <c r="A137" s="2"/>
      <c r="B137" s="2"/>
      <c r="C137" s="2"/>
      <c r="D137" s="2"/>
      <c r="E137" s="2"/>
      <c r="F137" s="2"/>
      <c r="G137" s="2"/>
      <c r="H137" s="2"/>
      <c r="I137" s="2"/>
      <c r="J137" s="2"/>
      <c r="K137" s="2"/>
      <c r="L137" s="2"/>
      <c r="M137" s="2"/>
      <c r="N137" s="2"/>
      <c r="O137" s="2"/>
      <c r="P137" s="2"/>
      <c r="Q137" s="2"/>
      <c r="R137" s="2"/>
      <c r="S137" s="2"/>
      <c r="T137" s="2"/>
      <c r="U137" s="2"/>
      <c r="V137" s="2"/>
      <c r="W137" s="2"/>
    </row>
    <row r="138" spans="1:23">
      <c r="A138" s="2"/>
      <c r="B138" s="2"/>
      <c r="C138" s="2"/>
      <c r="D138" s="2"/>
      <c r="E138" s="2"/>
      <c r="F138" s="2"/>
      <c r="G138" s="2"/>
      <c r="H138" s="2"/>
      <c r="I138" s="2"/>
      <c r="J138" s="2"/>
      <c r="K138" s="2"/>
      <c r="L138" s="2"/>
      <c r="M138" s="2"/>
      <c r="N138" s="2"/>
      <c r="O138" s="2"/>
      <c r="P138" s="2"/>
      <c r="Q138" s="2"/>
      <c r="R138" s="2"/>
      <c r="S138" s="2"/>
      <c r="T138" s="2"/>
      <c r="U138" s="2"/>
      <c r="V138" s="2"/>
      <c r="W138" s="2"/>
    </row>
    <row r="139" spans="1:23">
      <c r="A139" s="2"/>
      <c r="B139" s="2"/>
      <c r="C139" s="2"/>
      <c r="D139" s="2"/>
      <c r="E139" s="2"/>
      <c r="F139" s="2"/>
      <c r="G139" s="2"/>
      <c r="H139" s="2"/>
      <c r="I139" s="2"/>
      <c r="J139" s="2"/>
      <c r="K139" s="2"/>
      <c r="L139" s="2"/>
      <c r="M139" s="2"/>
      <c r="N139" s="2"/>
      <c r="O139" s="2"/>
      <c r="P139" s="2"/>
      <c r="Q139" s="2"/>
      <c r="R139" s="2"/>
      <c r="S139" s="2"/>
      <c r="T139" s="2"/>
      <c r="U139" s="2"/>
      <c r="V139" s="2"/>
      <c r="W139" s="2"/>
    </row>
    <row r="140" spans="1:23">
      <c r="A140" s="2"/>
      <c r="B140" s="2"/>
      <c r="C140" s="2"/>
      <c r="D140" s="2"/>
      <c r="E140" s="2"/>
      <c r="F140" s="2"/>
      <c r="G140" s="2"/>
      <c r="H140" s="2"/>
      <c r="I140" s="2"/>
      <c r="J140" s="2"/>
      <c r="K140" s="2"/>
      <c r="L140" s="2"/>
      <c r="M140" s="2"/>
      <c r="N140" s="2"/>
      <c r="O140" s="2"/>
      <c r="P140" s="2"/>
      <c r="Q140" s="2"/>
      <c r="R140" s="2"/>
      <c r="S140" s="2"/>
      <c r="T140" s="2"/>
      <c r="U140" s="2"/>
      <c r="V140" s="2"/>
      <c r="W140" s="2"/>
    </row>
    <row r="141" spans="1:23">
      <c r="A141" s="2"/>
      <c r="B141" s="2"/>
      <c r="C141" s="2"/>
      <c r="D141" s="2"/>
      <c r="E141" s="2"/>
      <c r="F141" s="2"/>
      <c r="G141" s="2"/>
      <c r="H141" s="2"/>
      <c r="I141" s="2"/>
      <c r="J141" s="2"/>
      <c r="K141" s="2"/>
      <c r="L141" s="2"/>
      <c r="M141" s="2"/>
      <c r="N141" s="2"/>
      <c r="O141" s="2"/>
      <c r="P141" s="2"/>
      <c r="Q141" s="2"/>
      <c r="R141" s="2"/>
      <c r="S141" s="2"/>
      <c r="T141" s="2"/>
      <c r="U141" s="2"/>
      <c r="V141" s="2"/>
      <c r="W141" s="2"/>
    </row>
    <row r="142" spans="1:23">
      <c r="A142" s="2"/>
      <c r="B142" s="2"/>
      <c r="C142" s="2"/>
      <c r="D142" s="2"/>
      <c r="E142" s="2"/>
      <c r="F142" s="2"/>
      <c r="G142" s="2"/>
      <c r="H142" s="2"/>
      <c r="I142" s="2"/>
      <c r="J142" s="2"/>
      <c r="K142" s="2"/>
      <c r="L142" s="2"/>
      <c r="M142" s="2"/>
      <c r="N142" s="2"/>
      <c r="O142" s="2"/>
      <c r="P142" s="2"/>
      <c r="Q142" s="2"/>
      <c r="R142" s="2"/>
      <c r="S142" s="2"/>
      <c r="T142" s="2"/>
      <c r="U142" s="2"/>
      <c r="V142" s="2"/>
      <c r="W142" s="2"/>
    </row>
    <row r="143" spans="1:23">
      <c r="A143" s="2"/>
      <c r="B143" s="2"/>
      <c r="C143" s="2"/>
      <c r="D143" s="2"/>
      <c r="E143" s="2"/>
      <c r="F143" s="2"/>
      <c r="G143" s="2"/>
      <c r="H143" s="2"/>
      <c r="I143" s="2"/>
      <c r="J143" s="2"/>
      <c r="K143" s="2"/>
      <c r="L143" s="2"/>
      <c r="M143" s="2"/>
      <c r="N143" s="2"/>
      <c r="O143" s="2"/>
      <c r="P143" s="2"/>
      <c r="Q143" s="2"/>
      <c r="R143" s="2"/>
      <c r="S143" s="2"/>
      <c r="T143" s="2"/>
      <c r="U143" s="2"/>
      <c r="V143" s="2"/>
      <c r="W143" s="2"/>
    </row>
    <row r="144" spans="1:23">
      <c r="A144" s="2"/>
      <c r="B144" s="2"/>
      <c r="C144" s="2"/>
      <c r="D144" s="2"/>
      <c r="E144" s="2"/>
      <c r="F144" s="2"/>
      <c r="G144" s="2"/>
      <c r="H144" s="2"/>
      <c r="I144" s="2"/>
      <c r="J144" s="2"/>
      <c r="K144" s="2"/>
      <c r="L144" s="2"/>
      <c r="M144" s="2"/>
      <c r="N144" s="2"/>
      <c r="O144" s="2"/>
      <c r="P144" s="2"/>
      <c r="Q144" s="2"/>
      <c r="R144" s="2"/>
      <c r="S144" s="2"/>
      <c r="T144" s="2"/>
      <c r="U144" s="2"/>
      <c r="V144" s="2"/>
      <c r="W144" s="2"/>
    </row>
    <row r="145" spans="1:23">
      <c r="A145" s="2"/>
      <c r="B145" s="2"/>
      <c r="C145" s="2"/>
      <c r="D145" s="2"/>
      <c r="E145" s="2"/>
      <c r="F145" s="2"/>
      <c r="G145" s="2"/>
      <c r="H145" s="2"/>
      <c r="I145" s="2"/>
      <c r="J145" s="2"/>
      <c r="K145" s="2"/>
      <c r="L145" s="2"/>
      <c r="M145" s="2"/>
      <c r="N145" s="2"/>
      <c r="O145" s="2"/>
      <c r="P145" s="2"/>
      <c r="Q145" s="2"/>
      <c r="R145" s="2"/>
      <c r="S145" s="2"/>
      <c r="T145" s="2"/>
      <c r="U145" s="2"/>
      <c r="V145" s="2"/>
      <c r="W145" s="2"/>
    </row>
    <row r="146" spans="1:23">
      <c r="A146" s="2"/>
      <c r="B146" s="2"/>
      <c r="C146" s="2"/>
      <c r="D146" s="2"/>
      <c r="E146" s="2"/>
      <c r="F146" s="2"/>
      <c r="G146" s="2"/>
      <c r="H146" s="2"/>
      <c r="I146" s="2"/>
      <c r="J146" s="2"/>
      <c r="K146" s="2"/>
      <c r="L146" s="2"/>
      <c r="M146" s="2"/>
      <c r="N146" s="2"/>
      <c r="O146" s="2"/>
      <c r="P146" s="2"/>
      <c r="Q146" s="2"/>
      <c r="R146" s="2"/>
      <c r="S146" s="2"/>
      <c r="T146" s="2"/>
      <c r="U146" s="2"/>
      <c r="V146" s="2"/>
      <c r="W146" s="2"/>
    </row>
    <row r="147" spans="1:23">
      <c r="A147" s="2"/>
      <c r="B147" s="2"/>
      <c r="C147" s="2"/>
      <c r="D147" s="2"/>
      <c r="E147" s="2"/>
      <c r="F147" s="2"/>
      <c r="G147" s="2"/>
      <c r="H147" s="2"/>
      <c r="I147" s="2"/>
      <c r="J147" s="2"/>
      <c r="K147" s="2"/>
      <c r="L147" s="2"/>
      <c r="M147" s="2"/>
      <c r="N147" s="2"/>
      <c r="O147" s="2"/>
      <c r="P147" s="2"/>
      <c r="Q147" s="2"/>
      <c r="R147" s="2"/>
      <c r="S147" s="2"/>
      <c r="T147" s="2"/>
      <c r="U147" s="2"/>
      <c r="V147" s="2"/>
      <c r="W147" s="2"/>
    </row>
    <row r="148" spans="1:23">
      <c r="A148" s="2"/>
      <c r="B148" s="2"/>
      <c r="C148" s="2"/>
      <c r="D148" s="2"/>
      <c r="E148" s="2"/>
      <c r="F148" s="2"/>
      <c r="G148" s="2"/>
      <c r="H148" s="2"/>
      <c r="I148" s="2"/>
      <c r="J148" s="2"/>
      <c r="K148" s="2"/>
      <c r="L148" s="2"/>
      <c r="M148" s="2"/>
      <c r="N148" s="2"/>
      <c r="O148" s="2"/>
      <c r="P148" s="2"/>
      <c r="Q148" s="2"/>
      <c r="R148" s="2"/>
      <c r="S148" s="2"/>
      <c r="T148" s="2"/>
      <c r="U148" s="2"/>
      <c r="V148" s="2"/>
      <c r="W148" s="2"/>
    </row>
    <row r="149" spans="1:23">
      <c r="A149" s="2"/>
      <c r="B149" s="2"/>
      <c r="C149" s="2"/>
      <c r="D149" s="2"/>
      <c r="E149" s="2"/>
      <c r="F149" s="2"/>
      <c r="G149" s="2"/>
      <c r="H149" s="2"/>
      <c r="I149" s="2"/>
      <c r="J149" s="2"/>
      <c r="K149" s="2"/>
      <c r="L149" s="2"/>
      <c r="M149" s="2"/>
      <c r="N149" s="2"/>
      <c r="O149" s="2"/>
      <c r="P149" s="2"/>
      <c r="Q149" s="2"/>
      <c r="R149" s="2"/>
      <c r="S149" s="2"/>
      <c r="T149" s="2"/>
      <c r="U149" s="2"/>
      <c r="V149" s="2"/>
      <c r="W149" s="2"/>
    </row>
    <row r="150" spans="1:23">
      <c r="A150" s="2"/>
      <c r="B150" s="2"/>
      <c r="C150" s="2"/>
      <c r="D150" s="2"/>
      <c r="E150" s="2"/>
      <c r="F150" s="2"/>
      <c r="G150" s="2"/>
      <c r="H150" s="2"/>
      <c r="I150" s="2"/>
      <c r="J150" s="2"/>
      <c r="K150" s="2"/>
      <c r="L150" s="2"/>
      <c r="M150" s="2"/>
      <c r="N150" s="2"/>
      <c r="O150" s="2"/>
      <c r="P150" s="2"/>
      <c r="Q150" s="2"/>
      <c r="R150" s="2"/>
      <c r="S150" s="2"/>
      <c r="T150" s="2"/>
      <c r="U150" s="2"/>
      <c r="V150" s="2"/>
      <c r="W150" s="2"/>
    </row>
    <row r="151" spans="1:23">
      <c r="A151" s="2"/>
      <c r="B151" s="2"/>
      <c r="C151" s="2"/>
      <c r="D151" s="2"/>
      <c r="E151" s="2"/>
      <c r="F151" s="2"/>
      <c r="G151" s="2"/>
      <c r="H151" s="2"/>
      <c r="I151" s="2"/>
      <c r="J151" s="2"/>
      <c r="K151" s="2"/>
      <c r="L151" s="2"/>
      <c r="M151" s="2"/>
      <c r="N151" s="2"/>
      <c r="O151" s="2"/>
      <c r="P151" s="2"/>
      <c r="Q151" s="2"/>
      <c r="R151" s="2"/>
      <c r="S151" s="2"/>
      <c r="T151" s="2"/>
      <c r="U151" s="2"/>
      <c r="V151" s="2"/>
      <c r="W151" s="2"/>
    </row>
    <row r="152" spans="1:23">
      <c r="A152" s="2"/>
      <c r="B152" s="2"/>
      <c r="C152" s="2"/>
      <c r="D152" s="2"/>
      <c r="E152" s="2"/>
      <c r="F152" s="2"/>
      <c r="G152" s="2"/>
      <c r="H152" s="2"/>
      <c r="I152" s="2"/>
      <c r="J152" s="2"/>
      <c r="K152" s="2"/>
      <c r="L152" s="2"/>
      <c r="M152" s="2"/>
      <c r="N152" s="2"/>
      <c r="O152" s="2"/>
      <c r="P152" s="2"/>
      <c r="Q152" s="2"/>
      <c r="R152" s="2"/>
      <c r="S152" s="2"/>
      <c r="T152" s="2"/>
      <c r="U152" s="2"/>
      <c r="V152" s="2"/>
      <c r="W152" s="2"/>
    </row>
    <row r="153" spans="1:23">
      <c r="A153" s="2"/>
      <c r="B153" s="2"/>
      <c r="C153" s="2"/>
      <c r="D153" s="2"/>
      <c r="E153" s="2"/>
      <c r="F153" s="2"/>
      <c r="G153" s="2"/>
      <c r="H153" s="2"/>
      <c r="I153" s="2"/>
      <c r="J153" s="2"/>
      <c r="K153" s="2"/>
      <c r="L153" s="2"/>
      <c r="M153" s="2"/>
      <c r="N153" s="2"/>
      <c r="O153" s="2"/>
      <c r="P153" s="2"/>
      <c r="Q153" s="2"/>
      <c r="R153" s="2"/>
      <c r="S153" s="2"/>
      <c r="T153" s="2"/>
      <c r="U153" s="2"/>
      <c r="V153" s="2"/>
      <c r="W153" s="2"/>
    </row>
    <row r="154" spans="1:23">
      <c r="A154" s="2"/>
      <c r="B154" s="2"/>
      <c r="C154" s="2"/>
      <c r="D154" s="2"/>
      <c r="E154" s="2"/>
      <c r="F154" s="2"/>
      <c r="G154" s="2"/>
      <c r="H154" s="2"/>
      <c r="I154" s="2"/>
      <c r="J154" s="2"/>
      <c r="K154" s="2"/>
      <c r="L154" s="2"/>
      <c r="M154" s="2"/>
      <c r="N154" s="2"/>
      <c r="O154" s="2"/>
      <c r="P154" s="2"/>
      <c r="Q154" s="2"/>
      <c r="R154" s="2"/>
      <c r="S154" s="2"/>
      <c r="T154" s="2"/>
      <c r="U154" s="2"/>
      <c r="V154" s="2"/>
      <c r="W154" s="2"/>
    </row>
    <row r="155" spans="1:23">
      <c r="A155" s="2"/>
      <c r="B155" s="2"/>
      <c r="C155" s="2"/>
      <c r="D155" s="2"/>
      <c r="E155" s="2"/>
      <c r="F155" s="2"/>
      <c r="G155" s="2"/>
      <c r="H155" s="2"/>
      <c r="I155" s="2"/>
      <c r="J155" s="2"/>
      <c r="K155" s="2"/>
      <c r="L155" s="2"/>
      <c r="M155" s="2"/>
      <c r="N155" s="2"/>
      <c r="O155" s="2"/>
      <c r="P155" s="2"/>
      <c r="Q155" s="2"/>
      <c r="R155" s="2"/>
      <c r="S155" s="2"/>
      <c r="T155" s="2"/>
      <c r="U155" s="2"/>
      <c r="V155" s="2"/>
      <c r="W155" s="2"/>
    </row>
    <row r="156" spans="1:23">
      <c r="A156" s="2"/>
      <c r="B156" s="2"/>
      <c r="C156" s="2"/>
      <c r="D156" s="2"/>
      <c r="E156" s="2"/>
      <c r="F156" s="2"/>
      <c r="G156" s="2"/>
      <c r="H156" s="2"/>
      <c r="I156" s="2"/>
      <c r="J156" s="2"/>
      <c r="K156" s="2"/>
      <c r="L156" s="2"/>
      <c r="M156" s="2"/>
      <c r="N156" s="2"/>
      <c r="O156" s="2"/>
      <c r="P156" s="2"/>
      <c r="Q156" s="2"/>
      <c r="R156" s="2"/>
      <c r="S156" s="2"/>
      <c r="T156" s="2"/>
      <c r="U156" s="2"/>
      <c r="V156" s="2"/>
      <c r="W156" s="2"/>
    </row>
    <row r="157" spans="1:23">
      <c r="A157" s="2"/>
      <c r="B157" s="2"/>
      <c r="C157" s="2"/>
      <c r="D157" s="2"/>
      <c r="E157" s="2"/>
      <c r="F157" s="2"/>
      <c r="G157" s="2"/>
      <c r="H157" s="2"/>
      <c r="I157" s="2"/>
      <c r="J157" s="2"/>
      <c r="K157" s="2"/>
      <c r="L157" s="2"/>
      <c r="M157" s="2"/>
      <c r="N157" s="2"/>
      <c r="O157" s="2"/>
      <c r="P157" s="2"/>
      <c r="Q157" s="2"/>
      <c r="R157" s="2"/>
      <c r="S157" s="2"/>
      <c r="T157" s="2"/>
      <c r="U157" s="2"/>
      <c r="V157" s="2"/>
      <c r="W157" s="2"/>
    </row>
    <row r="158" spans="1:23">
      <c r="A158" s="2"/>
      <c r="B158" s="2"/>
      <c r="C158" s="2"/>
      <c r="D158" s="2"/>
      <c r="E158" s="2"/>
      <c r="F158" s="2"/>
      <c r="G158" s="2"/>
      <c r="H158" s="2"/>
      <c r="I158" s="2"/>
      <c r="J158" s="2"/>
      <c r="K158" s="2"/>
      <c r="L158" s="2"/>
      <c r="M158" s="2"/>
      <c r="N158" s="2"/>
      <c r="O158" s="2"/>
      <c r="P158" s="2"/>
      <c r="Q158" s="2"/>
      <c r="R158" s="2"/>
      <c r="S158" s="2"/>
      <c r="T158" s="2"/>
      <c r="U158" s="2"/>
      <c r="V158" s="2"/>
      <c r="W158" s="2"/>
    </row>
    <row r="159" spans="1:23">
      <c r="A159" s="2"/>
      <c r="B159" s="2"/>
      <c r="C159" s="2"/>
      <c r="D159" s="2"/>
      <c r="E159" s="2"/>
      <c r="F159" s="2"/>
      <c r="G159" s="2"/>
      <c r="H159" s="2"/>
      <c r="I159" s="2"/>
      <c r="J159" s="2"/>
      <c r="K159" s="2"/>
      <c r="L159" s="2"/>
      <c r="M159" s="2"/>
      <c r="N159" s="2"/>
      <c r="O159" s="2"/>
      <c r="P159" s="2"/>
      <c r="Q159" s="2"/>
      <c r="R159" s="2"/>
      <c r="S159" s="2"/>
      <c r="T159" s="2"/>
      <c r="U159" s="2"/>
      <c r="V159" s="2"/>
      <c r="W159" s="2"/>
    </row>
    <row r="160" spans="1:23">
      <c r="A160" s="2"/>
      <c r="B160" s="2"/>
      <c r="C160" s="2"/>
      <c r="D160" s="2"/>
      <c r="E160" s="2"/>
      <c r="F160" s="2"/>
      <c r="G160" s="2"/>
      <c r="H160" s="2"/>
      <c r="I160" s="2"/>
      <c r="J160" s="2"/>
      <c r="K160" s="2"/>
      <c r="L160" s="2"/>
      <c r="M160" s="2"/>
      <c r="N160" s="2"/>
      <c r="O160" s="2"/>
      <c r="P160" s="2"/>
      <c r="Q160" s="2"/>
      <c r="R160" s="2"/>
      <c r="S160" s="2"/>
      <c r="T160" s="2"/>
      <c r="U160" s="2"/>
      <c r="V160" s="2"/>
      <c r="W160" s="2"/>
    </row>
    <row r="161" spans="1:23">
      <c r="A161" s="2"/>
      <c r="B161" s="2"/>
      <c r="C161" s="2"/>
      <c r="D161" s="2"/>
      <c r="E161" s="2"/>
      <c r="F161" s="2"/>
      <c r="G161" s="2"/>
      <c r="H161" s="2"/>
      <c r="I161" s="2"/>
      <c r="J161" s="2"/>
      <c r="K161" s="2"/>
      <c r="L161" s="2"/>
      <c r="M161" s="2"/>
      <c r="N161" s="2"/>
      <c r="O161" s="2"/>
      <c r="P161" s="2"/>
      <c r="Q161" s="2"/>
      <c r="R161" s="2"/>
      <c r="S161" s="2"/>
      <c r="T161" s="2"/>
      <c r="U161" s="2"/>
      <c r="V161" s="2"/>
      <c r="W161" s="2"/>
    </row>
    <row r="162" spans="1:23">
      <c r="A162" s="2"/>
      <c r="B162" s="2"/>
      <c r="C162" s="2"/>
      <c r="D162" s="2"/>
      <c r="E162" s="2"/>
      <c r="F162" s="2"/>
      <c r="G162" s="2"/>
      <c r="H162" s="2"/>
      <c r="I162" s="2"/>
      <c r="J162" s="2"/>
      <c r="K162" s="2"/>
      <c r="L162" s="2"/>
      <c r="M162" s="2"/>
      <c r="N162" s="2"/>
      <c r="O162" s="2"/>
      <c r="P162" s="2"/>
      <c r="Q162" s="2"/>
      <c r="R162" s="2"/>
      <c r="S162" s="2"/>
      <c r="T162" s="2"/>
      <c r="U162" s="2"/>
      <c r="V162" s="2"/>
      <c r="W162" s="2"/>
    </row>
    <row r="163" spans="1:23">
      <c r="A163" s="2"/>
      <c r="B163" s="2"/>
      <c r="C163" s="2"/>
      <c r="D163" s="2"/>
      <c r="E163" s="2"/>
      <c r="F163" s="2"/>
      <c r="G163" s="2"/>
      <c r="H163" s="2"/>
      <c r="I163" s="2"/>
      <c r="J163" s="2"/>
      <c r="K163" s="2"/>
      <c r="L163" s="2"/>
      <c r="M163" s="2"/>
      <c r="N163" s="2"/>
      <c r="O163" s="2"/>
      <c r="P163" s="2"/>
      <c r="Q163" s="2"/>
      <c r="R163" s="2"/>
      <c r="S163" s="2"/>
      <c r="T163" s="2"/>
      <c r="U163" s="2"/>
      <c r="V163" s="2"/>
      <c r="W163" s="2"/>
    </row>
    <row r="164" spans="1:23">
      <c r="A164" s="2"/>
      <c r="B164" s="2"/>
      <c r="C164" s="2"/>
      <c r="D164" s="2"/>
      <c r="E164" s="2"/>
      <c r="F164" s="2"/>
      <c r="G164" s="2"/>
      <c r="H164" s="2"/>
      <c r="I164" s="2"/>
      <c r="J164" s="2"/>
      <c r="K164" s="2"/>
      <c r="L164" s="2"/>
      <c r="M164" s="2"/>
      <c r="N164" s="2"/>
      <c r="O164" s="2"/>
      <c r="P164" s="2"/>
      <c r="Q164" s="2"/>
      <c r="R164" s="2"/>
      <c r="S164" s="2"/>
      <c r="T164" s="2"/>
      <c r="U164" s="2"/>
      <c r="V164" s="2"/>
      <c r="W164" s="2"/>
    </row>
    <row r="165" spans="1:23">
      <c r="A165" s="2"/>
      <c r="B165" s="2"/>
      <c r="C165" s="2"/>
      <c r="D165" s="2"/>
      <c r="E165" s="2"/>
      <c r="F165" s="2"/>
      <c r="G165" s="2"/>
      <c r="H165" s="2"/>
      <c r="I165" s="2"/>
      <c r="J165" s="2"/>
      <c r="K165" s="2"/>
      <c r="L165" s="2"/>
      <c r="M165" s="2"/>
      <c r="N165" s="2"/>
      <c r="O165" s="2"/>
      <c r="P165" s="2"/>
      <c r="Q165" s="2"/>
      <c r="R165" s="2"/>
      <c r="S165" s="2"/>
      <c r="T165" s="2"/>
      <c r="U165" s="2"/>
      <c r="V165" s="2"/>
      <c r="W165" s="2"/>
    </row>
    <row r="166" spans="1:23">
      <c r="A166" s="2"/>
      <c r="B166" s="2"/>
      <c r="C166" s="2"/>
      <c r="D166" s="2"/>
      <c r="E166" s="2"/>
      <c r="F166" s="2"/>
      <c r="G166" s="2"/>
      <c r="H166" s="2"/>
      <c r="I166" s="2"/>
      <c r="J166" s="2"/>
      <c r="K166" s="2"/>
      <c r="L166" s="2"/>
      <c r="M166" s="2"/>
      <c r="N166" s="2"/>
      <c r="O166" s="2"/>
      <c r="P166" s="2"/>
      <c r="Q166" s="2"/>
      <c r="R166" s="2"/>
      <c r="S166" s="2"/>
      <c r="T166" s="2"/>
      <c r="U166" s="2"/>
      <c r="V166" s="2"/>
      <c r="W166" s="2"/>
    </row>
    <row r="167" spans="1:23">
      <c r="A167" s="2"/>
      <c r="B167" s="2"/>
      <c r="C167" s="2"/>
      <c r="D167" s="2"/>
      <c r="E167" s="2"/>
      <c r="F167" s="2"/>
      <c r="G167" s="2"/>
      <c r="H167" s="2"/>
      <c r="I167" s="2"/>
      <c r="J167" s="2"/>
      <c r="K167" s="2"/>
      <c r="L167" s="2"/>
      <c r="M167" s="2"/>
      <c r="N167" s="2"/>
      <c r="O167" s="2"/>
      <c r="P167" s="2"/>
      <c r="Q167" s="2"/>
      <c r="R167" s="2"/>
      <c r="S167" s="2"/>
      <c r="T167" s="2"/>
      <c r="U167" s="2"/>
      <c r="V167" s="2"/>
      <c r="W167" s="2"/>
    </row>
    <row r="168" spans="1:23">
      <c r="A168" s="2"/>
      <c r="B168" s="2"/>
      <c r="C168" s="2"/>
      <c r="D168" s="2"/>
      <c r="E168" s="2"/>
      <c r="F168" s="2"/>
      <c r="G168" s="2"/>
      <c r="H168" s="2"/>
      <c r="I168" s="2"/>
      <c r="J168" s="2"/>
      <c r="K168" s="2"/>
      <c r="L168" s="2"/>
      <c r="M168" s="2"/>
      <c r="N168" s="2"/>
      <c r="O168" s="2"/>
      <c r="P168" s="2"/>
      <c r="Q168" s="2"/>
      <c r="R168" s="2"/>
      <c r="S168" s="2"/>
      <c r="T168" s="2"/>
      <c r="U168" s="2"/>
      <c r="V168" s="2"/>
      <c r="W168" s="2"/>
    </row>
    <row r="169" spans="1:23">
      <c r="A169" s="2"/>
      <c r="B169" s="2"/>
      <c r="C169" s="2"/>
      <c r="D169" s="2"/>
      <c r="E169" s="2"/>
      <c r="F169" s="2"/>
      <c r="G169" s="2"/>
      <c r="H169" s="2"/>
      <c r="I169" s="2"/>
      <c r="J169" s="2"/>
      <c r="K169" s="2"/>
      <c r="L169" s="2"/>
      <c r="M169" s="2"/>
      <c r="N169" s="2"/>
      <c r="O169" s="2"/>
      <c r="P169" s="2"/>
      <c r="Q169" s="2"/>
      <c r="R169" s="2"/>
      <c r="S169" s="2"/>
      <c r="T169" s="2"/>
      <c r="U169" s="2"/>
      <c r="V169" s="2"/>
      <c r="W169" s="2"/>
    </row>
    <row r="170" spans="1:23">
      <c r="A170" s="2"/>
      <c r="B170" s="2"/>
      <c r="C170" s="2"/>
      <c r="D170" s="2"/>
      <c r="E170" s="2"/>
      <c r="F170" s="2"/>
      <c r="G170" s="2"/>
      <c r="H170" s="2"/>
      <c r="I170" s="2"/>
      <c r="J170" s="2"/>
      <c r="K170" s="2"/>
      <c r="L170" s="2"/>
      <c r="M170" s="2"/>
      <c r="N170" s="2"/>
      <c r="O170" s="2"/>
      <c r="P170" s="2"/>
      <c r="Q170" s="2"/>
      <c r="R170" s="2"/>
      <c r="S170" s="2"/>
      <c r="T170" s="2"/>
      <c r="U170" s="2"/>
      <c r="V170" s="2"/>
      <c r="W170" s="2"/>
    </row>
    <row r="171" spans="1:23">
      <c r="A171" s="2"/>
      <c r="B171" s="2"/>
      <c r="C171" s="2"/>
      <c r="D171" s="2"/>
      <c r="E171" s="2"/>
      <c r="F171" s="2"/>
      <c r="G171" s="2"/>
      <c r="H171" s="2"/>
      <c r="I171" s="2"/>
      <c r="J171" s="2"/>
      <c r="K171" s="2"/>
      <c r="L171" s="2"/>
      <c r="M171" s="2"/>
      <c r="N171" s="2"/>
      <c r="O171" s="2"/>
      <c r="P171" s="2"/>
      <c r="Q171" s="2"/>
      <c r="R171" s="2"/>
      <c r="S171" s="2"/>
      <c r="T171" s="2"/>
      <c r="U171" s="2"/>
      <c r="V171" s="2"/>
      <c r="W171" s="2"/>
    </row>
    <row r="172" spans="1:23">
      <c r="A172" s="2"/>
      <c r="B172" s="2"/>
      <c r="C172" s="2"/>
      <c r="D172" s="2"/>
      <c r="E172" s="2"/>
      <c r="F172" s="2"/>
      <c r="G172" s="2"/>
      <c r="H172" s="2"/>
      <c r="I172" s="2"/>
      <c r="J172" s="2"/>
      <c r="K172" s="2"/>
      <c r="L172" s="2"/>
      <c r="M172" s="2"/>
      <c r="N172" s="2"/>
      <c r="O172" s="2"/>
      <c r="P172" s="2"/>
      <c r="Q172" s="2"/>
      <c r="R172" s="2"/>
      <c r="S172" s="2"/>
      <c r="T172" s="2"/>
      <c r="U172" s="2"/>
      <c r="V172" s="2"/>
      <c r="W172" s="2"/>
    </row>
    <row r="173" spans="1:23">
      <c r="A173" s="2"/>
      <c r="B173" s="2"/>
      <c r="C173" s="2"/>
      <c r="D173" s="2"/>
      <c r="E173" s="2"/>
      <c r="F173" s="2"/>
      <c r="G173" s="2"/>
      <c r="H173" s="2"/>
      <c r="I173" s="2"/>
      <c r="J173" s="2"/>
      <c r="K173" s="2"/>
      <c r="L173" s="2"/>
      <c r="M173" s="2"/>
      <c r="N173" s="2"/>
      <c r="O173" s="2"/>
      <c r="P173" s="2"/>
      <c r="Q173" s="2"/>
      <c r="R173" s="2"/>
      <c r="S173" s="2"/>
      <c r="T173" s="2"/>
      <c r="U173" s="2"/>
      <c r="V173" s="2"/>
      <c r="W173" s="2"/>
    </row>
    <row r="174" spans="1:23">
      <c r="A174" s="2"/>
      <c r="B174" s="2"/>
      <c r="C174" s="2"/>
      <c r="D174" s="2"/>
      <c r="E174" s="2"/>
      <c r="F174" s="2"/>
      <c r="G174" s="2"/>
      <c r="H174" s="2"/>
      <c r="I174" s="2"/>
      <c r="J174" s="2"/>
      <c r="K174" s="2"/>
      <c r="L174" s="2"/>
      <c r="M174" s="2"/>
      <c r="N174" s="2"/>
      <c r="O174" s="2"/>
      <c r="P174" s="2"/>
      <c r="Q174" s="2"/>
      <c r="R174" s="2"/>
      <c r="S174" s="2"/>
      <c r="T174" s="2"/>
      <c r="U174" s="2"/>
      <c r="V174" s="2"/>
      <c r="W174" s="2"/>
    </row>
    <row r="175" spans="1:23">
      <c r="A175" s="2"/>
      <c r="B175" s="2"/>
      <c r="C175" s="2"/>
      <c r="D175" s="2"/>
      <c r="E175" s="2"/>
      <c r="F175" s="2"/>
      <c r="G175" s="2"/>
      <c r="H175" s="2"/>
      <c r="I175" s="2"/>
      <c r="J175" s="2"/>
      <c r="K175" s="2"/>
      <c r="L175" s="2"/>
      <c r="M175" s="2"/>
      <c r="N175" s="2"/>
      <c r="O175" s="2"/>
      <c r="P175" s="2"/>
      <c r="Q175" s="2"/>
      <c r="R175" s="2"/>
      <c r="S175" s="2"/>
      <c r="T175" s="2"/>
      <c r="U175" s="2"/>
      <c r="V175" s="2"/>
      <c r="W175" s="2"/>
    </row>
    <row r="176" spans="1:23">
      <c r="A176" s="2"/>
      <c r="B176" s="2"/>
      <c r="C176" s="2"/>
      <c r="D176" s="2"/>
      <c r="E176" s="2"/>
      <c r="F176" s="2"/>
      <c r="G176" s="2"/>
      <c r="H176" s="2"/>
      <c r="I176" s="2"/>
      <c r="J176" s="2"/>
      <c r="K176" s="2"/>
      <c r="L176" s="2"/>
      <c r="M176" s="2"/>
      <c r="N176" s="2"/>
      <c r="O176" s="2"/>
      <c r="P176" s="2"/>
      <c r="Q176" s="2"/>
      <c r="R176" s="2"/>
      <c r="S176" s="2"/>
      <c r="T176" s="2"/>
      <c r="U176" s="2"/>
      <c r="V176" s="2"/>
      <c r="W176" s="2"/>
    </row>
    <row r="177" spans="1:23">
      <c r="A177" s="2"/>
      <c r="B177" s="2"/>
      <c r="C177" s="2"/>
      <c r="D177" s="2"/>
      <c r="E177" s="2"/>
      <c r="F177" s="2"/>
      <c r="G177" s="2"/>
      <c r="H177" s="2"/>
      <c r="I177" s="2"/>
      <c r="J177" s="2"/>
      <c r="K177" s="2"/>
      <c r="L177" s="2"/>
      <c r="M177" s="2"/>
      <c r="N177" s="2"/>
      <c r="O177" s="2"/>
      <c r="P177" s="2"/>
      <c r="Q177" s="2"/>
      <c r="R177" s="2"/>
      <c r="S177" s="2"/>
      <c r="T177" s="2"/>
      <c r="U177" s="2"/>
      <c r="V177" s="2"/>
      <c r="W177" s="2"/>
    </row>
    <row r="178" spans="1:23">
      <c r="A178" s="2"/>
      <c r="B178" s="2"/>
      <c r="C178" s="2"/>
      <c r="D178" s="2"/>
      <c r="E178" s="2"/>
      <c r="F178" s="2"/>
      <c r="G178" s="2"/>
      <c r="H178" s="2"/>
      <c r="I178" s="2"/>
      <c r="J178" s="2"/>
      <c r="K178" s="2"/>
      <c r="L178" s="2"/>
      <c r="M178" s="2"/>
      <c r="N178" s="2"/>
      <c r="O178" s="2"/>
      <c r="P178" s="2"/>
      <c r="Q178" s="2"/>
      <c r="R178" s="2"/>
      <c r="S178" s="2"/>
      <c r="T178" s="2"/>
      <c r="U178" s="2"/>
      <c r="V178" s="2"/>
      <c r="W178" s="2"/>
    </row>
    <row r="179" spans="1:23">
      <c r="A179" s="2"/>
      <c r="B179" s="2"/>
      <c r="C179" s="2"/>
      <c r="D179" s="2"/>
      <c r="E179" s="2"/>
      <c r="F179" s="2"/>
      <c r="G179" s="2"/>
      <c r="H179" s="2"/>
      <c r="I179" s="2"/>
      <c r="J179" s="2"/>
      <c r="K179" s="2"/>
      <c r="L179" s="2"/>
      <c r="M179" s="2"/>
      <c r="N179" s="2"/>
      <c r="O179" s="2"/>
      <c r="P179" s="2"/>
      <c r="Q179" s="2"/>
      <c r="R179" s="2"/>
      <c r="S179" s="2"/>
      <c r="T179" s="2"/>
      <c r="U179" s="2"/>
      <c r="V179" s="2"/>
      <c r="W179" s="2"/>
    </row>
    <row r="180" spans="1:23">
      <c r="A180" s="2"/>
      <c r="B180" s="2"/>
      <c r="C180" s="2"/>
      <c r="D180" s="2"/>
      <c r="E180" s="2"/>
      <c r="F180" s="2"/>
      <c r="G180" s="2"/>
      <c r="H180" s="2"/>
      <c r="I180" s="2"/>
      <c r="J180" s="2"/>
      <c r="K180" s="2"/>
      <c r="L180" s="2"/>
      <c r="M180" s="2"/>
      <c r="N180" s="2"/>
      <c r="O180" s="2"/>
      <c r="P180" s="2"/>
      <c r="Q180" s="2"/>
      <c r="R180" s="2"/>
      <c r="S180" s="2"/>
      <c r="T180" s="2"/>
      <c r="U180" s="2"/>
      <c r="V180" s="2"/>
      <c r="W180" s="2"/>
    </row>
    <row r="181" spans="1:23">
      <c r="A181" s="2"/>
      <c r="B181" s="2"/>
      <c r="C181" s="2"/>
      <c r="D181" s="2"/>
      <c r="E181" s="2"/>
      <c r="F181" s="2"/>
      <c r="G181" s="2"/>
      <c r="H181" s="2"/>
      <c r="I181" s="2"/>
      <c r="J181" s="2"/>
      <c r="K181" s="2"/>
      <c r="L181" s="2"/>
      <c r="M181" s="2"/>
      <c r="N181" s="2"/>
      <c r="O181" s="2"/>
      <c r="P181" s="2"/>
      <c r="Q181" s="2"/>
      <c r="R181" s="2"/>
      <c r="S181" s="2"/>
      <c r="T181" s="2"/>
      <c r="U181" s="2"/>
      <c r="V181" s="2"/>
      <c r="W181" s="2"/>
    </row>
    <row r="182" spans="1:23">
      <c r="A182" s="2"/>
      <c r="B182" s="2"/>
      <c r="C182" s="2"/>
      <c r="D182" s="2"/>
      <c r="E182" s="2"/>
      <c r="F182" s="2"/>
      <c r="G182" s="2"/>
      <c r="H182" s="2"/>
      <c r="I182" s="2"/>
      <c r="J182" s="2"/>
      <c r="K182" s="2"/>
      <c r="L182" s="2"/>
      <c r="M182" s="2"/>
      <c r="N182" s="2"/>
      <c r="O182" s="2"/>
      <c r="P182" s="2"/>
      <c r="Q182" s="2"/>
      <c r="R182" s="2"/>
      <c r="S182" s="2"/>
      <c r="T182" s="2"/>
      <c r="U182" s="2"/>
      <c r="V182" s="2"/>
      <c r="W182" s="2"/>
    </row>
    <row r="183" spans="1:23">
      <c r="A183" s="2"/>
      <c r="B183" s="2"/>
      <c r="C183" s="2"/>
      <c r="D183" s="2"/>
      <c r="E183" s="2"/>
      <c r="F183" s="2"/>
      <c r="G183" s="2"/>
      <c r="H183" s="2"/>
      <c r="I183" s="2"/>
      <c r="J183" s="2"/>
      <c r="K183" s="2"/>
      <c r="L183" s="2"/>
      <c r="M183" s="2"/>
      <c r="N183" s="2"/>
      <c r="O183" s="2"/>
      <c r="P183" s="2"/>
      <c r="Q183" s="2"/>
      <c r="R183" s="2"/>
      <c r="S183" s="2"/>
      <c r="T183" s="2"/>
      <c r="U183" s="2"/>
      <c r="V183" s="2"/>
      <c r="W183" s="2"/>
    </row>
    <row r="184" spans="1:23">
      <c r="A184" s="2"/>
      <c r="B184" s="2"/>
      <c r="C184" s="2"/>
      <c r="D184" s="2"/>
      <c r="E184" s="2"/>
      <c r="F184" s="2"/>
      <c r="G184" s="2"/>
      <c r="H184" s="2"/>
      <c r="I184" s="2"/>
      <c r="J184" s="2"/>
      <c r="K184" s="2"/>
      <c r="L184" s="2"/>
      <c r="M184" s="2"/>
      <c r="N184" s="2"/>
      <c r="O184" s="2"/>
      <c r="P184" s="2"/>
      <c r="Q184" s="2"/>
      <c r="R184" s="2"/>
      <c r="S184" s="2"/>
      <c r="T184" s="2"/>
      <c r="U184" s="2"/>
      <c r="V184" s="2"/>
      <c r="W184" s="2"/>
    </row>
    <row r="185" spans="1:23">
      <c r="A185" s="2"/>
      <c r="B185" s="2"/>
      <c r="C185" s="2"/>
      <c r="D185" s="2"/>
      <c r="E185" s="2"/>
      <c r="F185" s="2"/>
      <c r="G185" s="2"/>
      <c r="H185" s="2"/>
      <c r="I185" s="2"/>
      <c r="J185" s="2"/>
      <c r="K185" s="2"/>
      <c r="L185" s="2"/>
      <c r="M185" s="2"/>
      <c r="N185" s="2"/>
      <c r="O185" s="2"/>
      <c r="P185" s="2"/>
      <c r="Q185" s="2"/>
      <c r="R185" s="2"/>
      <c r="S185" s="2"/>
      <c r="T185" s="2"/>
      <c r="U185" s="2"/>
      <c r="V185" s="2"/>
      <c r="W185" s="2"/>
    </row>
    <row r="186" spans="1:23">
      <c r="A186" s="2"/>
      <c r="B186" s="2"/>
      <c r="C186" s="2"/>
      <c r="D186" s="2"/>
      <c r="E186" s="2"/>
      <c r="F186" s="2"/>
      <c r="G186" s="2"/>
      <c r="H186" s="2"/>
      <c r="I186" s="2"/>
      <c r="J186" s="2"/>
      <c r="K186" s="2"/>
      <c r="L186" s="2"/>
      <c r="M186" s="2"/>
      <c r="N186" s="2"/>
      <c r="O186" s="2"/>
      <c r="P186" s="2"/>
      <c r="Q186" s="2"/>
      <c r="R186" s="2"/>
      <c r="S186" s="2"/>
      <c r="T186" s="2"/>
      <c r="U186" s="2"/>
      <c r="V186" s="2"/>
      <c r="W186" s="2"/>
    </row>
    <row r="187" spans="1:23">
      <c r="A187" s="2"/>
      <c r="B187" s="2"/>
      <c r="C187" s="2"/>
      <c r="D187" s="2"/>
      <c r="E187" s="2"/>
      <c r="F187" s="2"/>
      <c r="G187" s="2"/>
      <c r="H187" s="2"/>
      <c r="I187" s="2"/>
      <c r="J187" s="2"/>
      <c r="K187" s="2"/>
      <c r="L187" s="2"/>
      <c r="M187" s="2"/>
      <c r="N187" s="2"/>
      <c r="O187" s="2"/>
      <c r="P187" s="2"/>
      <c r="Q187" s="2"/>
      <c r="R187" s="2"/>
      <c r="S187" s="2"/>
      <c r="T187" s="2"/>
      <c r="U187" s="2"/>
      <c r="V187" s="2"/>
      <c r="W187" s="2"/>
    </row>
    <row r="188" spans="1:23">
      <c r="A188" s="2"/>
      <c r="B188" s="2"/>
      <c r="C188" s="2"/>
      <c r="D188" s="2"/>
      <c r="E188" s="2"/>
      <c r="F188" s="2"/>
      <c r="G188" s="2"/>
      <c r="H188" s="2"/>
      <c r="I188" s="2"/>
      <c r="J188" s="2"/>
      <c r="K188" s="2"/>
      <c r="L188" s="2"/>
      <c r="M188" s="2"/>
      <c r="N188" s="2"/>
      <c r="O188" s="2"/>
      <c r="P188" s="2"/>
      <c r="Q188" s="2"/>
      <c r="R188" s="2"/>
      <c r="S188" s="2"/>
      <c r="T188" s="2"/>
      <c r="U188" s="2"/>
      <c r="V188" s="2"/>
      <c r="W188" s="2"/>
    </row>
    <row r="189" spans="1:23">
      <c r="A189" s="2"/>
      <c r="B189" s="2"/>
      <c r="C189" s="2"/>
      <c r="D189" s="2"/>
      <c r="E189" s="2"/>
      <c r="F189" s="2"/>
      <c r="G189" s="2"/>
      <c r="H189" s="2"/>
      <c r="I189" s="2"/>
      <c r="J189" s="2"/>
      <c r="K189" s="2"/>
      <c r="L189" s="2"/>
      <c r="M189" s="2"/>
      <c r="N189" s="2"/>
      <c r="O189" s="2"/>
      <c r="P189" s="2"/>
      <c r="Q189" s="2"/>
      <c r="R189" s="2"/>
      <c r="S189" s="2"/>
      <c r="T189" s="2"/>
      <c r="U189" s="2"/>
      <c r="V189" s="2"/>
      <c r="W189" s="2"/>
    </row>
    <row r="190" spans="1:23">
      <c r="A190" s="2"/>
      <c r="B190" s="2"/>
      <c r="C190" s="2"/>
      <c r="D190" s="2"/>
      <c r="E190" s="2"/>
      <c r="F190" s="2"/>
      <c r="G190" s="2"/>
      <c r="H190" s="2"/>
      <c r="I190" s="2"/>
      <c r="J190" s="2"/>
      <c r="K190" s="2"/>
      <c r="L190" s="2"/>
      <c r="M190" s="2"/>
      <c r="N190" s="2"/>
      <c r="O190" s="2"/>
      <c r="P190" s="2"/>
      <c r="Q190" s="2"/>
      <c r="R190" s="2"/>
      <c r="S190" s="2"/>
      <c r="T190" s="2"/>
      <c r="U190" s="2"/>
      <c r="V190" s="2"/>
      <c r="W190" s="2"/>
    </row>
    <row r="191" spans="1:23">
      <c r="A191" s="2"/>
      <c r="B191" s="2"/>
      <c r="C191" s="2"/>
      <c r="D191" s="2"/>
      <c r="E191" s="2"/>
      <c r="F191" s="2"/>
      <c r="G191" s="2"/>
      <c r="H191" s="2"/>
      <c r="I191" s="2"/>
      <c r="J191" s="2"/>
      <c r="K191" s="2"/>
      <c r="L191" s="2"/>
      <c r="M191" s="2"/>
      <c r="N191" s="2"/>
      <c r="O191" s="2"/>
      <c r="P191" s="2"/>
      <c r="Q191" s="2"/>
      <c r="R191" s="2"/>
      <c r="S191" s="2"/>
      <c r="T191" s="2"/>
      <c r="U191" s="2"/>
      <c r="V191" s="2"/>
      <c r="W191" s="2"/>
    </row>
    <row r="192" spans="1:23">
      <c r="A192" s="2"/>
      <c r="B192" s="2"/>
      <c r="C192" s="2"/>
      <c r="D192" s="2"/>
      <c r="E192" s="2"/>
      <c r="F192" s="2"/>
      <c r="G192" s="2"/>
      <c r="H192" s="2"/>
      <c r="I192" s="2"/>
      <c r="J192" s="2"/>
      <c r="K192" s="2"/>
      <c r="L192" s="2"/>
      <c r="M192" s="2"/>
      <c r="N192" s="2"/>
      <c r="O192" s="2"/>
      <c r="P192" s="2"/>
      <c r="Q192" s="2"/>
      <c r="R192" s="2"/>
      <c r="S192" s="2"/>
      <c r="T192" s="2"/>
      <c r="U192" s="2"/>
      <c r="V192" s="2"/>
      <c r="W192" s="2"/>
    </row>
    <row r="193" spans="1:23">
      <c r="A193" s="2"/>
      <c r="B193" s="2"/>
      <c r="C193" s="2"/>
      <c r="D193" s="2"/>
      <c r="E193" s="2"/>
      <c r="F193" s="2"/>
      <c r="G193" s="2"/>
      <c r="H193" s="2"/>
      <c r="I193" s="2"/>
      <c r="J193" s="2"/>
      <c r="K193" s="2"/>
      <c r="L193" s="2"/>
      <c r="M193" s="2"/>
      <c r="N193" s="2"/>
      <c r="O193" s="2"/>
      <c r="P193" s="2"/>
      <c r="Q193" s="2"/>
      <c r="R193" s="2"/>
      <c r="S193" s="2"/>
      <c r="T193" s="2"/>
      <c r="U193" s="2"/>
      <c r="V193" s="2"/>
      <c r="W193" s="2"/>
    </row>
    <row r="194" spans="1:23">
      <c r="A194" s="2"/>
      <c r="B194" s="2"/>
      <c r="C194" s="2"/>
      <c r="D194" s="2"/>
      <c r="E194" s="2"/>
      <c r="F194" s="2"/>
      <c r="G194" s="2"/>
      <c r="H194" s="2"/>
      <c r="I194" s="2"/>
      <c r="J194" s="2"/>
      <c r="K194" s="2"/>
      <c r="L194" s="2"/>
      <c r="M194" s="2"/>
      <c r="N194" s="2"/>
      <c r="O194" s="2"/>
      <c r="P194" s="2"/>
      <c r="Q194" s="2"/>
      <c r="R194" s="2"/>
      <c r="S194" s="2"/>
      <c r="T194" s="2"/>
      <c r="U194" s="2"/>
      <c r="V194" s="2"/>
      <c r="W194" s="2"/>
    </row>
    <row r="195" spans="1:23">
      <c r="A195" s="2"/>
      <c r="B195" s="2"/>
      <c r="C195" s="2"/>
      <c r="D195" s="2"/>
      <c r="E195" s="2"/>
      <c r="F195" s="2"/>
      <c r="G195" s="2"/>
      <c r="H195" s="2"/>
      <c r="I195" s="2"/>
      <c r="J195" s="2"/>
      <c r="K195" s="2"/>
      <c r="L195" s="2"/>
      <c r="M195" s="2"/>
      <c r="N195" s="2"/>
      <c r="O195" s="2"/>
      <c r="P195" s="2"/>
      <c r="Q195" s="2"/>
      <c r="R195" s="2"/>
      <c r="S195" s="2"/>
      <c r="T195" s="2"/>
      <c r="U195" s="2"/>
      <c r="V195" s="2"/>
      <c r="W195" s="2"/>
    </row>
    <row r="196" spans="1:23">
      <c r="A196" s="2"/>
      <c r="B196" s="2"/>
      <c r="C196" s="2"/>
      <c r="D196" s="2"/>
      <c r="E196" s="2"/>
      <c r="F196" s="2"/>
      <c r="G196" s="2"/>
      <c r="H196" s="2"/>
      <c r="I196" s="2"/>
      <c r="J196" s="2"/>
      <c r="K196" s="2"/>
      <c r="L196" s="2"/>
      <c r="M196" s="2"/>
      <c r="N196" s="2"/>
      <c r="O196" s="2"/>
      <c r="P196" s="2"/>
      <c r="Q196" s="2"/>
      <c r="R196" s="2"/>
      <c r="S196" s="2"/>
      <c r="T196" s="2"/>
      <c r="U196" s="2"/>
      <c r="V196" s="2"/>
      <c r="W196" s="2"/>
    </row>
    <row r="197" spans="1:23">
      <c r="A197" s="2"/>
      <c r="B197" s="2"/>
      <c r="C197" s="2"/>
      <c r="D197" s="2"/>
      <c r="E197" s="2"/>
      <c r="F197" s="2"/>
      <c r="G197" s="2"/>
      <c r="H197" s="2"/>
      <c r="I197" s="2"/>
      <c r="J197" s="2"/>
      <c r="K197" s="2"/>
      <c r="L197" s="2"/>
      <c r="M197" s="2"/>
      <c r="N197" s="2"/>
      <c r="O197" s="2"/>
      <c r="P197" s="2"/>
      <c r="Q197" s="2"/>
      <c r="R197" s="2"/>
      <c r="S197" s="2"/>
      <c r="T197" s="2"/>
      <c r="U197" s="2"/>
      <c r="V197" s="2"/>
      <c r="W197" s="2"/>
    </row>
    <row r="198" spans="1:23">
      <c r="A198" s="2"/>
      <c r="B198" s="2"/>
      <c r="C198" s="2"/>
      <c r="D198" s="2"/>
      <c r="E198" s="2"/>
      <c r="F198" s="2"/>
      <c r="G198" s="2"/>
      <c r="H198" s="2"/>
      <c r="I198" s="2"/>
      <c r="J198" s="2"/>
      <c r="K198" s="2"/>
      <c r="L198" s="2"/>
      <c r="M198" s="2"/>
      <c r="N198" s="2"/>
      <c r="O198" s="2"/>
      <c r="P198" s="2"/>
      <c r="Q198" s="2"/>
      <c r="R198" s="2"/>
      <c r="S198" s="2"/>
      <c r="T198" s="2"/>
      <c r="U198" s="2"/>
      <c r="V198" s="2"/>
      <c r="W198" s="2"/>
    </row>
    <row r="199" spans="1:23">
      <c r="A199" s="2"/>
      <c r="B199" s="2"/>
      <c r="C199" s="2"/>
      <c r="D199" s="2"/>
      <c r="E199" s="2"/>
      <c r="F199" s="2"/>
      <c r="G199" s="2"/>
      <c r="H199" s="2"/>
      <c r="I199" s="2"/>
      <c r="J199" s="2"/>
      <c r="K199" s="2"/>
      <c r="L199" s="2"/>
      <c r="M199" s="2"/>
      <c r="N199" s="2"/>
      <c r="O199" s="2"/>
      <c r="P199" s="2"/>
      <c r="Q199" s="2"/>
      <c r="R199" s="2"/>
      <c r="S199" s="2"/>
      <c r="T199" s="2"/>
      <c r="U199" s="2"/>
      <c r="V199" s="2"/>
      <c r="W199" s="2"/>
    </row>
    <row r="200" spans="1:23">
      <c r="A200" s="2"/>
      <c r="B200" s="2"/>
      <c r="C200" s="2"/>
      <c r="D200" s="2"/>
      <c r="E200" s="2"/>
      <c r="F200" s="2"/>
      <c r="G200" s="2"/>
      <c r="H200" s="2"/>
      <c r="I200" s="2"/>
      <c r="J200" s="2"/>
      <c r="K200" s="2"/>
      <c r="L200" s="2"/>
      <c r="M200" s="2"/>
      <c r="N200" s="2"/>
      <c r="O200" s="2"/>
      <c r="P200" s="2"/>
      <c r="Q200" s="2"/>
      <c r="R200" s="2"/>
      <c r="S200" s="2"/>
      <c r="T200" s="2"/>
      <c r="U200" s="2"/>
      <c r="V200" s="2"/>
      <c r="W200" s="2"/>
    </row>
    <row r="201" spans="1:23">
      <c r="A201" s="2"/>
      <c r="B201" s="2"/>
      <c r="C201" s="2"/>
      <c r="D201" s="2"/>
      <c r="E201" s="2"/>
      <c r="F201" s="2"/>
      <c r="G201" s="2"/>
      <c r="H201" s="2"/>
      <c r="I201" s="2"/>
      <c r="J201" s="2"/>
      <c r="K201" s="2"/>
      <c r="L201" s="2"/>
      <c r="M201" s="2"/>
      <c r="N201" s="2"/>
      <c r="O201" s="2"/>
      <c r="P201" s="2"/>
      <c r="Q201" s="2"/>
      <c r="R201" s="2"/>
      <c r="S201" s="2"/>
      <c r="T201" s="2"/>
      <c r="U201" s="2"/>
      <c r="V201" s="2"/>
      <c r="W201" s="2"/>
    </row>
    <row r="202" spans="1:23">
      <c r="A202" s="2"/>
      <c r="B202" s="2"/>
      <c r="C202" s="2"/>
      <c r="D202" s="2"/>
      <c r="E202" s="2"/>
      <c r="F202" s="2"/>
      <c r="G202" s="2"/>
      <c r="H202" s="2"/>
      <c r="I202" s="2"/>
      <c r="J202" s="2"/>
      <c r="K202" s="2"/>
      <c r="L202" s="2"/>
      <c r="M202" s="2"/>
      <c r="N202" s="2"/>
      <c r="O202" s="2"/>
      <c r="P202" s="2"/>
      <c r="Q202" s="2"/>
      <c r="R202" s="2"/>
      <c r="S202" s="2"/>
      <c r="T202" s="2"/>
      <c r="U202" s="2"/>
      <c r="V202" s="2"/>
      <c r="W202" s="2"/>
    </row>
    <row r="203" spans="1:23">
      <c r="A203" s="2"/>
      <c r="B203" s="2"/>
      <c r="C203" s="2"/>
      <c r="D203" s="2"/>
      <c r="E203" s="2"/>
      <c r="F203" s="2"/>
      <c r="G203" s="2"/>
      <c r="H203" s="2"/>
      <c r="I203" s="2"/>
      <c r="J203" s="2"/>
      <c r="K203" s="2"/>
      <c r="L203" s="2"/>
      <c r="M203" s="2"/>
      <c r="N203" s="2"/>
      <c r="O203" s="2"/>
      <c r="P203" s="2"/>
      <c r="Q203" s="2"/>
      <c r="R203" s="2"/>
      <c r="S203" s="2"/>
      <c r="T203" s="2"/>
      <c r="U203" s="2"/>
      <c r="V203" s="2"/>
      <c r="W203" s="2"/>
    </row>
    <row r="204" spans="1:23">
      <c r="A204" s="2"/>
      <c r="B204" s="2"/>
      <c r="C204" s="2"/>
      <c r="D204" s="2"/>
      <c r="E204" s="2"/>
      <c r="F204" s="2"/>
      <c r="G204" s="2"/>
      <c r="H204" s="2"/>
      <c r="I204" s="2"/>
      <c r="J204" s="2"/>
      <c r="K204" s="2"/>
      <c r="L204" s="2"/>
      <c r="M204" s="2"/>
      <c r="N204" s="2"/>
      <c r="O204" s="2"/>
      <c r="P204" s="2"/>
      <c r="Q204" s="2"/>
      <c r="R204" s="2"/>
      <c r="S204" s="2"/>
      <c r="T204" s="2"/>
      <c r="U204" s="2"/>
      <c r="V204" s="2"/>
      <c r="W204" s="2"/>
    </row>
    <row r="205" spans="1:23">
      <c r="A205" s="2"/>
      <c r="B205" s="2"/>
      <c r="C205" s="2"/>
      <c r="D205" s="2"/>
      <c r="E205" s="2"/>
      <c r="F205" s="2"/>
      <c r="G205" s="2"/>
      <c r="H205" s="2"/>
      <c r="I205" s="2"/>
      <c r="J205" s="2"/>
      <c r="K205" s="2"/>
      <c r="L205" s="2"/>
      <c r="M205" s="2"/>
      <c r="N205" s="2"/>
      <c r="O205" s="2"/>
      <c r="P205" s="2"/>
      <c r="Q205" s="2"/>
      <c r="R205" s="2"/>
      <c r="S205" s="2"/>
      <c r="T205" s="2"/>
      <c r="U205" s="2"/>
      <c r="V205" s="2"/>
      <c r="W205" s="2"/>
    </row>
    <row r="206" spans="1:23">
      <c r="A206" s="2"/>
      <c r="B206" s="2"/>
      <c r="C206" s="2"/>
      <c r="D206" s="2"/>
      <c r="E206" s="2"/>
      <c r="F206" s="2"/>
      <c r="G206" s="2"/>
      <c r="H206" s="2"/>
      <c r="I206" s="2"/>
      <c r="J206" s="2"/>
      <c r="K206" s="2"/>
      <c r="L206" s="2"/>
      <c r="M206" s="2"/>
      <c r="N206" s="2"/>
      <c r="O206" s="2"/>
      <c r="P206" s="2"/>
      <c r="Q206" s="2"/>
      <c r="R206" s="2"/>
      <c r="S206" s="2"/>
      <c r="T206" s="2"/>
      <c r="U206" s="2"/>
      <c r="V206" s="2"/>
      <c r="W206" s="2"/>
    </row>
    <row r="207" spans="1:23">
      <c r="A207" s="2"/>
      <c r="B207" s="2"/>
      <c r="C207" s="2"/>
      <c r="D207" s="2"/>
      <c r="E207" s="2"/>
      <c r="F207" s="2"/>
      <c r="G207" s="2"/>
      <c r="H207" s="2"/>
      <c r="I207" s="2"/>
      <c r="J207" s="2"/>
      <c r="K207" s="2"/>
      <c r="L207" s="2"/>
      <c r="M207" s="2"/>
      <c r="N207" s="2"/>
      <c r="O207" s="2"/>
      <c r="P207" s="2"/>
      <c r="Q207" s="2"/>
      <c r="R207" s="2"/>
      <c r="S207" s="2"/>
      <c r="T207" s="2"/>
      <c r="U207" s="2"/>
      <c r="V207" s="2"/>
      <c r="W207" s="2"/>
    </row>
    <row r="208" spans="1:23">
      <c r="A208" s="2"/>
      <c r="B208" s="2"/>
      <c r="C208" s="2"/>
      <c r="D208" s="2"/>
      <c r="E208" s="2"/>
      <c r="F208" s="2"/>
      <c r="G208" s="2"/>
      <c r="H208" s="2"/>
      <c r="I208" s="2"/>
      <c r="J208" s="2"/>
      <c r="K208" s="2"/>
      <c r="L208" s="2"/>
      <c r="M208" s="2"/>
      <c r="N208" s="2"/>
      <c r="O208" s="2"/>
      <c r="P208" s="2"/>
      <c r="Q208" s="2"/>
      <c r="R208" s="2"/>
      <c r="S208" s="2"/>
      <c r="T208" s="2"/>
      <c r="U208" s="2"/>
      <c r="V208" s="2"/>
      <c r="W208" s="2"/>
    </row>
    <row r="209" spans="1:23">
      <c r="A209" s="2"/>
      <c r="B209" s="2"/>
      <c r="C209" s="2"/>
      <c r="D209" s="2"/>
      <c r="E209" s="2"/>
      <c r="F209" s="2"/>
      <c r="G209" s="2"/>
      <c r="H209" s="2"/>
      <c r="I209" s="2"/>
      <c r="J209" s="2"/>
      <c r="K209" s="2"/>
      <c r="L209" s="2"/>
      <c r="M209" s="2"/>
      <c r="N209" s="2"/>
      <c r="O209" s="2"/>
      <c r="P209" s="2"/>
      <c r="Q209" s="2"/>
      <c r="R209" s="2"/>
      <c r="S209" s="2"/>
      <c r="T209" s="2"/>
      <c r="U209" s="2"/>
      <c r="V209" s="2"/>
      <c r="W209" s="2"/>
    </row>
    <row r="210" spans="1:23">
      <c r="A210" s="2"/>
      <c r="B210" s="2"/>
      <c r="C210" s="2"/>
      <c r="D210" s="2"/>
      <c r="E210" s="2"/>
      <c r="F210" s="2"/>
      <c r="G210" s="2"/>
      <c r="H210" s="2"/>
      <c r="I210" s="2"/>
      <c r="J210" s="2"/>
      <c r="K210" s="2"/>
      <c r="L210" s="2"/>
      <c r="M210" s="2"/>
      <c r="N210" s="2"/>
      <c r="O210" s="2"/>
      <c r="P210" s="2"/>
      <c r="Q210" s="2"/>
      <c r="R210" s="2"/>
      <c r="S210" s="2"/>
      <c r="T210" s="2"/>
      <c r="U210" s="2"/>
      <c r="V210" s="2"/>
      <c r="W210" s="2"/>
    </row>
    <row r="211" spans="1:23">
      <c r="A211" s="2"/>
      <c r="B211" s="2"/>
      <c r="C211" s="2"/>
      <c r="D211" s="2"/>
      <c r="E211" s="2"/>
      <c r="F211" s="2"/>
      <c r="G211" s="2"/>
      <c r="H211" s="2"/>
      <c r="I211" s="2"/>
      <c r="J211" s="2"/>
      <c r="K211" s="2"/>
      <c r="L211" s="2"/>
      <c r="M211" s="2"/>
      <c r="N211" s="2"/>
      <c r="O211" s="2"/>
      <c r="P211" s="2"/>
      <c r="Q211" s="2"/>
      <c r="R211" s="2"/>
      <c r="S211" s="2"/>
      <c r="T211" s="2"/>
      <c r="U211" s="2"/>
      <c r="V211" s="2"/>
      <c r="W211" s="2"/>
    </row>
    <row r="212" spans="1:23">
      <c r="A212" s="2"/>
      <c r="B212" s="2"/>
      <c r="C212" s="2"/>
      <c r="D212" s="2"/>
      <c r="E212" s="2"/>
      <c r="F212" s="2"/>
      <c r="G212" s="2"/>
      <c r="H212" s="2"/>
      <c r="I212" s="2"/>
      <c r="J212" s="2"/>
      <c r="K212" s="2"/>
      <c r="L212" s="2"/>
      <c r="M212" s="2"/>
      <c r="N212" s="2"/>
      <c r="O212" s="2"/>
      <c r="P212" s="2"/>
      <c r="Q212" s="2"/>
      <c r="R212" s="2"/>
      <c r="S212" s="2"/>
      <c r="T212" s="2"/>
      <c r="U212" s="2"/>
      <c r="V212" s="2"/>
      <c r="W212" s="2"/>
    </row>
    <row r="213" spans="1:23">
      <c r="A213" s="2"/>
      <c r="B213" s="2"/>
      <c r="C213" s="2"/>
      <c r="D213" s="2"/>
      <c r="E213" s="2"/>
      <c r="F213" s="2"/>
      <c r="G213" s="2"/>
      <c r="H213" s="2"/>
      <c r="I213" s="2"/>
      <c r="J213" s="2"/>
      <c r="K213" s="2"/>
      <c r="L213" s="2"/>
      <c r="M213" s="2"/>
      <c r="N213" s="2"/>
      <c r="O213" s="2"/>
      <c r="P213" s="2"/>
      <c r="Q213" s="2"/>
      <c r="R213" s="2"/>
      <c r="S213" s="2"/>
      <c r="T213" s="2"/>
      <c r="U213" s="2"/>
      <c r="V213" s="2"/>
      <c r="W213" s="2"/>
    </row>
    <row r="214" spans="1:23">
      <c r="A214" s="2"/>
      <c r="B214" s="2"/>
      <c r="C214" s="2"/>
      <c r="D214" s="2"/>
      <c r="E214" s="2"/>
      <c r="F214" s="2"/>
      <c r="G214" s="2"/>
      <c r="H214" s="2"/>
      <c r="I214" s="2"/>
      <c r="J214" s="2"/>
      <c r="K214" s="2"/>
      <c r="L214" s="2"/>
      <c r="M214" s="2"/>
      <c r="N214" s="2"/>
      <c r="O214" s="2"/>
      <c r="P214" s="2"/>
      <c r="Q214" s="2"/>
      <c r="R214" s="2"/>
      <c r="S214" s="2"/>
      <c r="T214" s="2"/>
      <c r="U214" s="2"/>
      <c r="V214" s="2"/>
      <c r="W214" s="2"/>
    </row>
    <row r="215" spans="1:23">
      <c r="A215" s="2"/>
      <c r="B215" s="2"/>
      <c r="C215" s="2"/>
      <c r="D215" s="2"/>
      <c r="E215" s="2"/>
      <c r="F215" s="2"/>
      <c r="G215" s="2"/>
      <c r="H215" s="2"/>
      <c r="I215" s="2"/>
      <c r="J215" s="2"/>
      <c r="K215" s="2"/>
      <c r="L215" s="2"/>
      <c r="M215" s="2"/>
      <c r="N215" s="2"/>
      <c r="O215" s="2"/>
      <c r="P215" s="2"/>
      <c r="Q215" s="2"/>
      <c r="R215" s="2"/>
      <c r="S215" s="2"/>
      <c r="T215" s="2"/>
      <c r="U215" s="2"/>
      <c r="V215" s="2"/>
      <c r="W215" s="2"/>
    </row>
    <row r="216" spans="1:23">
      <c r="A216" s="2"/>
      <c r="B216" s="2"/>
      <c r="C216" s="2"/>
      <c r="D216" s="2"/>
      <c r="E216" s="2"/>
      <c r="F216" s="2"/>
      <c r="G216" s="2"/>
      <c r="H216" s="2"/>
      <c r="I216" s="2"/>
      <c r="J216" s="2"/>
      <c r="K216" s="2"/>
      <c r="L216" s="2"/>
      <c r="M216" s="2"/>
      <c r="N216" s="2"/>
      <c r="O216" s="2"/>
      <c r="P216" s="2"/>
      <c r="Q216" s="2"/>
      <c r="R216" s="2"/>
      <c r="S216" s="2"/>
      <c r="T216" s="2"/>
      <c r="U216" s="2"/>
      <c r="V216" s="2"/>
      <c r="W216" s="2"/>
    </row>
    <row r="217" spans="1:23">
      <c r="A217" s="2"/>
      <c r="B217" s="2"/>
      <c r="C217" s="2"/>
      <c r="D217" s="2"/>
      <c r="E217" s="2"/>
      <c r="F217" s="2"/>
      <c r="G217" s="2"/>
      <c r="H217" s="2"/>
      <c r="I217" s="2"/>
      <c r="J217" s="2"/>
      <c r="K217" s="2"/>
      <c r="L217" s="2"/>
      <c r="M217" s="2"/>
      <c r="N217" s="2"/>
      <c r="O217" s="2"/>
      <c r="P217" s="2"/>
      <c r="Q217" s="2"/>
      <c r="R217" s="2"/>
      <c r="S217" s="2"/>
      <c r="T217" s="2"/>
      <c r="U217" s="2"/>
      <c r="V217" s="2"/>
      <c r="W217" s="2"/>
    </row>
    <row r="218" spans="1:23">
      <c r="A218" s="2"/>
      <c r="B218" s="2"/>
      <c r="C218" s="2"/>
      <c r="D218" s="2"/>
      <c r="E218" s="2"/>
      <c r="F218" s="2"/>
      <c r="G218" s="2"/>
      <c r="H218" s="2"/>
      <c r="I218" s="2"/>
      <c r="J218" s="2"/>
      <c r="K218" s="2"/>
      <c r="L218" s="2"/>
      <c r="M218" s="2"/>
      <c r="N218" s="2"/>
      <c r="O218" s="2"/>
      <c r="P218" s="2"/>
      <c r="Q218" s="2"/>
      <c r="R218" s="2"/>
      <c r="S218" s="2"/>
      <c r="T218" s="2"/>
      <c r="U218" s="2"/>
      <c r="V218" s="2"/>
      <c r="W218" s="2"/>
    </row>
    <row r="219" spans="1:23">
      <c r="A219" s="2"/>
      <c r="B219" s="2"/>
      <c r="C219" s="2"/>
      <c r="D219" s="2"/>
      <c r="E219" s="2"/>
      <c r="F219" s="2"/>
      <c r="G219" s="2"/>
      <c r="H219" s="2"/>
      <c r="I219" s="2"/>
      <c r="J219" s="2"/>
      <c r="K219" s="2"/>
      <c r="L219" s="2"/>
      <c r="M219" s="2"/>
      <c r="N219" s="2"/>
      <c r="O219" s="2"/>
      <c r="P219" s="2"/>
      <c r="Q219" s="2"/>
      <c r="R219" s="2"/>
      <c r="S219" s="2"/>
      <c r="T219" s="2"/>
      <c r="U219" s="2"/>
      <c r="V219" s="2"/>
      <c r="W219" s="2"/>
    </row>
    <row r="220" spans="1:23">
      <c r="A220" s="2"/>
      <c r="B220" s="2"/>
      <c r="C220" s="2"/>
      <c r="D220" s="2"/>
      <c r="E220" s="2"/>
      <c r="F220" s="2"/>
      <c r="G220" s="2"/>
      <c r="H220" s="2"/>
      <c r="I220" s="2"/>
      <c r="J220" s="2"/>
      <c r="K220" s="2"/>
      <c r="L220" s="2"/>
      <c r="M220" s="2"/>
      <c r="N220" s="2"/>
      <c r="O220" s="2"/>
      <c r="P220" s="2"/>
      <c r="Q220" s="2"/>
      <c r="R220" s="2"/>
      <c r="S220" s="2"/>
      <c r="T220" s="2"/>
      <c r="U220" s="2"/>
      <c r="V220" s="2"/>
      <c r="W220" s="2"/>
    </row>
    <row r="221" spans="1:23">
      <c r="A221" s="2"/>
      <c r="B221" s="2"/>
      <c r="C221" s="2"/>
      <c r="D221" s="2"/>
      <c r="E221" s="2"/>
      <c r="F221" s="2"/>
      <c r="G221" s="2"/>
      <c r="H221" s="2"/>
      <c r="I221" s="2"/>
      <c r="J221" s="2"/>
      <c r="K221" s="2"/>
      <c r="L221" s="2"/>
      <c r="M221" s="2"/>
      <c r="N221" s="2"/>
      <c r="O221" s="2"/>
      <c r="P221" s="2"/>
      <c r="Q221" s="2"/>
      <c r="R221" s="2"/>
      <c r="S221" s="2"/>
      <c r="T221" s="2"/>
      <c r="U221" s="2"/>
      <c r="V221" s="2"/>
      <c r="W221" s="2"/>
    </row>
    <row r="222" spans="1:23">
      <c r="A222" s="2"/>
      <c r="B222" s="2"/>
      <c r="C222" s="2"/>
      <c r="D222" s="2"/>
      <c r="E222" s="2"/>
      <c r="F222" s="2"/>
      <c r="G222" s="2"/>
      <c r="H222" s="2"/>
      <c r="I222" s="2"/>
      <c r="J222" s="2"/>
      <c r="K222" s="2"/>
      <c r="L222" s="2"/>
      <c r="M222" s="2"/>
      <c r="N222" s="2"/>
      <c r="O222" s="2"/>
      <c r="P222" s="2"/>
      <c r="Q222" s="2"/>
      <c r="R222" s="2"/>
      <c r="S222" s="2"/>
      <c r="T222" s="2"/>
      <c r="U222" s="2"/>
      <c r="V222" s="2"/>
      <c r="W222" s="2"/>
    </row>
    <row r="223" spans="1:23">
      <c r="A223" s="2"/>
      <c r="B223" s="2"/>
      <c r="C223" s="2"/>
      <c r="D223" s="2"/>
      <c r="E223" s="2"/>
      <c r="F223" s="2"/>
      <c r="G223" s="2"/>
      <c r="H223" s="2"/>
      <c r="I223" s="2"/>
      <c r="J223" s="2"/>
      <c r="K223" s="2"/>
      <c r="L223" s="2"/>
      <c r="M223" s="2"/>
      <c r="N223" s="2"/>
      <c r="O223" s="2"/>
      <c r="P223" s="2"/>
      <c r="Q223" s="2"/>
      <c r="R223" s="2"/>
      <c r="S223" s="2"/>
      <c r="T223" s="2"/>
      <c r="U223" s="2"/>
      <c r="V223" s="2"/>
      <c r="W223" s="2"/>
    </row>
    <row r="224" spans="1:23">
      <c r="A224" s="2"/>
      <c r="B224" s="2"/>
      <c r="C224" s="2"/>
      <c r="D224" s="2"/>
      <c r="E224" s="2"/>
      <c r="F224" s="2"/>
      <c r="G224" s="2"/>
      <c r="H224" s="2"/>
      <c r="I224" s="2"/>
      <c r="J224" s="2"/>
      <c r="K224" s="2"/>
      <c r="L224" s="2"/>
      <c r="M224" s="2"/>
      <c r="N224" s="2"/>
      <c r="O224" s="2"/>
      <c r="P224" s="2"/>
      <c r="Q224" s="2"/>
      <c r="R224" s="2"/>
      <c r="S224" s="2"/>
      <c r="T224" s="2"/>
      <c r="U224" s="2"/>
      <c r="V224" s="2"/>
      <c r="W224" s="2"/>
    </row>
    <row r="225" spans="1:23">
      <c r="A225" s="2"/>
      <c r="B225" s="2"/>
      <c r="C225" s="2"/>
      <c r="D225" s="2"/>
      <c r="E225" s="2"/>
      <c r="F225" s="2"/>
      <c r="G225" s="2"/>
      <c r="H225" s="2"/>
      <c r="I225" s="2"/>
      <c r="J225" s="2"/>
      <c r="K225" s="2"/>
      <c r="L225" s="2"/>
      <c r="M225" s="2"/>
      <c r="N225" s="2"/>
      <c r="O225" s="2"/>
      <c r="P225" s="2"/>
      <c r="Q225" s="2"/>
      <c r="R225" s="2"/>
      <c r="S225" s="2"/>
      <c r="T225" s="2"/>
      <c r="U225" s="2"/>
      <c r="V225" s="2"/>
      <c r="W225" s="2"/>
    </row>
    <row r="226" spans="1:23">
      <c r="A226" s="2"/>
      <c r="B226" s="2"/>
      <c r="C226" s="2"/>
      <c r="D226" s="2"/>
      <c r="E226" s="2"/>
      <c r="F226" s="2"/>
      <c r="G226" s="2"/>
      <c r="H226" s="2"/>
      <c r="I226" s="2"/>
      <c r="J226" s="2"/>
      <c r="K226" s="2"/>
      <c r="L226" s="2"/>
      <c r="M226" s="2"/>
      <c r="N226" s="2"/>
      <c r="O226" s="2"/>
      <c r="P226" s="2"/>
      <c r="Q226" s="2"/>
      <c r="R226" s="2"/>
      <c r="S226" s="2"/>
      <c r="T226" s="2"/>
      <c r="U226" s="2"/>
      <c r="V226" s="2"/>
      <c r="W226" s="2"/>
    </row>
    <row r="227" spans="1:23">
      <c r="A227" s="2"/>
      <c r="B227" s="2"/>
      <c r="C227" s="2"/>
      <c r="D227" s="2"/>
      <c r="E227" s="2"/>
      <c r="F227" s="2"/>
      <c r="G227" s="2"/>
      <c r="H227" s="2"/>
      <c r="I227" s="2"/>
      <c r="J227" s="2"/>
      <c r="K227" s="2"/>
      <c r="L227" s="2"/>
      <c r="M227" s="2"/>
      <c r="N227" s="2"/>
      <c r="O227" s="2"/>
      <c r="P227" s="2"/>
      <c r="Q227" s="2"/>
      <c r="R227" s="2"/>
      <c r="S227" s="2"/>
      <c r="T227" s="2"/>
      <c r="U227" s="2"/>
      <c r="V227" s="2"/>
      <c r="W227" s="2"/>
    </row>
    <row r="228" spans="1:23">
      <c r="A228" s="2"/>
      <c r="B228" s="2"/>
      <c r="C228" s="2"/>
      <c r="D228" s="2"/>
      <c r="E228" s="2"/>
      <c r="F228" s="2"/>
      <c r="G228" s="2"/>
      <c r="H228" s="2"/>
      <c r="I228" s="2"/>
      <c r="J228" s="2"/>
      <c r="K228" s="2"/>
      <c r="L228" s="2"/>
      <c r="M228" s="2"/>
      <c r="N228" s="2"/>
      <c r="O228" s="2"/>
      <c r="P228" s="2"/>
      <c r="Q228" s="2"/>
      <c r="R228" s="2"/>
      <c r="S228" s="2"/>
      <c r="T228" s="2"/>
      <c r="U228" s="2"/>
      <c r="V228" s="2"/>
      <c r="W228" s="2"/>
    </row>
    <row r="229" spans="1:23">
      <c r="A229" s="2"/>
      <c r="B229" s="2"/>
      <c r="C229" s="2"/>
      <c r="D229" s="2"/>
      <c r="E229" s="2"/>
      <c r="F229" s="2"/>
      <c r="G229" s="2"/>
      <c r="H229" s="2"/>
      <c r="I229" s="2"/>
      <c r="J229" s="2"/>
      <c r="K229" s="2"/>
      <c r="L229" s="2"/>
      <c r="M229" s="2"/>
      <c r="N229" s="2"/>
      <c r="O229" s="2"/>
      <c r="P229" s="2"/>
      <c r="Q229" s="2"/>
      <c r="R229" s="2"/>
      <c r="S229" s="2"/>
      <c r="T229" s="2"/>
      <c r="U229" s="2"/>
      <c r="V229" s="2"/>
      <c r="W229" s="2"/>
    </row>
    <row r="230" spans="1:23">
      <c r="A230" s="2"/>
      <c r="B230" s="2"/>
      <c r="C230" s="2"/>
      <c r="D230" s="2"/>
      <c r="E230" s="2"/>
      <c r="F230" s="2"/>
      <c r="G230" s="2"/>
      <c r="H230" s="2"/>
      <c r="I230" s="2"/>
      <c r="J230" s="2"/>
      <c r="K230" s="2"/>
      <c r="L230" s="2"/>
      <c r="M230" s="2"/>
      <c r="N230" s="2"/>
      <c r="O230" s="2"/>
      <c r="P230" s="2"/>
      <c r="Q230" s="2"/>
      <c r="R230" s="2"/>
      <c r="S230" s="2"/>
      <c r="T230" s="2"/>
      <c r="U230" s="2"/>
      <c r="V230" s="2"/>
      <c r="W230" s="2"/>
    </row>
    <row r="231" spans="1:23">
      <c r="A231" s="2"/>
      <c r="B231" s="2"/>
      <c r="C231" s="2"/>
      <c r="D231" s="2"/>
      <c r="E231" s="2"/>
      <c r="F231" s="2"/>
      <c r="G231" s="2"/>
      <c r="H231" s="2"/>
      <c r="I231" s="2"/>
      <c r="J231" s="2"/>
      <c r="K231" s="2"/>
      <c r="L231" s="2"/>
      <c r="M231" s="2"/>
      <c r="N231" s="2"/>
      <c r="O231" s="2"/>
      <c r="P231" s="2"/>
      <c r="Q231" s="2"/>
      <c r="R231" s="2"/>
      <c r="S231" s="2"/>
      <c r="T231" s="2"/>
      <c r="U231" s="2"/>
      <c r="V231" s="2"/>
      <c r="W231" s="2"/>
    </row>
    <row r="232" spans="1:23">
      <c r="A232" s="2"/>
      <c r="B232" s="2"/>
      <c r="C232" s="2"/>
      <c r="D232" s="2"/>
      <c r="E232" s="2"/>
      <c r="F232" s="2"/>
      <c r="G232" s="2"/>
      <c r="H232" s="2"/>
      <c r="I232" s="2"/>
      <c r="J232" s="2"/>
      <c r="K232" s="2"/>
      <c r="L232" s="2"/>
      <c r="M232" s="2"/>
      <c r="N232" s="2"/>
      <c r="O232" s="2"/>
      <c r="P232" s="2"/>
      <c r="Q232" s="2"/>
      <c r="R232" s="2"/>
      <c r="S232" s="2"/>
      <c r="T232" s="2"/>
      <c r="U232" s="2"/>
      <c r="V232" s="2"/>
      <c r="W232" s="2"/>
    </row>
    <row r="233" spans="1:23">
      <c r="A233" s="2"/>
      <c r="B233" s="2"/>
      <c r="C233" s="2"/>
      <c r="D233" s="2"/>
      <c r="E233" s="2"/>
      <c r="F233" s="2"/>
      <c r="G233" s="2"/>
      <c r="H233" s="2"/>
      <c r="I233" s="2"/>
      <c r="J233" s="2"/>
      <c r="K233" s="2"/>
      <c r="L233" s="2"/>
      <c r="M233" s="2"/>
      <c r="N233" s="2"/>
      <c r="O233" s="2"/>
      <c r="P233" s="2"/>
      <c r="Q233" s="2"/>
      <c r="R233" s="2"/>
      <c r="S233" s="2"/>
      <c r="T233" s="2"/>
      <c r="U233" s="2"/>
      <c r="V233" s="2"/>
      <c r="W233" s="2"/>
    </row>
    <row r="234" spans="1:23">
      <c r="A234" s="2"/>
      <c r="B234" s="2"/>
      <c r="C234" s="2"/>
      <c r="D234" s="2"/>
      <c r="E234" s="2"/>
      <c r="F234" s="2"/>
      <c r="G234" s="2"/>
      <c r="H234" s="2"/>
      <c r="I234" s="2"/>
      <c r="J234" s="2"/>
      <c r="K234" s="2"/>
      <c r="L234" s="2"/>
      <c r="M234" s="2"/>
      <c r="N234" s="2"/>
      <c r="O234" s="2"/>
      <c r="P234" s="2"/>
      <c r="Q234" s="2"/>
      <c r="R234" s="2"/>
      <c r="S234" s="2"/>
      <c r="T234" s="2"/>
      <c r="U234" s="2"/>
      <c r="V234" s="2"/>
      <c r="W234" s="2"/>
    </row>
    <row r="235" spans="1:23">
      <c r="A235" s="2"/>
      <c r="B235" s="2"/>
      <c r="C235" s="2"/>
      <c r="D235" s="2"/>
      <c r="E235" s="2"/>
      <c r="F235" s="2"/>
      <c r="G235" s="2"/>
      <c r="H235" s="2"/>
      <c r="I235" s="2"/>
      <c r="J235" s="2"/>
      <c r="K235" s="2"/>
      <c r="L235" s="2"/>
      <c r="M235" s="2"/>
      <c r="N235" s="2"/>
      <c r="O235" s="2"/>
      <c r="P235" s="2"/>
      <c r="Q235" s="2"/>
      <c r="R235" s="2"/>
      <c r="S235" s="2"/>
      <c r="T235" s="2"/>
      <c r="U235" s="2"/>
      <c r="V235" s="2"/>
      <c r="W235" s="2"/>
    </row>
    <row r="236" spans="1:23">
      <c r="A236" s="2"/>
      <c r="B236" s="2"/>
      <c r="C236" s="2"/>
      <c r="D236" s="2"/>
      <c r="E236" s="2"/>
      <c r="F236" s="2"/>
      <c r="G236" s="2"/>
      <c r="H236" s="2"/>
      <c r="I236" s="2"/>
      <c r="J236" s="2"/>
      <c r="K236" s="2"/>
      <c r="L236" s="2"/>
      <c r="M236" s="2"/>
      <c r="N236" s="2"/>
      <c r="O236" s="2"/>
      <c r="P236" s="2"/>
      <c r="Q236" s="2"/>
      <c r="R236" s="2"/>
      <c r="S236" s="2"/>
      <c r="T236" s="2"/>
      <c r="U236" s="2"/>
      <c r="V236" s="2"/>
      <c r="W236" s="2"/>
    </row>
    <row r="237" spans="1:23">
      <c r="A237" s="2"/>
      <c r="B237" s="2"/>
      <c r="C237" s="2"/>
      <c r="D237" s="2"/>
      <c r="E237" s="2"/>
      <c r="F237" s="2"/>
      <c r="G237" s="2"/>
      <c r="H237" s="2"/>
      <c r="I237" s="2"/>
      <c r="J237" s="2"/>
      <c r="K237" s="2"/>
      <c r="L237" s="2"/>
      <c r="M237" s="2"/>
      <c r="N237" s="2"/>
      <c r="O237" s="2"/>
      <c r="P237" s="2"/>
      <c r="Q237" s="2"/>
      <c r="R237" s="2"/>
      <c r="S237" s="2"/>
      <c r="T237" s="2"/>
      <c r="U237" s="2"/>
      <c r="V237" s="2"/>
      <c r="W237" s="2"/>
    </row>
    <row r="238" spans="1:23">
      <c r="A238" s="2"/>
      <c r="B238" s="2"/>
      <c r="C238" s="2"/>
      <c r="D238" s="2"/>
      <c r="E238" s="2"/>
      <c r="F238" s="2"/>
      <c r="G238" s="2"/>
      <c r="H238" s="2"/>
      <c r="I238" s="2"/>
      <c r="J238" s="2"/>
      <c r="K238" s="2"/>
      <c r="L238" s="2"/>
      <c r="M238" s="2"/>
      <c r="N238" s="2"/>
      <c r="O238" s="2"/>
      <c r="P238" s="2"/>
      <c r="Q238" s="2"/>
      <c r="R238" s="2"/>
      <c r="S238" s="2"/>
      <c r="T238" s="2"/>
      <c r="U238" s="2"/>
      <c r="V238" s="2"/>
      <c r="W238" s="2"/>
    </row>
    <row r="239" spans="1:23">
      <c r="A239" s="2"/>
      <c r="B239" s="2"/>
      <c r="C239" s="2"/>
      <c r="D239" s="2"/>
      <c r="E239" s="2"/>
      <c r="F239" s="2"/>
      <c r="G239" s="2"/>
      <c r="H239" s="2"/>
      <c r="I239" s="2"/>
      <c r="J239" s="2"/>
      <c r="K239" s="2"/>
      <c r="L239" s="2"/>
      <c r="M239" s="2"/>
      <c r="N239" s="2"/>
      <c r="O239" s="2"/>
      <c r="P239" s="2"/>
      <c r="Q239" s="2"/>
      <c r="R239" s="2"/>
      <c r="S239" s="2"/>
      <c r="T239" s="2"/>
      <c r="U239" s="2"/>
      <c r="V239" s="2"/>
      <c r="W239" s="2"/>
    </row>
    <row r="240" spans="1:23">
      <c r="A240" s="2"/>
      <c r="B240" s="2"/>
      <c r="C240" s="2"/>
      <c r="D240" s="2"/>
      <c r="E240" s="2"/>
      <c r="F240" s="2"/>
      <c r="G240" s="2"/>
      <c r="H240" s="2"/>
      <c r="I240" s="2"/>
      <c r="J240" s="2"/>
      <c r="K240" s="2"/>
      <c r="L240" s="2"/>
      <c r="M240" s="2"/>
      <c r="N240" s="2"/>
      <c r="O240" s="2"/>
      <c r="P240" s="2"/>
      <c r="Q240" s="2"/>
      <c r="R240" s="2"/>
      <c r="S240" s="2"/>
      <c r="T240" s="2"/>
      <c r="U240" s="2"/>
      <c r="V240" s="2"/>
      <c r="W240" s="2"/>
    </row>
    <row r="241" spans="1:23">
      <c r="A241" s="2"/>
      <c r="B241" s="2"/>
      <c r="C241" s="2"/>
      <c r="D241" s="2"/>
      <c r="E241" s="2"/>
      <c r="F241" s="2"/>
      <c r="G241" s="2"/>
      <c r="H241" s="2"/>
      <c r="I241" s="2"/>
      <c r="J241" s="2"/>
      <c r="K241" s="2"/>
      <c r="L241" s="2"/>
      <c r="M241" s="2"/>
      <c r="N241" s="2"/>
      <c r="O241" s="2"/>
      <c r="P241" s="2"/>
      <c r="Q241" s="2"/>
      <c r="R241" s="2"/>
      <c r="S241" s="2"/>
      <c r="T241" s="2"/>
      <c r="U241" s="2"/>
      <c r="V241" s="2"/>
      <c r="W241" s="2"/>
    </row>
    <row r="242" spans="1:23">
      <c r="A242" s="2"/>
      <c r="B242" s="2"/>
      <c r="C242" s="2"/>
      <c r="D242" s="2"/>
      <c r="E242" s="2"/>
      <c r="F242" s="2"/>
      <c r="G242" s="2"/>
      <c r="H242" s="2"/>
      <c r="I242" s="2"/>
      <c r="J242" s="2"/>
      <c r="K242" s="2"/>
      <c r="L242" s="2"/>
      <c r="M242" s="2"/>
      <c r="N242" s="2"/>
      <c r="O242" s="2"/>
      <c r="P242" s="2"/>
      <c r="Q242" s="2"/>
      <c r="R242" s="2"/>
      <c r="S242" s="2"/>
      <c r="T242" s="2"/>
      <c r="U242" s="2"/>
      <c r="V242" s="2"/>
      <c r="W242" s="2"/>
    </row>
    <row r="243" spans="1:23">
      <c r="A243" s="2"/>
      <c r="B243" s="2"/>
      <c r="C243" s="2"/>
      <c r="D243" s="2"/>
      <c r="E243" s="2"/>
      <c r="F243" s="2"/>
      <c r="G243" s="2"/>
      <c r="H243" s="2"/>
      <c r="I243" s="2"/>
      <c r="J243" s="2"/>
      <c r="K243" s="2"/>
      <c r="L243" s="2"/>
      <c r="M243" s="2"/>
      <c r="N243" s="2"/>
      <c r="O243" s="2"/>
      <c r="P243" s="2"/>
      <c r="Q243" s="2"/>
      <c r="R243" s="2"/>
      <c r="S243" s="2"/>
      <c r="T243" s="2"/>
      <c r="U243" s="2"/>
      <c r="V243" s="2"/>
      <c r="W243" s="2"/>
    </row>
    <row r="244" spans="1:23">
      <c r="A244" s="2"/>
      <c r="B244" s="2"/>
      <c r="C244" s="2"/>
      <c r="D244" s="2"/>
      <c r="E244" s="2"/>
      <c r="F244" s="2"/>
      <c r="G244" s="2"/>
      <c r="H244" s="2"/>
      <c r="I244" s="2"/>
      <c r="J244" s="2"/>
      <c r="K244" s="2"/>
      <c r="L244" s="2"/>
      <c r="M244" s="2"/>
      <c r="N244" s="2"/>
      <c r="O244" s="2"/>
      <c r="P244" s="2"/>
      <c r="Q244" s="2"/>
      <c r="R244" s="2"/>
      <c r="S244" s="2"/>
      <c r="T244" s="2"/>
      <c r="U244" s="2"/>
      <c r="V244" s="2"/>
      <c r="W244" s="2"/>
    </row>
    <row r="245" spans="1:23">
      <c r="A245" s="2"/>
      <c r="B245" s="2"/>
      <c r="C245" s="2"/>
      <c r="D245" s="2"/>
      <c r="E245" s="2"/>
      <c r="F245" s="2"/>
      <c r="G245" s="2"/>
      <c r="H245" s="2"/>
      <c r="I245" s="2"/>
      <c r="J245" s="2"/>
      <c r="K245" s="2"/>
      <c r="L245" s="2"/>
      <c r="M245" s="2"/>
      <c r="N245" s="2"/>
      <c r="O245" s="2"/>
      <c r="P245" s="2"/>
      <c r="Q245" s="2"/>
      <c r="R245" s="2"/>
      <c r="S245" s="2"/>
      <c r="T245" s="2"/>
      <c r="U245" s="2"/>
      <c r="V245" s="2"/>
      <c r="W245" s="2"/>
    </row>
    <row r="246" spans="1:23">
      <c r="A246" s="2"/>
      <c r="B246" s="2"/>
      <c r="C246" s="2"/>
      <c r="D246" s="2"/>
      <c r="E246" s="2"/>
      <c r="F246" s="2"/>
      <c r="G246" s="2"/>
      <c r="H246" s="2"/>
      <c r="I246" s="2"/>
      <c r="J246" s="2"/>
      <c r="K246" s="2"/>
      <c r="L246" s="2"/>
      <c r="M246" s="2"/>
      <c r="N246" s="2"/>
      <c r="O246" s="2"/>
      <c r="P246" s="2"/>
      <c r="Q246" s="2"/>
      <c r="R246" s="2"/>
      <c r="S246" s="2"/>
      <c r="T246" s="2"/>
      <c r="U246" s="2"/>
      <c r="V246" s="2"/>
      <c r="W246" s="2"/>
    </row>
    <row r="247" spans="1:23">
      <c r="A247" s="2"/>
      <c r="B247" s="2"/>
      <c r="C247" s="2"/>
      <c r="D247" s="2"/>
      <c r="E247" s="2"/>
      <c r="F247" s="2"/>
      <c r="G247" s="2"/>
      <c r="H247" s="2"/>
      <c r="I247" s="2"/>
      <c r="J247" s="2"/>
      <c r="K247" s="2"/>
      <c r="L247" s="2"/>
      <c r="M247" s="2"/>
      <c r="N247" s="2"/>
      <c r="O247" s="2"/>
      <c r="P247" s="2"/>
      <c r="Q247" s="2"/>
      <c r="R247" s="2"/>
      <c r="S247" s="2"/>
      <c r="T247" s="2"/>
      <c r="U247" s="2"/>
      <c r="V247" s="2"/>
      <c r="W247" s="2"/>
    </row>
    <row r="248" spans="1:23">
      <c r="A248" s="2"/>
      <c r="B248" s="2"/>
      <c r="C248" s="2"/>
      <c r="D248" s="2"/>
      <c r="E248" s="2"/>
      <c r="F248" s="2"/>
      <c r="G248" s="2"/>
      <c r="H248" s="2"/>
      <c r="I248" s="2"/>
      <c r="J248" s="2"/>
      <c r="K248" s="2"/>
      <c r="L248" s="2"/>
      <c r="M248" s="2"/>
      <c r="N248" s="2"/>
      <c r="O248" s="2"/>
      <c r="P248" s="2"/>
      <c r="Q248" s="2"/>
      <c r="R248" s="2"/>
      <c r="S248" s="2"/>
      <c r="T248" s="2"/>
      <c r="U248" s="2"/>
      <c r="V248" s="2"/>
      <c r="W248" s="2"/>
    </row>
    <row r="249" spans="1:23">
      <c r="A249" s="2"/>
      <c r="B249" s="2"/>
      <c r="C249" s="2"/>
      <c r="D249" s="2"/>
      <c r="E249" s="2"/>
      <c r="F249" s="2"/>
      <c r="G249" s="2"/>
      <c r="H249" s="2"/>
      <c r="I249" s="2"/>
      <c r="J249" s="2"/>
      <c r="K249" s="2"/>
      <c r="L249" s="2"/>
      <c r="M249" s="2"/>
      <c r="N249" s="2"/>
      <c r="O249" s="2"/>
      <c r="P249" s="2"/>
      <c r="Q249" s="2"/>
      <c r="R249" s="2"/>
      <c r="S249" s="2"/>
      <c r="T249" s="2"/>
      <c r="U249" s="2"/>
      <c r="V249" s="2"/>
      <c r="W249" s="2"/>
    </row>
    <row r="250" spans="1:23">
      <c r="A250" s="2"/>
      <c r="B250" s="2"/>
      <c r="C250" s="2"/>
      <c r="D250" s="2"/>
      <c r="E250" s="2"/>
      <c r="F250" s="2"/>
      <c r="G250" s="2"/>
      <c r="H250" s="2"/>
      <c r="I250" s="2"/>
      <c r="J250" s="2"/>
      <c r="K250" s="2"/>
      <c r="L250" s="2"/>
      <c r="M250" s="2"/>
      <c r="N250" s="2"/>
      <c r="O250" s="2"/>
      <c r="P250" s="2"/>
      <c r="Q250" s="2"/>
      <c r="R250" s="2"/>
      <c r="S250" s="2"/>
      <c r="T250" s="2"/>
      <c r="U250" s="2"/>
      <c r="V250" s="2"/>
      <c r="W250" s="2"/>
    </row>
    <row r="251" spans="1:23">
      <c r="A251" s="2"/>
      <c r="B251" s="2"/>
      <c r="C251" s="2"/>
      <c r="D251" s="2"/>
      <c r="E251" s="2"/>
      <c r="F251" s="2"/>
      <c r="G251" s="2"/>
      <c r="H251" s="2"/>
      <c r="I251" s="2"/>
      <c r="J251" s="2"/>
      <c r="K251" s="2"/>
      <c r="L251" s="2"/>
      <c r="M251" s="2"/>
      <c r="N251" s="2"/>
      <c r="O251" s="2"/>
      <c r="P251" s="2"/>
      <c r="Q251" s="2"/>
      <c r="R251" s="2"/>
      <c r="S251" s="2"/>
      <c r="T251" s="2"/>
      <c r="U251" s="2"/>
      <c r="V251" s="2"/>
      <c r="W251" s="2"/>
    </row>
    <row r="252" spans="1:23">
      <c r="A252" s="2"/>
      <c r="B252" s="2"/>
      <c r="C252" s="2"/>
      <c r="D252" s="2"/>
      <c r="E252" s="2"/>
      <c r="F252" s="2"/>
      <c r="G252" s="2"/>
      <c r="H252" s="2"/>
      <c r="I252" s="2"/>
      <c r="J252" s="2"/>
      <c r="K252" s="2"/>
      <c r="L252" s="2"/>
      <c r="M252" s="2"/>
      <c r="N252" s="2"/>
      <c r="O252" s="2"/>
      <c r="P252" s="2"/>
      <c r="Q252" s="2"/>
      <c r="R252" s="2"/>
      <c r="S252" s="2"/>
      <c r="T252" s="2"/>
      <c r="U252" s="2"/>
      <c r="V252" s="2"/>
      <c r="W252" s="2"/>
    </row>
    <row r="253" spans="1:23">
      <c r="A253" s="2"/>
      <c r="B253" s="2"/>
      <c r="C253" s="2"/>
      <c r="D253" s="2"/>
      <c r="E253" s="2"/>
      <c r="F253" s="2"/>
      <c r="G253" s="2"/>
      <c r="H253" s="2"/>
      <c r="I253" s="2"/>
      <c r="J253" s="2"/>
      <c r="K253" s="2"/>
      <c r="L253" s="2"/>
      <c r="M253" s="2"/>
      <c r="N253" s="2"/>
      <c r="O253" s="2"/>
      <c r="P253" s="2"/>
      <c r="Q253" s="2"/>
      <c r="R253" s="2"/>
      <c r="S253" s="2"/>
      <c r="T253" s="2"/>
      <c r="U253" s="2"/>
      <c r="V253" s="2"/>
      <c r="W253" s="2"/>
    </row>
    <row r="254" spans="1:23">
      <c r="A254" s="2"/>
      <c r="B254" s="2"/>
      <c r="C254" s="2"/>
      <c r="D254" s="2"/>
      <c r="E254" s="2"/>
      <c r="F254" s="2"/>
      <c r="G254" s="2"/>
      <c r="H254" s="2"/>
      <c r="I254" s="2"/>
      <c r="J254" s="2"/>
      <c r="K254" s="2"/>
      <c r="L254" s="2"/>
      <c r="M254" s="2"/>
      <c r="N254" s="2"/>
      <c r="O254" s="2"/>
      <c r="P254" s="2"/>
      <c r="Q254" s="2"/>
      <c r="R254" s="2"/>
      <c r="S254" s="2"/>
      <c r="T254" s="2"/>
      <c r="U254" s="2"/>
      <c r="V254" s="2"/>
      <c r="W254" s="2"/>
    </row>
    <row r="255" spans="1:23">
      <c r="A255" s="2"/>
      <c r="B255" s="2"/>
      <c r="C255" s="2"/>
      <c r="D255" s="2"/>
      <c r="E255" s="2"/>
      <c r="F255" s="2"/>
      <c r="G255" s="2"/>
      <c r="H255" s="2"/>
      <c r="I255" s="2"/>
      <c r="J255" s="2"/>
      <c r="K255" s="2"/>
      <c r="L255" s="2"/>
      <c r="M255" s="2"/>
      <c r="N255" s="2"/>
      <c r="O255" s="2"/>
      <c r="P255" s="2"/>
      <c r="Q255" s="2"/>
      <c r="R255" s="2"/>
      <c r="S255" s="2"/>
      <c r="T255" s="2"/>
      <c r="U255" s="2"/>
      <c r="V255" s="2"/>
      <c r="W255" s="2"/>
    </row>
    <row r="256" spans="1:23">
      <c r="A256" s="2"/>
      <c r="B256" s="2"/>
      <c r="C256" s="2"/>
      <c r="D256" s="2"/>
      <c r="E256" s="2"/>
      <c r="F256" s="2"/>
      <c r="G256" s="2"/>
      <c r="H256" s="2"/>
      <c r="I256" s="2"/>
      <c r="J256" s="2"/>
      <c r="K256" s="2"/>
      <c r="L256" s="2"/>
      <c r="M256" s="2"/>
      <c r="N256" s="2"/>
      <c r="O256" s="2"/>
      <c r="P256" s="2"/>
      <c r="Q256" s="2"/>
      <c r="R256" s="2"/>
      <c r="S256" s="2"/>
      <c r="T256" s="2"/>
      <c r="U256" s="2"/>
      <c r="V256" s="2"/>
      <c r="W256" s="2"/>
    </row>
    <row r="257" spans="1:23">
      <c r="A257" s="2"/>
      <c r="B257" s="2"/>
      <c r="C257" s="2"/>
      <c r="D257" s="2"/>
      <c r="E257" s="2"/>
      <c r="F257" s="2"/>
      <c r="G257" s="2"/>
      <c r="H257" s="2"/>
      <c r="I257" s="2"/>
      <c r="J257" s="2"/>
      <c r="K257" s="2"/>
      <c r="L257" s="2"/>
      <c r="M257" s="2"/>
      <c r="N257" s="2"/>
      <c r="O257" s="2"/>
      <c r="P257" s="2"/>
      <c r="Q257" s="2"/>
      <c r="R257" s="2"/>
      <c r="S257" s="2"/>
      <c r="T257" s="2"/>
      <c r="U257" s="2"/>
      <c r="V257" s="2"/>
      <c r="W257" s="2"/>
    </row>
    <row r="258" spans="1:23">
      <c r="A258" s="2"/>
      <c r="B258" s="2"/>
      <c r="C258" s="2"/>
      <c r="D258" s="2"/>
      <c r="E258" s="2"/>
      <c r="F258" s="2"/>
      <c r="G258" s="2"/>
      <c r="H258" s="2"/>
      <c r="I258" s="2"/>
      <c r="J258" s="2"/>
      <c r="K258" s="2"/>
      <c r="L258" s="2"/>
      <c r="M258" s="2"/>
      <c r="N258" s="2"/>
      <c r="O258" s="2"/>
      <c r="P258" s="2"/>
      <c r="Q258" s="2"/>
      <c r="R258" s="2"/>
      <c r="S258" s="2"/>
      <c r="T258" s="2"/>
      <c r="U258" s="2"/>
      <c r="V258" s="2"/>
      <c r="W258" s="2"/>
    </row>
    <row r="259" spans="1:23">
      <c r="A259" s="2"/>
      <c r="B259" s="2"/>
      <c r="C259" s="2"/>
      <c r="D259" s="2"/>
      <c r="E259" s="2"/>
      <c r="F259" s="2"/>
      <c r="G259" s="2"/>
      <c r="H259" s="2"/>
      <c r="I259" s="2"/>
      <c r="J259" s="2"/>
      <c r="K259" s="2"/>
      <c r="L259" s="2"/>
      <c r="M259" s="2"/>
      <c r="N259" s="2"/>
      <c r="O259" s="2"/>
      <c r="P259" s="2"/>
      <c r="Q259" s="2"/>
      <c r="R259" s="2"/>
      <c r="S259" s="2"/>
      <c r="T259" s="2"/>
      <c r="U259" s="2"/>
      <c r="V259" s="2"/>
      <c r="W259" s="2"/>
    </row>
    <row r="260" spans="1:23">
      <c r="A260" s="2"/>
      <c r="B260" s="2"/>
      <c r="C260" s="2"/>
      <c r="D260" s="2"/>
      <c r="E260" s="2"/>
      <c r="F260" s="2"/>
      <c r="G260" s="2"/>
      <c r="H260" s="2"/>
      <c r="I260" s="2"/>
      <c r="J260" s="2"/>
      <c r="K260" s="2"/>
      <c r="L260" s="2"/>
      <c r="M260" s="2"/>
      <c r="N260" s="2"/>
      <c r="O260" s="2"/>
      <c r="P260" s="2"/>
      <c r="Q260" s="2"/>
      <c r="R260" s="2"/>
      <c r="S260" s="2"/>
      <c r="T260" s="2"/>
      <c r="U260" s="2"/>
      <c r="V260" s="2"/>
      <c r="W260" s="2"/>
    </row>
    <row r="261" spans="1:23">
      <c r="A261" s="2"/>
      <c r="B261" s="2"/>
      <c r="C261" s="2"/>
      <c r="D261" s="2"/>
      <c r="E261" s="2"/>
      <c r="F261" s="2"/>
      <c r="G261" s="2"/>
      <c r="H261" s="2"/>
      <c r="I261" s="2"/>
      <c r="J261" s="2"/>
      <c r="K261" s="2"/>
      <c r="L261" s="2"/>
      <c r="M261" s="2"/>
      <c r="N261" s="2"/>
      <c r="O261" s="2"/>
      <c r="P261" s="2"/>
      <c r="Q261" s="2"/>
      <c r="R261" s="2"/>
      <c r="S261" s="2"/>
      <c r="T261" s="2"/>
      <c r="U261" s="2"/>
      <c r="V261" s="2"/>
      <c r="W261" s="2"/>
    </row>
    <row r="262" spans="1:23">
      <c r="A262" s="2"/>
      <c r="B262" s="2"/>
      <c r="C262" s="2"/>
      <c r="D262" s="2"/>
      <c r="E262" s="2"/>
      <c r="F262" s="2"/>
      <c r="G262" s="2"/>
      <c r="H262" s="2"/>
      <c r="I262" s="2"/>
      <c r="J262" s="2"/>
      <c r="K262" s="2"/>
      <c r="L262" s="2"/>
      <c r="M262" s="2"/>
      <c r="N262" s="2"/>
      <c r="O262" s="2"/>
      <c r="P262" s="2"/>
      <c r="Q262" s="2"/>
      <c r="R262" s="2"/>
      <c r="S262" s="2"/>
      <c r="T262" s="2"/>
      <c r="U262" s="2"/>
      <c r="V262" s="2"/>
      <c r="W262" s="2"/>
    </row>
    <row r="263" spans="1:23">
      <c r="A263" s="2"/>
      <c r="B263" s="2"/>
      <c r="C263" s="2"/>
      <c r="D263" s="2"/>
      <c r="E263" s="2"/>
      <c r="F263" s="2"/>
      <c r="G263" s="2"/>
      <c r="H263" s="2"/>
      <c r="I263" s="2"/>
      <c r="J263" s="2"/>
      <c r="K263" s="2"/>
      <c r="L263" s="2"/>
      <c r="M263" s="2"/>
      <c r="N263" s="2"/>
      <c r="O263" s="2"/>
      <c r="P263" s="2"/>
      <c r="Q263" s="2"/>
      <c r="R263" s="2"/>
      <c r="S263" s="2"/>
      <c r="T263" s="2"/>
      <c r="U263" s="2"/>
      <c r="V263" s="2"/>
      <c r="W263" s="2"/>
    </row>
    <row r="264" spans="1:23">
      <c r="A264" s="2"/>
      <c r="B264" s="2"/>
      <c r="C264" s="2"/>
      <c r="D264" s="2"/>
      <c r="E264" s="2"/>
      <c r="F264" s="2"/>
      <c r="G264" s="2"/>
      <c r="H264" s="2"/>
      <c r="I264" s="2"/>
      <c r="J264" s="2"/>
      <c r="K264" s="2"/>
      <c r="L264" s="2"/>
      <c r="M264" s="2"/>
      <c r="N264" s="2"/>
      <c r="O264" s="2"/>
      <c r="P264" s="2"/>
      <c r="Q264" s="2"/>
      <c r="R264" s="2"/>
      <c r="S264" s="2"/>
      <c r="T264" s="2"/>
      <c r="U264" s="2"/>
      <c r="V264" s="2"/>
      <c r="W264" s="2"/>
    </row>
    <row r="265" spans="1:23">
      <c r="A265" s="2"/>
      <c r="B265" s="2"/>
      <c r="C265" s="2"/>
      <c r="D265" s="2"/>
      <c r="E265" s="2"/>
      <c r="F265" s="2"/>
      <c r="G265" s="2"/>
      <c r="H265" s="2"/>
      <c r="I265" s="2"/>
      <c r="J265" s="2"/>
      <c r="K265" s="2"/>
      <c r="L265" s="2"/>
      <c r="M265" s="2"/>
      <c r="N265" s="2"/>
      <c r="O265" s="2"/>
      <c r="P265" s="2"/>
      <c r="Q265" s="2"/>
      <c r="R265" s="2"/>
      <c r="S265" s="2"/>
      <c r="T265" s="2"/>
      <c r="U265" s="2"/>
      <c r="V265" s="2"/>
      <c r="W265" s="2"/>
    </row>
    <row r="266" spans="1:23">
      <c r="A266" s="2"/>
      <c r="B266" s="2"/>
      <c r="C266" s="2"/>
      <c r="D266" s="2"/>
      <c r="E266" s="2"/>
      <c r="F266" s="2"/>
      <c r="G266" s="2"/>
      <c r="H266" s="2"/>
      <c r="I266" s="2"/>
      <c r="J266" s="2"/>
      <c r="K266" s="2"/>
      <c r="L266" s="2"/>
      <c r="M266" s="2"/>
      <c r="N266" s="2"/>
      <c r="O266" s="2"/>
      <c r="P266" s="2"/>
      <c r="Q266" s="2"/>
      <c r="R266" s="2"/>
      <c r="S266" s="2"/>
      <c r="T266" s="2"/>
      <c r="U266" s="2"/>
      <c r="V266" s="2"/>
      <c r="W266" s="2"/>
    </row>
    <row r="267" spans="1:23">
      <c r="A267" s="2"/>
      <c r="B267" s="2"/>
      <c r="C267" s="2"/>
      <c r="D267" s="2"/>
      <c r="E267" s="2"/>
      <c r="F267" s="2"/>
      <c r="G267" s="2"/>
      <c r="H267" s="2"/>
      <c r="I267" s="2"/>
      <c r="J267" s="2"/>
      <c r="K267" s="2"/>
      <c r="L267" s="2"/>
      <c r="M267" s="2"/>
      <c r="N267" s="2"/>
      <c r="O267" s="2"/>
      <c r="P267" s="2"/>
      <c r="Q267" s="2"/>
      <c r="R267" s="2"/>
      <c r="S267" s="2"/>
      <c r="T267" s="2"/>
      <c r="U267" s="2"/>
      <c r="V267" s="2"/>
      <c r="W267" s="2"/>
    </row>
    <row r="268" spans="1:23">
      <c r="A268" s="2"/>
      <c r="B268" s="2"/>
      <c r="C268" s="2"/>
      <c r="D268" s="2"/>
      <c r="E268" s="2"/>
      <c r="F268" s="2"/>
      <c r="G268" s="2"/>
      <c r="H268" s="2"/>
      <c r="I268" s="2"/>
      <c r="J268" s="2"/>
      <c r="K268" s="2"/>
      <c r="L268" s="2"/>
      <c r="M268" s="2"/>
      <c r="N268" s="2"/>
      <c r="O268" s="2"/>
      <c r="P268" s="2"/>
      <c r="Q268" s="2"/>
      <c r="R268" s="2"/>
      <c r="S268" s="2"/>
      <c r="T268" s="2"/>
      <c r="U268" s="2"/>
      <c r="V268" s="2"/>
      <c r="W268" s="2"/>
    </row>
    <row r="269" spans="1:23">
      <c r="A269" s="2"/>
      <c r="B269" s="2"/>
      <c r="C269" s="2"/>
      <c r="D269" s="2"/>
      <c r="E269" s="2"/>
      <c r="F269" s="2"/>
      <c r="G269" s="2"/>
      <c r="H269" s="2"/>
      <c r="I269" s="2"/>
      <c r="J269" s="2"/>
      <c r="K269" s="2"/>
      <c r="L269" s="2"/>
      <c r="M269" s="2"/>
      <c r="N269" s="2"/>
      <c r="O269" s="2"/>
      <c r="P269" s="2"/>
      <c r="Q269" s="2"/>
      <c r="R269" s="2"/>
      <c r="S269" s="2"/>
      <c r="T269" s="2"/>
      <c r="U269" s="2"/>
      <c r="V269" s="2"/>
      <c r="W269" s="2"/>
    </row>
    <row r="270" spans="1:23">
      <c r="A270" s="2"/>
      <c r="B270" s="2"/>
      <c r="C270" s="2"/>
      <c r="D270" s="2"/>
      <c r="E270" s="2"/>
      <c r="F270" s="2"/>
      <c r="G270" s="2"/>
      <c r="H270" s="2"/>
      <c r="I270" s="2"/>
      <c r="J270" s="2"/>
      <c r="K270" s="2"/>
      <c r="L270" s="2"/>
      <c r="M270" s="2"/>
      <c r="N270" s="2"/>
      <c r="O270" s="2"/>
      <c r="P270" s="2"/>
      <c r="Q270" s="2"/>
      <c r="R270" s="2"/>
      <c r="S270" s="2"/>
      <c r="T270" s="2"/>
      <c r="U270" s="2"/>
      <c r="V270" s="2"/>
      <c r="W270" s="2"/>
    </row>
    <row r="271" spans="1:23">
      <c r="A271" s="2"/>
      <c r="B271" s="2"/>
      <c r="C271" s="2"/>
      <c r="D271" s="2"/>
      <c r="E271" s="2"/>
      <c r="F271" s="2"/>
      <c r="G271" s="2"/>
      <c r="H271" s="2"/>
      <c r="I271" s="2"/>
      <c r="J271" s="2"/>
      <c r="K271" s="2"/>
      <c r="L271" s="2"/>
      <c r="M271" s="2"/>
      <c r="N271" s="2"/>
      <c r="O271" s="2"/>
      <c r="P271" s="2"/>
      <c r="Q271" s="2"/>
      <c r="R271" s="2"/>
      <c r="S271" s="2"/>
      <c r="T271" s="2"/>
      <c r="U271" s="2"/>
      <c r="V271" s="2"/>
      <c r="W271" s="2"/>
    </row>
    <row r="272" spans="1:23">
      <c r="A272" s="2"/>
      <c r="B272" s="2"/>
      <c r="C272" s="2"/>
      <c r="D272" s="2"/>
      <c r="E272" s="2"/>
      <c r="F272" s="2"/>
      <c r="G272" s="2"/>
      <c r="H272" s="2"/>
      <c r="I272" s="2"/>
      <c r="J272" s="2"/>
      <c r="K272" s="2"/>
      <c r="L272" s="2"/>
      <c r="M272" s="2"/>
      <c r="N272" s="2"/>
      <c r="O272" s="2"/>
      <c r="P272" s="2"/>
      <c r="Q272" s="2"/>
      <c r="R272" s="2"/>
      <c r="S272" s="2"/>
      <c r="T272" s="2"/>
      <c r="U272" s="2"/>
      <c r="V272" s="2"/>
      <c r="W272" s="2"/>
    </row>
    <row r="273" spans="1:23">
      <c r="A273" s="2"/>
      <c r="B273" s="2"/>
      <c r="C273" s="2"/>
      <c r="D273" s="2"/>
      <c r="E273" s="2"/>
      <c r="F273" s="2"/>
      <c r="G273" s="2"/>
      <c r="H273" s="2"/>
      <c r="I273" s="2"/>
      <c r="J273" s="2"/>
      <c r="K273" s="2"/>
      <c r="L273" s="2"/>
      <c r="M273" s="2"/>
      <c r="N273" s="2"/>
      <c r="O273" s="2"/>
      <c r="P273" s="2"/>
      <c r="Q273" s="2"/>
      <c r="R273" s="2"/>
      <c r="S273" s="2"/>
      <c r="T273" s="2"/>
      <c r="U273" s="2"/>
      <c r="V273" s="2"/>
      <c r="W273" s="2"/>
    </row>
    <row r="274" spans="1:23">
      <c r="A274" s="2"/>
      <c r="B274" s="2"/>
      <c r="C274" s="2"/>
      <c r="D274" s="2"/>
      <c r="E274" s="2"/>
      <c r="F274" s="2"/>
      <c r="G274" s="2"/>
      <c r="H274" s="2"/>
      <c r="I274" s="2"/>
      <c r="J274" s="2"/>
      <c r="K274" s="2"/>
      <c r="L274" s="2"/>
      <c r="M274" s="2"/>
      <c r="N274" s="2"/>
      <c r="O274" s="2"/>
      <c r="P274" s="2"/>
      <c r="Q274" s="2"/>
      <c r="R274" s="2"/>
      <c r="S274" s="2"/>
      <c r="T274" s="2"/>
      <c r="U274" s="2"/>
      <c r="V274" s="2"/>
      <c r="W274" s="2"/>
    </row>
    <row r="275" spans="1:23">
      <c r="A275" s="2"/>
      <c r="B275" s="2"/>
      <c r="C275" s="2"/>
      <c r="D275" s="2"/>
      <c r="E275" s="2"/>
      <c r="F275" s="2"/>
      <c r="G275" s="2"/>
      <c r="H275" s="2"/>
      <c r="I275" s="2"/>
      <c r="J275" s="2"/>
      <c r="K275" s="2"/>
      <c r="L275" s="2"/>
      <c r="M275" s="2"/>
      <c r="N275" s="2"/>
      <c r="O275" s="2"/>
      <c r="P275" s="2"/>
      <c r="Q275" s="2"/>
      <c r="R275" s="2"/>
      <c r="S275" s="2"/>
      <c r="T275" s="2"/>
      <c r="U275" s="2"/>
      <c r="V275" s="2"/>
      <c r="W275" s="2"/>
    </row>
    <row r="276" spans="1:23">
      <c r="A276" s="2"/>
      <c r="B276" s="2"/>
      <c r="C276" s="2"/>
      <c r="D276" s="2"/>
      <c r="E276" s="2"/>
      <c r="F276" s="2"/>
      <c r="G276" s="2"/>
      <c r="H276" s="2"/>
      <c r="I276" s="2"/>
      <c r="J276" s="2"/>
      <c r="K276" s="2"/>
      <c r="L276" s="2"/>
      <c r="M276" s="2"/>
      <c r="N276" s="2"/>
      <c r="O276" s="2"/>
      <c r="P276" s="2"/>
      <c r="Q276" s="2"/>
      <c r="R276" s="2"/>
      <c r="S276" s="2"/>
      <c r="T276" s="2"/>
      <c r="U276" s="2"/>
      <c r="V276" s="2"/>
      <c r="W276" s="2"/>
    </row>
    <row r="277" spans="1:23">
      <c r="A277" s="2"/>
      <c r="B277" s="2"/>
      <c r="C277" s="2"/>
      <c r="D277" s="2"/>
      <c r="E277" s="2"/>
      <c r="F277" s="2"/>
      <c r="G277" s="2"/>
      <c r="H277" s="2"/>
      <c r="I277" s="2"/>
      <c r="J277" s="2"/>
      <c r="K277" s="2"/>
      <c r="L277" s="2"/>
      <c r="M277" s="2"/>
      <c r="N277" s="2"/>
      <c r="O277" s="2"/>
      <c r="P277" s="2"/>
      <c r="Q277" s="2"/>
      <c r="R277" s="2"/>
      <c r="S277" s="2"/>
      <c r="T277" s="2"/>
      <c r="U277" s="2"/>
      <c r="V277" s="2"/>
      <c r="W277" s="2"/>
    </row>
    <row r="278" spans="1:23">
      <c r="A278" s="2"/>
      <c r="B278" s="2"/>
      <c r="C278" s="2"/>
      <c r="D278" s="2"/>
      <c r="E278" s="2"/>
      <c r="F278" s="2"/>
      <c r="G278" s="2"/>
      <c r="H278" s="2"/>
      <c r="I278" s="2"/>
      <c r="J278" s="2"/>
      <c r="K278" s="2"/>
      <c r="L278" s="2"/>
      <c r="M278" s="2"/>
      <c r="N278" s="2"/>
      <c r="O278" s="2"/>
      <c r="P278" s="2"/>
      <c r="Q278" s="2"/>
      <c r="R278" s="2"/>
      <c r="S278" s="2"/>
      <c r="T278" s="2"/>
      <c r="U278" s="2"/>
      <c r="V278" s="2"/>
      <c r="W278" s="2"/>
    </row>
    <row r="279" spans="1:23">
      <c r="A279" s="2"/>
      <c r="B279" s="2"/>
      <c r="C279" s="2"/>
      <c r="D279" s="2"/>
      <c r="E279" s="2"/>
      <c r="F279" s="2"/>
      <c r="G279" s="2"/>
      <c r="H279" s="2"/>
      <c r="I279" s="2"/>
      <c r="J279" s="2"/>
      <c r="K279" s="2"/>
      <c r="L279" s="2"/>
      <c r="M279" s="2"/>
      <c r="N279" s="2"/>
      <c r="O279" s="2"/>
      <c r="P279" s="2"/>
      <c r="Q279" s="2"/>
      <c r="R279" s="2"/>
      <c r="S279" s="2"/>
      <c r="T279" s="2"/>
      <c r="U279" s="2"/>
      <c r="V279" s="2"/>
      <c r="W279" s="2"/>
    </row>
    <row r="280" spans="1:23">
      <c r="A280" s="2"/>
      <c r="B280" s="2"/>
      <c r="C280" s="2"/>
      <c r="D280" s="2"/>
      <c r="E280" s="2"/>
      <c r="F280" s="2"/>
      <c r="G280" s="2"/>
      <c r="H280" s="2"/>
      <c r="I280" s="2"/>
      <c r="J280" s="2"/>
      <c r="K280" s="2"/>
      <c r="L280" s="2"/>
      <c r="M280" s="2"/>
      <c r="N280" s="2"/>
      <c r="O280" s="2"/>
      <c r="P280" s="2"/>
      <c r="Q280" s="2"/>
      <c r="R280" s="2"/>
      <c r="S280" s="2"/>
      <c r="T280" s="2"/>
      <c r="U280" s="2"/>
      <c r="V280" s="2"/>
      <c r="W280" s="2"/>
    </row>
    <row r="281" spans="1:23">
      <c r="A281" s="2"/>
      <c r="B281" s="2"/>
      <c r="C281" s="2"/>
      <c r="D281" s="2"/>
      <c r="E281" s="2"/>
      <c r="F281" s="2"/>
      <c r="G281" s="2"/>
      <c r="H281" s="2"/>
      <c r="I281" s="2"/>
      <c r="J281" s="2"/>
      <c r="K281" s="2"/>
      <c r="L281" s="2"/>
      <c r="M281" s="2"/>
      <c r="N281" s="2"/>
      <c r="O281" s="2"/>
      <c r="P281" s="2"/>
      <c r="Q281" s="2"/>
      <c r="R281" s="2"/>
      <c r="S281" s="2"/>
      <c r="T281" s="2"/>
      <c r="U281" s="2"/>
      <c r="V281" s="2"/>
      <c r="W281" s="2"/>
    </row>
    <row r="282" spans="1:23">
      <c r="A282" s="2"/>
      <c r="B282" s="2"/>
      <c r="C282" s="2"/>
      <c r="D282" s="2"/>
      <c r="E282" s="2"/>
      <c r="F282" s="2"/>
      <c r="G282" s="2"/>
      <c r="H282" s="2"/>
      <c r="I282" s="2"/>
      <c r="J282" s="2"/>
      <c r="K282" s="2"/>
      <c r="L282" s="2"/>
      <c r="M282" s="2"/>
      <c r="N282" s="2"/>
      <c r="O282" s="2"/>
      <c r="P282" s="2"/>
      <c r="Q282" s="2"/>
      <c r="R282" s="2"/>
      <c r="S282" s="2"/>
      <c r="T282" s="2"/>
      <c r="U282" s="2"/>
      <c r="V282" s="2"/>
      <c r="W282" s="2"/>
    </row>
    <row r="283" spans="1:23">
      <c r="A283" s="2"/>
      <c r="B283" s="2"/>
      <c r="C283" s="2"/>
      <c r="D283" s="2"/>
      <c r="E283" s="2"/>
      <c r="F283" s="2"/>
      <c r="G283" s="2"/>
      <c r="H283" s="2"/>
      <c r="I283" s="2"/>
      <c r="J283" s="2"/>
      <c r="K283" s="2"/>
      <c r="L283" s="2"/>
      <c r="M283" s="2"/>
      <c r="N283" s="2"/>
      <c r="O283" s="2"/>
      <c r="P283" s="2"/>
      <c r="Q283" s="2"/>
      <c r="R283" s="2"/>
      <c r="S283" s="2"/>
      <c r="T283" s="2"/>
      <c r="U283" s="2"/>
      <c r="V283" s="2"/>
      <c r="W283" s="2"/>
    </row>
    <row r="284" spans="1:23">
      <c r="A284" s="2"/>
      <c r="B284" s="2"/>
      <c r="C284" s="2"/>
      <c r="D284" s="2"/>
      <c r="E284" s="2"/>
      <c r="F284" s="2"/>
      <c r="G284" s="2"/>
      <c r="H284" s="2"/>
      <c r="I284" s="2"/>
      <c r="J284" s="2"/>
      <c r="K284" s="2"/>
      <c r="L284" s="2"/>
      <c r="M284" s="2"/>
      <c r="N284" s="2"/>
      <c r="O284" s="2"/>
      <c r="P284" s="2"/>
      <c r="Q284" s="2"/>
      <c r="R284" s="2"/>
      <c r="S284" s="2"/>
      <c r="T284" s="2"/>
      <c r="U284" s="2"/>
      <c r="V284" s="2"/>
      <c r="W284" s="2"/>
    </row>
    <row r="285" spans="1:23">
      <c r="A285" s="2"/>
      <c r="B285" s="2"/>
      <c r="C285" s="2"/>
      <c r="D285" s="2"/>
      <c r="E285" s="2"/>
      <c r="F285" s="2"/>
      <c r="G285" s="2"/>
      <c r="H285" s="2"/>
      <c r="I285" s="2"/>
      <c r="J285" s="2"/>
      <c r="K285" s="2"/>
      <c r="L285" s="2"/>
      <c r="M285" s="2"/>
      <c r="N285" s="2"/>
      <c r="O285" s="2"/>
      <c r="P285" s="2"/>
      <c r="Q285" s="2"/>
      <c r="R285" s="2"/>
      <c r="S285" s="2"/>
      <c r="T285" s="2"/>
      <c r="U285" s="2"/>
      <c r="V285" s="2"/>
      <c r="W285" s="2"/>
    </row>
    <row r="286" spans="1:23">
      <c r="A286" s="2"/>
      <c r="B286" s="2"/>
      <c r="C286" s="2"/>
      <c r="D286" s="2"/>
      <c r="E286" s="2"/>
      <c r="F286" s="2"/>
      <c r="G286" s="2"/>
      <c r="H286" s="2"/>
      <c r="I286" s="2"/>
      <c r="J286" s="2"/>
      <c r="K286" s="2"/>
      <c r="L286" s="2"/>
      <c r="M286" s="2"/>
      <c r="N286" s="2"/>
      <c r="O286" s="2"/>
      <c r="P286" s="2"/>
      <c r="Q286" s="2"/>
      <c r="R286" s="2"/>
      <c r="S286" s="2"/>
      <c r="T286" s="2"/>
      <c r="U286" s="2"/>
      <c r="V286" s="2"/>
      <c r="W286" s="2"/>
    </row>
    <row r="287" spans="1:23">
      <c r="A287" s="2"/>
      <c r="B287" s="2"/>
      <c r="C287" s="2"/>
      <c r="D287" s="2"/>
      <c r="E287" s="2"/>
      <c r="F287" s="2"/>
      <c r="G287" s="2"/>
      <c r="H287" s="2"/>
      <c r="I287" s="2"/>
      <c r="J287" s="2"/>
      <c r="K287" s="2"/>
      <c r="L287" s="2"/>
      <c r="M287" s="2"/>
      <c r="N287" s="2"/>
      <c r="O287" s="2"/>
      <c r="P287" s="2"/>
      <c r="Q287" s="2"/>
      <c r="R287" s="2"/>
      <c r="S287" s="2"/>
      <c r="T287" s="2"/>
      <c r="U287" s="2"/>
      <c r="V287" s="2"/>
      <c r="W287" s="2"/>
    </row>
    <row r="288" spans="1:23">
      <c r="A288" s="2"/>
      <c r="B288" s="2"/>
      <c r="C288" s="2"/>
      <c r="D288" s="2"/>
      <c r="E288" s="2"/>
      <c r="F288" s="2"/>
      <c r="G288" s="2"/>
      <c r="H288" s="2"/>
      <c r="I288" s="2"/>
      <c r="J288" s="2"/>
      <c r="K288" s="2"/>
      <c r="L288" s="2"/>
      <c r="M288" s="2"/>
      <c r="N288" s="2"/>
      <c r="O288" s="2"/>
      <c r="P288" s="2"/>
      <c r="Q288" s="2"/>
      <c r="R288" s="2"/>
      <c r="S288" s="2"/>
      <c r="T288" s="2"/>
      <c r="U288" s="2"/>
      <c r="V288" s="2"/>
      <c r="W288" s="2"/>
    </row>
    <row r="289" spans="1:23">
      <c r="A289" s="2"/>
      <c r="B289" s="2"/>
      <c r="C289" s="2"/>
      <c r="D289" s="2"/>
      <c r="E289" s="2"/>
      <c r="F289" s="2"/>
      <c r="G289" s="2"/>
      <c r="H289" s="2"/>
      <c r="I289" s="2"/>
      <c r="J289" s="2"/>
      <c r="K289" s="2"/>
      <c r="L289" s="2"/>
      <c r="M289" s="2"/>
      <c r="N289" s="2"/>
      <c r="O289" s="2"/>
      <c r="P289" s="2"/>
      <c r="Q289" s="2"/>
      <c r="R289" s="2"/>
      <c r="S289" s="2"/>
      <c r="T289" s="2"/>
      <c r="U289" s="2"/>
      <c r="V289" s="2"/>
      <c r="W289" s="2"/>
    </row>
    <row r="290" spans="1:23">
      <c r="A290" s="2"/>
      <c r="B290" s="2"/>
      <c r="C290" s="2"/>
      <c r="D290" s="2"/>
      <c r="E290" s="2"/>
      <c r="F290" s="2"/>
      <c r="G290" s="2"/>
      <c r="H290" s="2"/>
      <c r="I290" s="2"/>
      <c r="J290" s="2"/>
      <c r="K290" s="2"/>
      <c r="L290" s="2"/>
      <c r="M290" s="2"/>
      <c r="N290" s="2"/>
      <c r="O290" s="2"/>
      <c r="P290" s="2"/>
      <c r="Q290" s="2"/>
      <c r="R290" s="2"/>
      <c r="S290" s="2"/>
      <c r="T290" s="2"/>
      <c r="U290" s="2"/>
      <c r="V290" s="2"/>
      <c r="W290" s="2"/>
    </row>
    <row r="291" spans="1:23">
      <c r="A291" s="2"/>
      <c r="B291" s="2"/>
      <c r="C291" s="2"/>
      <c r="D291" s="2"/>
      <c r="E291" s="2"/>
      <c r="F291" s="2"/>
      <c r="G291" s="2"/>
      <c r="H291" s="2"/>
      <c r="I291" s="2"/>
      <c r="J291" s="2"/>
      <c r="K291" s="2"/>
      <c r="L291" s="2"/>
      <c r="M291" s="2"/>
      <c r="N291" s="2"/>
      <c r="O291" s="2"/>
      <c r="P291" s="2"/>
      <c r="Q291" s="2"/>
      <c r="R291" s="2"/>
      <c r="S291" s="2"/>
      <c r="T291" s="2"/>
      <c r="U291" s="2"/>
      <c r="V291" s="2"/>
      <c r="W291" s="2"/>
    </row>
    <row r="292" spans="1:23">
      <c r="A292" s="2"/>
      <c r="B292" s="2"/>
      <c r="C292" s="2"/>
      <c r="D292" s="2"/>
      <c r="E292" s="2"/>
      <c r="F292" s="2"/>
      <c r="G292" s="2"/>
      <c r="H292" s="2"/>
      <c r="I292" s="2"/>
      <c r="J292" s="2"/>
      <c r="K292" s="2"/>
      <c r="L292" s="2"/>
      <c r="M292" s="2"/>
      <c r="N292" s="2"/>
      <c r="O292" s="2"/>
      <c r="P292" s="2"/>
      <c r="Q292" s="2"/>
      <c r="R292" s="2"/>
      <c r="S292" s="2"/>
      <c r="T292" s="2"/>
      <c r="U292" s="2"/>
      <c r="V292" s="2"/>
      <c r="W292" s="2"/>
    </row>
    <row r="293" spans="1:23">
      <c r="A293" s="2"/>
      <c r="B293" s="2"/>
      <c r="C293" s="2"/>
      <c r="D293" s="2"/>
      <c r="E293" s="2"/>
      <c r="F293" s="2"/>
      <c r="G293" s="2"/>
      <c r="H293" s="2"/>
      <c r="I293" s="2"/>
      <c r="J293" s="2"/>
      <c r="K293" s="2"/>
      <c r="L293" s="2"/>
      <c r="M293" s="2"/>
      <c r="N293" s="2"/>
      <c r="O293" s="2"/>
      <c r="P293" s="2"/>
      <c r="Q293" s="2"/>
      <c r="R293" s="2"/>
      <c r="S293" s="2"/>
      <c r="T293" s="2"/>
      <c r="U293" s="2"/>
      <c r="V293" s="2"/>
      <c r="W293" s="2"/>
    </row>
    <row r="294" spans="1:23">
      <c r="A294" s="2"/>
      <c r="B294" s="2"/>
      <c r="C294" s="2"/>
      <c r="D294" s="2"/>
      <c r="E294" s="2"/>
      <c r="F294" s="2"/>
      <c r="G294" s="2"/>
      <c r="H294" s="2"/>
      <c r="I294" s="2"/>
      <c r="J294" s="2"/>
      <c r="K294" s="2"/>
      <c r="L294" s="2"/>
      <c r="M294" s="2"/>
      <c r="N294" s="2"/>
      <c r="O294" s="2"/>
      <c r="P294" s="2"/>
      <c r="Q294" s="2"/>
      <c r="R294" s="2"/>
      <c r="S294" s="2"/>
      <c r="T294" s="2"/>
      <c r="U294" s="2"/>
      <c r="V294" s="2"/>
      <c r="W294" s="2"/>
    </row>
    <row r="295" spans="1:23">
      <c r="A295" s="2"/>
      <c r="B295" s="2"/>
      <c r="C295" s="2"/>
      <c r="D295" s="2"/>
      <c r="E295" s="2"/>
      <c r="F295" s="2"/>
      <c r="G295" s="2"/>
      <c r="H295" s="2"/>
      <c r="I295" s="2"/>
      <c r="J295" s="2"/>
      <c r="K295" s="2"/>
      <c r="L295" s="2"/>
      <c r="M295" s="2"/>
      <c r="N295" s="2"/>
      <c r="O295" s="2"/>
      <c r="P295" s="2"/>
      <c r="Q295" s="2"/>
      <c r="R295" s="2"/>
      <c r="S295" s="2"/>
      <c r="T295" s="2"/>
      <c r="U295" s="2"/>
      <c r="V295" s="2"/>
      <c r="W295" s="2"/>
    </row>
    <row r="296" spans="1:23">
      <c r="A296" s="2"/>
      <c r="B296" s="2"/>
      <c r="C296" s="2"/>
      <c r="D296" s="2"/>
      <c r="E296" s="2"/>
      <c r="F296" s="2"/>
      <c r="G296" s="2"/>
      <c r="H296" s="2"/>
      <c r="I296" s="2"/>
      <c r="J296" s="2"/>
      <c r="K296" s="2"/>
      <c r="L296" s="2"/>
      <c r="M296" s="2"/>
      <c r="N296" s="2"/>
      <c r="O296" s="2"/>
      <c r="P296" s="2"/>
      <c r="Q296" s="2"/>
      <c r="R296" s="2"/>
      <c r="S296" s="2"/>
      <c r="T296" s="2"/>
      <c r="U296" s="2"/>
      <c r="V296" s="2"/>
      <c r="W296" s="2"/>
    </row>
    <row r="297" spans="1:23">
      <c r="A297" s="2"/>
      <c r="B297" s="2"/>
      <c r="C297" s="2"/>
      <c r="D297" s="2"/>
      <c r="E297" s="2"/>
      <c r="F297" s="2"/>
      <c r="G297" s="2"/>
      <c r="H297" s="2"/>
      <c r="I297" s="2"/>
      <c r="J297" s="2"/>
      <c r="K297" s="2"/>
      <c r="L297" s="2"/>
      <c r="M297" s="2"/>
      <c r="N297" s="2"/>
      <c r="O297" s="2"/>
      <c r="P297" s="2"/>
      <c r="Q297" s="2"/>
      <c r="R297" s="2"/>
      <c r="S297" s="2"/>
      <c r="T297" s="2"/>
      <c r="U297" s="2"/>
      <c r="V297" s="2"/>
      <c r="W297" s="2"/>
    </row>
    <row r="298" spans="1:23">
      <c r="A298" s="2"/>
      <c r="B298" s="2"/>
      <c r="C298" s="2"/>
      <c r="D298" s="2"/>
      <c r="E298" s="2"/>
      <c r="F298" s="2"/>
      <c r="G298" s="2"/>
      <c r="H298" s="2"/>
      <c r="I298" s="2"/>
      <c r="J298" s="2"/>
      <c r="K298" s="2"/>
      <c r="L298" s="2"/>
      <c r="M298" s="2"/>
      <c r="N298" s="2"/>
      <c r="O298" s="2"/>
      <c r="P298" s="2"/>
      <c r="Q298" s="2"/>
      <c r="R298" s="2"/>
      <c r="S298" s="2"/>
      <c r="T298" s="2"/>
      <c r="U298" s="2"/>
      <c r="V298" s="2"/>
      <c r="W298" s="2"/>
    </row>
    <row r="299" spans="1:23">
      <c r="A299" s="2"/>
      <c r="B299" s="2"/>
      <c r="C299" s="2"/>
      <c r="D299" s="2"/>
      <c r="E299" s="2"/>
      <c r="F299" s="2"/>
      <c r="G299" s="2"/>
      <c r="H299" s="2"/>
      <c r="I299" s="2"/>
      <c r="J299" s="2"/>
      <c r="K299" s="2"/>
      <c r="L299" s="2"/>
      <c r="M299" s="2"/>
      <c r="N299" s="2"/>
      <c r="O299" s="2"/>
      <c r="P299" s="2"/>
      <c r="Q299" s="2"/>
      <c r="R299" s="2"/>
      <c r="S299" s="2"/>
      <c r="T299" s="2"/>
      <c r="U299" s="2"/>
      <c r="V299" s="2"/>
      <c r="W299" s="2"/>
    </row>
    <row r="300" spans="1:23">
      <c r="A300" s="2"/>
      <c r="B300" s="2"/>
      <c r="C300" s="2"/>
      <c r="D300" s="2"/>
      <c r="E300" s="2"/>
      <c r="F300" s="2"/>
      <c r="G300" s="2"/>
      <c r="H300" s="2"/>
      <c r="I300" s="2"/>
      <c r="J300" s="2"/>
      <c r="K300" s="2"/>
      <c r="L300" s="2"/>
      <c r="M300" s="2"/>
      <c r="N300" s="2"/>
      <c r="O300" s="2"/>
      <c r="P300" s="2"/>
      <c r="Q300" s="2"/>
      <c r="R300" s="2"/>
      <c r="S300" s="2"/>
      <c r="T300" s="2"/>
      <c r="U300" s="2"/>
      <c r="V300" s="2"/>
      <c r="W300" s="2"/>
    </row>
    <row r="301" spans="1:23">
      <c r="A301" s="2"/>
      <c r="B301" s="2"/>
      <c r="C301" s="2"/>
      <c r="D301" s="2"/>
      <c r="E301" s="2"/>
      <c r="F301" s="2"/>
      <c r="G301" s="2"/>
      <c r="H301" s="2"/>
      <c r="I301" s="2"/>
      <c r="J301" s="2"/>
      <c r="K301" s="2"/>
      <c r="L301" s="2"/>
      <c r="M301" s="2"/>
      <c r="N301" s="2"/>
      <c r="O301" s="2"/>
      <c r="P301" s="2"/>
      <c r="Q301" s="2"/>
      <c r="R301" s="2"/>
      <c r="S301" s="2"/>
      <c r="T301" s="2"/>
      <c r="U301" s="2"/>
      <c r="V301" s="2"/>
      <c r="W301" s="2"/>
    </row>
    <row r="302" spans="1:23">
      <c r="A302" s="2"/>
      <c r="B302" s="2"/>
      <c r="C302" s="2"/>
      <c r="D302" s="2"/>
      <c r="E302" s="2"/>
      <c r="F302" s="2"/>
      <c r="G302" s="2"/>
      <c r="H302" s="2"/>
      <c r="I302" s="2"/>
      <c r="J302" s="2"/>
      <c r="K302" s="2"/>
      <c r="L302" s="2"/>
      <c r="M302" s="2"/>
      <c r="N302" s="2"/>
      <c r="O302" s="2"/>
      <c r="P302" s="2"/>
      <c r="Q302" s="2"/>
      <c r="R302" s="2"/>
      <c r="S302" s="2"/>
      <c r="T302" s="2"/>
      <c r="U302" s="2"/>
      <c r="V302" s="2"/>
      <c r="W302" s="2"/>
    </row>
    <row r="303" spans="1:23">
      <c r="A303" s="2"/>
      <c r="B303" s="2"/>
      <c r="C303" s="2"/>
      <c r="D303" s="2"/>
      <c r="E303" s="2"/>
      <c r="F303" s="2"/>
      <c r="G303" s="2"/>
      <c r="H303" s="2"/>
      <c r="I303" s="2"/>
      <c r="J303" s="2"/>
      <c r="K303" s="2"/>
      <c r="L303" s="2"/>
      <c r="M303" s="2"/>
      <c r="N303" s="2"/>
      <c r="O303" s="2"/>
      <c r="P303" s="2"/>
      <c r="Q303" s="2"/>
      <c r="R303" s="2"/>
      <c r="S303" s="2"/>
      <c r="T303" s="2"/>
      <c r="U303" s="2"/>
      <c r="V303" s="2"/>
      <c r="W303" s="2"/>
    </row>
    <row r="304" spans="1:23">
      <c r="A304" s="2"/>
      <c r="B304" s="2"/>
      <c r="C304" s="2"/>
      <c r="D304" s="2"/>
      <c r="E304" s="2"/>
      <c r="F304" s="2"/>
      <c r="G304" s="2"/>
      <c r="H304" s="2"/>
      <c r="I304" s="2"/>
      <c r="J304" s="2"/>
      <c r="K304" s="2"/>
      <c r="L304" s="2"/>
      <c r="M304" s="2"/>
      <c r="N304" s="2"/>
      <c r="O304" s="2"/>
      <c r="P304" s="2"/>
      <c r="Q304" s="2"/>
      <c r="R304" s="2"/>
      <c r="S304" s="2"/>
      <c r="T304" s="2"/>
      <c r="U304" s="2"/>
      <c r="V304" s="2"/>
      <c r="W304" s="2"/>
    </row>
    <row r="305" spans="1:23">
      <c r="A305" s="2"/>
      <c r="B305" s="2"/>
      <c r="C305" s="2"/>
      <c r="D305" s="2"/>
      <c r="E305" s="2"/>
      <c r="F305" s="2"/>
      <c r="G305" s="2"/>
      <c r="H305" s="2"/>
      <c r="I305" s="2"/>
      <c r="J305" s="2"/>
      <c r="K305" s="2"/>
      <c r="L305" s="2"/>
      <c r="M305" s="2"/>
      <c r="N305" s="2"/>
      <c r="O305" s="2"/>
      <c r="P305" s="2"/>
      <c r="Q305" s="2"/>
      <c r="R305" s="2"/>
      <c r="S305" s="2"/>
      <c r="T305" s="2"/>
      <c r="U305" s="2"/>
      <c r="V305" s="2"/>
      <c r="W305" s="2"/>
    </row>
    <row r="306" spans="1:23">
      <c r="A306" s="2"/>
      <c r="B306" s="2"/>
      <c r="C306" s="2"/>
      <c r="D306" s="2"/>
      <c r="E306" s="2"/>
      <c r="F306" s="2"/>
      <c r="G306" s="2"/>
      <c r="H306" s="2"/>
      <c r="I306" s="2"/>
      <c r="J306" s="2"/>
      <c r="K306" s="2"/>
      <c r="L306" s="2"/>
      <c r="M306" s="2"/>
      <c r="N306" s="2"/>
      <c r="O306" s="2"/>
      <c r="P306" s="2"/>
      <c r="Q306" s="2"/>
      <c r="R306" s="2"/>
      <c r="S306" s="2"/>
      <c r="T306" s="2"/>
      <c r="U306" s="2"/>
      <c r="V306" s="2"/>
      <c r="W306" s="2"/>
    </row>
    <row r="307" spans="1:23">
      <c r="A307" s="2"/>
      <c r="B307" s="2"/>
      <c r="C307" s="2"/>
      <c r="D307" s="2"/>
      <c r="E307" s="2"/>
      <c r="F307" s="2"/>
      <c r="G307" s="2"/>
      <c r="H307" s="2"/>
      <c r="I307" s="2"/>
      <c r="J307" s="2"/>
      <c r="K307" s="2"/>
      <c r="L307" s="2"/>
      <c r="M307" s="2"/>
      <c r="N307" s="2"/>
      <c r="O307" s="2"/>
      <c r="P307" s="2"/>
      <c r="Q307" s="2"/>
      <c r="R307" s="2"/>
      <c r="S307" s="2"/>
      <c r="T307" s="2"/>
      <c r="U307" s="2"/>
      <c r="V307" s="2"/>
      <c r="W307" s="2"/>
    </row>
    <row r="308" spans="1:23">
      <c r="A308" s="2"/>
      <c r="B308" s="2"/>
      <c r="C308" s="2"/>
      <c r="D308" s="2"/>
      <c r="E308" s="2"/>
      <c r="F308" s="2"/>
      <c r="G308" s="2"/>
      <c r="H308" s="2"/>
      <c r="I308" s="2"/>
      <c r="J308" s="2"/>
      <c r="K308" s="2"/>
      <c r="L308" s="2"/>
      <c r="M308" s="2"/>
      <c r="N308" s="2"/>
      <c r="O308" s="2"/>
      <c r="P308" s="2"/>
      <c r="Q308" s="2"/>
      <c r="R308" s="2"/>
      <c r="S308" s="2"/>
      <c r="T308" s="2"/>
      <c r="U308" s="2"/>
      <c r="V308" s="2"/>
      <c r="W308" s="2"/>
    </row>
    <row r="309" spans="1:23">
      <c r="A309" s="2"/>
      <c r="B309" s="2"/>
      <c r="C309" s="2"/>
      <c r="D309" s="2"/>
      <c r="E309" s="2"/>
      <c r="F309" s="2"/>
      <c r="G309" s="2"/>
      <c r="H309" s="2"/>
      <c r="I309" s="2"/>
      <c r="J309" s="2"/>
      <c r="K309" s="2"/>
      <c r="L309" s="2"/>
      <c r="M309" s="2"/>
      <c r="N309" s="2"/>
      <c r="O309" s="2"/>
      <c r="P309" s="2"/>
      <c r="Q309" s="2"/>
      <c r="R309" s="2"/>
      <c r="S309" s="2"/>
      <c r="T309" s="2"/>
      <c r="U309" s="2"/>
      <c r="V309" s="2"/>
      <c r="W309" s="2"/>
    </row>
    <row r="310" spans="1:23">
      <c r="A310" s="2"/>
      <c r="B310" s="2"/>
      <c r="C310" s="2"/>
      <c r="D310" s="2"/>
      <c r="E310" s="2"/>
      <c r="F310" s="2"/>
      <c r="G310" s="2"/>
      <c r="H310" s="2"/>
      <c r="I310" s="2"/>
      <c r="J310" s="2"/>
      <c r="K310" s="2"/>
      <c r="L310" s="2"/>
      <c r="M310" s="2"/>
      <c r="N310" s="2"/>
      <c r="O310" s="2"/>
      <c r="P310" s="2"/>
      <c r="Q310" s="2"/>
      <c r="R310" s="2"/>
      <c r="S310" s="2"/>
      <c r="T310" s="2"/>
      <c r="U310" s="2"/>
      <c r="V310" s="2"/>
      <c r="W310" s="2"/>
    </row>
    <row r="311" spans="1:23">
      <c r="A311" s="2"/>
      <c r="B311" s="2"/>
      <c r="C311" s="2"/>
      <c r="D311" s="2"/>
      <c r="E311" s="2"/>
      <c r="F311" s="2"/>
      <c r="G311" s="2"/>
      <c r="H311" s="2"/>
      <c r="I311" s="2"/>
      <c r="J311" s="2"/>
      <c r="K311" s="2"/>
      <c r="L311" s="2"/>
      <c r="M311" s="2"/>
      <c r="N311" s="2"/>
      <c r="O311" s="2"/>
      <c r="P311" s="2"/>
      <c r="Q311" s="2"/>
      <c r="R311" s="2"/>
      <c r="S311" s="2"/>
      <c r="T311" s="2"/>
      <c r="U311" s="2"/>
      <c r="V311" s="2"/>
      <c r="W311" s="2"/>
    </row>
    <row r="312" spans="1:23">
      <c r="A312" s="2"/>
      <c r="B312" s="2"/>
      <c r="C312" s="2"/>
      <c r="D312" s="2"/>
      <c r="E312" s="2"/>
      <c r="F312" s="2"/>
      <c r="G312" s="2"/>
      <c r="H312" s="2"/>
      <c r="I312" s="2"/>
      <c r="J312" s="2"/>
      <c r="K312" s="2"/>
      <c r="L312" s="2"/>
      <c r="M312" s="2"/>
      <c r="N312" s="2"/>
      <c r="O312" s="2"/>
      <c r="P312" s="2"/>
      <c r="Q312" s="2"/>
      <c r="R312" s="2"/>
      <c r="S312" s="2"/>
      <c r="T312" s="2"/>
      <c r="U312" s="2"/>
      <c r="V312" s="2"/>
      <c r="W312" s="2"/>
    </row>
    <row r="313" spans="1:23">
      <c r="A313" s="2"/>
      <c r="B313" s="2"/>
      <c r="C313" s="2"/>
      <c r="D313" s="2"/>
      <c r="E313" s="2"/>
      <c r="F313" s="2"/>
      <c r="G313" s="2"/>
      <c r="H313" s="2"/>
      <c r="I313" s="2"/>
      <c r="J313" s="2"/>
      <c r="K313" s="2"/>
      <c r="L313" s="2"/>
      <c r="M313" s="2"/>
      <c r="N313" s="2"/>
      <c r="O313" s="2"/>
      <c r="P313" s="2"/>
      <c r="Q313" s="2"/>
      <c r="R313" s="2"/>
      <c r="S313" s="2"/>
      <c r="T313" s="2"/>
      <c r="U313" s="2"/>
      <c r="V313" s="2"/>
      <c r="W313" s="2"/>
    </row>
    <row r="314" spans="1:23">
      <c r="A314" s="2"/>
      <c r="B314" s="2"/>
      <c r="C314" s="2"/>
      <c r="D314" s="2"/>
      <c r="E314" s="2"/>
      <c r="F314" s="2"/>
      <c r="G314" s="2"/>
      <c r="H314" s="2"/>
      <c r="I314" s="2"/>
      <c r="J314" s="2"/>
      <c r="K314" s="2"/>
      <c r="L314" s="2"/>
      <c r="M314" s="2"/>
      <c r="N314" s="2"/>
      <c r="O314" s="2"/>
      <c r="P314" s="2"/>
      <c r="Q314" s="2"/>
      <c r="R314" s="2"/>
      <c r="S314" s="2"/>
      <c r="T314" s="2"/>
      <c r="U314" s="2"/>
      <c r="V314" s="2"/>
      <c r="W314" s="2"/>
    </row>
    <row r="315" spans="1:23">
      <c r="A315" s="2"/>
      <c r="B315" s="2"/>
      <c r="C315" s="2"/>
      <c r="D315" s="2"/>
      <c r="E315" s="2"/>
      <c r="F315" s="2"/>
      <c r="G315" s="2"/>
      <c r="H315" s="2"/>
      <c r="I315" s="2"/>
      <c r="J315" s="2"/>
      <c r="K315" s="2"/>
      <c r="L315" s="2"/>
      <c r="M315" s="2"/>
      <c r="N315" s="2"/>
      <c r="O315" s="2"/>
      <c r="P315" s="2"/>
      <c r="Q315" s="2"/>
      <c r="R315" s="2"/>
      <c r="S315" s="2"/>
      <c r="T315" s="2"/>
      <c r="U315" s="2"/>
      <c r="V315" s="2"/>
      <c r="W315" s="2"/>
    </row>
    <row r="316" spans="1:23">
      <c r="A316" s="2"/>
      <c r="B316" s="2"/>
      <c r="C316" s="2"/>
      <c r="D316" s="2"/>
      <c r="E316" s="2"/>
      <c r="F316" s="2"/>
      <c r="G316" s="2"/>
      <c r="H316" s="2"/>
      <c r="I316" s="2"/>
      <c r="J316" s="2"/>
      <c r="K316" s="2"/>
      <c r="L316" s="2"/>
      <c r="M316" s="2"/>
      <c r="N316" s="2"/>
      <c r="O316" s="2"/>
      <c r="P316" s="2"/>
      <c r="Q316" s="2"/>
      <c r="R316" s="2"/>
      <c r="S316" s="2"/>
      <c r="T316" s="2"/>
      <c r="U316" s="2"/>
      <c r="V316" s="2"/>
      <c r="W316" s="2"/>
    </row>
    <row r="317" spans="1:23">
      <c r="A317" s="2"/>
      <c r="B317" s="2"/>
      <c r="C317" s="2"/>
      <c r="D317" s="2"/>
      <c r="E317" s="2"/>
      <c r="F317" s="2"/>
      <c r="G317" s="2"/>
      <c r="H317" s="2"/>
      <c r="I317" s="2"/>
      <c r="J317" s="2"/>
      <c r="K317" s="2"/>
      <c r="L317" s="2"/>
      <c r="M317" s="2"/>
      <c r="N317" s="2"/>
      <c r="O317" s="2"/>
      <c r="P317" s="2"/>
      <c r="Q317" s="2"/>
      <c r="R317" s="2"/>
      <c r="S317" s="2"/>
      <c r="T317" s="2"/>
      <c r="U317" s="2"/>
      <c r="V317" s="2"/>
      <c r="W317" s="2"/>
    </row>
    <row r="318" spans="1:23">
      <c r="A318" s="2"/>
      <c r="B318" s="2"/>
      <c r="C318" s="2"/>
      <c r="D318" s="2"/>
      <c r="E318" s="2"/>
      <c r="F318" s="2"/>
      <c r="G318" s="2"/>
      <c r="H318" s="2"/>
      <c r="I318" s="2"/>
      <c r="J318" s="2"/>
      <c r="K318" s="2"/>
      <c r="L318" s="2"/>
      <c r="M318" s="2"/>
      <c r="N318" s="2"/>
      <c r="O318" s="2"/>
      <c r="P318" s="2"/>
      <c r="Q318" s="2"/>
      <c r="R318" s="2"/>
      <c r="S318" s="2"/>
      <c r="T318" s="2"/>
      <c r="U318" s="2"/>
      <c r="V318" s="2"/>
      <c r="W318" s="2"/>
    </row>
    <row r="319" spans="1:23">
      <c r="A319" s="2"/>
      <c r="B319" s="2"/>
      <c r="C319" s="2"/>
      <c r="D319" s="2"/>
      <c r="E319" s="2"/>
      <c r="F319" s="2"/>
      <c r="G319" s="2"/>
      <c r="H319" s="2"/>
      <c r="I319" s="2"/>
      <c r="J319" s="2"/>
      <c r="K319" s="2"/>
      <c r="L319" s="2"/>
      <c r="M319" s="2"/>
      <c r="N319" s="2"/>
      <c r="O319" s="2"/>
      <c r="P319" s="2"/>
      <c r="Q319" s="2"/>
      <c r="R319" s="2"/>
      <c r="S319" s="2"/>
      <c r="T319" s="2"/>
      <c r="U319" s="2"/>
      <c r="V319" s="2"/>
      <c r="W319" s="2"/>
    </row>
    <row r="320" spans="1:23">
      <c r="A320" s="2"/>
      <c r="B320" s="2"/>
      <c r="C320" s="2"/>
      <c r="D320" s="2"/>
      <c r="E320" s="2"/>
      <c r="F320" s="2"/>
      <c r="G320" s="2"/>
      <c r="H320" s="2"/>
      <c r="I320" s="2"/>
      <c r="J320" s="2"/>
      <c r="K320" s="2"/>
      <c r="L320" s="2"/>
      <c r="M320" s="2"/>
      <c r="N320" s="2"/>
      <c r="O320" s="2"/>
      <c r="P320" s="2"/>
      <c r="Q320" s="2"/>
      <c r="R320" s="2"/>
      <c r="S320" s="2"/>
      <c r="T320" s="2"/>
      <c r="U320" s="2"/>
      <c r="V320" s="2"/>
      <c r="W320" s="2"/>
    </row>
    <row r="321" spans="1:23">
      <c r="A321" s="2"/>
      <c r="B321" s="2"/>
      <c r="C321" s="2"/>
      <c r="D321" s="2"/>
      <c r="E321" s="2"/>
      <c r="F321" s="2"/>
      <c r="G321" s="2"/>
      <c r="H321" s="2"/>
      <c r="I321" s="2"/>
      <c r="J321" s="2"/>
      <c r="K321" s="2"/>
      <c r="L321" s="2"/>
      <c r="M321" s="2"/>
      <c r="N321" s="2"/>
      <c r="O321" s="2"/>
      <c r="P321" s="2"/>
      <c r="Q321" s="2"/>
      <c r="R321" s="2"/>
      <c r="S321" s="2"/>
      <c r="T321" s="2"/>
      <c r="U321" s="2"/>
      <c r="V321" s="2"/>
      <c r="W321" s="2"/>
    </row>
    <row r="322" spans="1:23">
      <c r="A322" s="2"/>
      <c r="B322" s="2"/>
      <c r="C322" s="2"/>
      <c r="D322" s="2"/>
      <c r="E322" s="2"/>
      <c r="F322" s="2"/>
      <c r="G322" s="2"/>
      <c r="H322" s="2"/>
      <c r="I322" s="2"/>
      <c r="J322" s="2"/>
      <c r="K322" s="2"/>
      <c r="L322" s="2"/>
      <c r="M322" s="2"/>
      <c r="N322" s="2"/>
      <c r="O322" s="2"/>
      <c r="P322" s="2"/>
      <c r="Q322" s="2"/>
      <c r="R322" s="2"/>
      <c r="S322" s="2"/>
      <c r="T322" s="2"/>
      <c r="U322" s="2"/>
      <c r="V322" s="2"/>
      <c r="W322" s="2"/>
    </row>
    <row r="323" spans="1:23">
      <c r="A323" s="2"/>
      <c r="B323" s="2"/>
      <c r="C323" s="2"/>
      <c r="D323" s="2"/>
      <c r="E323" s="2"/>
      <c r="F323" s="2"/>
      <c r="G323" s="2"/>
      <c r="H323" s="2"/>
      <c r="I323" s="2"/>
      <c r="J323" s="2"/>
      <c r="K323" s="2"/>
      <c r="L323" s="2"/>
      <c r="M323" s="2"/>
      <c r="N323" s="2"/>
      <c r="O323" s="2"/>
      <c r="P323" s="2"/>
      <c r="Q323" s="2"/>
      <c r="R323" s="2"/>
      <c r="S323" s="2"/>
      <c r="T323" s="2"/>
      <c r="U323" s="2"/>
      <c r="V323" s="2"/>
      <c r="W323" s="2"/>
    </row>
    <row r="324" spans="1:23">
      <c r="A324" s="2"/>
      <c r="B324" s="2"/>
      <c r="C324" s="2"/>
      <c r="D324" s="2"/>
      <c r="E324" s="2"/>
      <c r="F324" s="2"/>
      <c r="G324" s="2"/>
      <c r="H324" s="2"/>
      <c r="I324" s="2"/>
      <c r="J324" s="2"/>
      <c r="K324" s="2"/>
      <c r="L324" s="2"/>
      <c r="M324" s="2"/>
      <c r="N324" s="2"/>
      <c r="O324" s="2"/>
      <c r="P324" s="2"/>
      <c r="Q324" s="2"/>
      <c r="R324" s="2"/>
      <c r="S324" s="2"/>
      <c r="T324" s="2"/>
      <c r="U324" s="2"/>
      <c r="V324" s="2"/>
      <c r="W324" s="2"/>
    </row>
    <row r="325" spans="1:23">
      <c r="A325" s="2"/>
      <c r="B325" s="2"/>
      <c r="C325" s="2"/>
      <c r="D325" s="2"/>
      <c r="E325" s="2"/>
      <c r="F325" s="2"/>
      <c r="G325" s="2"/>
      <c r="H325" s="2"/>
      <c r="I325" s="2"/>
      <c r="J325" s="2"/>
      <c r="K325" s="2"/>
      <c r="L325" s="2"/>
      <c r="M325" s="2"/>
      <c r="N325" s="2"/>
      <c r="O325" s="2"/>
      <c r="P325" s="2"/>
      <c r="Q325" s="2"/>
      <c r="R325" s="2"/>
      <c r="S325" s="2"/>
      <c r="T325" s="2"/>
      <c r="U325" s="2"/>
      <c r="V325" s="2"/>
      <c r="W325" s="2"/>
    </row>
    <row r="326" spans="1:23">
      <c r="A326" s="2"/>
      <c r="B326" s="2"/>
      <c r="C326" s="2"/>
      <c r="D326" s="2"/>
      <c r="E326" s="2"/>
      <c r="F326" s="2"/>
      <c r="G326" s="2"/>
      <c r="H326" s="2"/>
      <c r="I326" s="2"/>
      <c r="J326" s="2"/>
      <c r="K326" s="2"/>
      <c r="L326" s="2"/>
      <c r="M326" s="2"/>
      <c r="N326" s="2"/>
      <c r="O326" s="2"/>
      <c r="P326" s="2"/>
      <c r="Q326" s="2"/>
      <c r="R326" s="2"/>
      <c r="S326" s="2"/>
      <c r="T326" s="2"/>
      <c r="U326" s="2"/>
      <c r="V326" s="2"/>
      <c r="W326" s="2"/>
    </row>
    <row r="327" spans="1:23">
      <c r="A327" s="2"/>
      <c r="B327" s="2"/>
      <c r="C327" s="2"/>
      <c r="D327" s="2"/>
      <c r="E327" s="2"/>
      <c r="F327" s="2"/>
      <c r="G327" s="2"/>
      <c r="H327" s="2"/>
      <c r="I327" s="2"/>
      <c r="J327" s="2"/>
      <c r="K327" s="2"/>
      <c r="L327" s="2"/>
      <c r="M327" s="2"/>
      <c r="N327" s="2"/>
      <c r="O327" s="2"/>
      <c r="P327" s="2"/>
      <c r="Q327" s="2"/>
      <c r="R327" s="2"/>
      <c r="S327" s="2"/>
      <c r="T327" s="2"/>
      <c r="U327" s="2"/>
      <c r="V327" s="2"/>
      <c r="W327" s="2"/>
    </row>
    <row r="328" spans="1:23">
      <c r="A328" s="2"/>
      <c r="B328" s="2"/>
      <c r="C328" s="2"/>
      <c r="D328" s="2"/>
      <c r="E328" s="2"/>
      <c r="F328" s="2"/>
      <c r="G328" s="2"/>
      <c r="H328" s="2"/>
      <c r="I328" s="2"/>
      <c r="J328" s="2"/>
      <c r="K328" s="2"/>
      <c r="L328" s="2"/>
      <c r="M328" s="2"/>
      <c r="N328" s="2"/>
      <c r="O328" s="2"/>
      <c r="P328" s="2"/>
      <c r="Q328" s="2"/>
      <c r="R328" s="2"/>
      <c r="S328" s="2"/>
      <c r="T328" s="2"/>
      <c r="U328" s="2"/>
      <c r="V328" s="2"/>
      <c r="W328" s="2"/>
    </row>
    <row r="329" spans="1:23">
      <c r="A329" s="2"/>
      <c r="B329" s="2"/>
      <c r="C329" s="2"/>
      <c r="D329" s="2"/>
      <c r="E329" s="2"/>
      <c r="F329" s="2"/>
      <c r="G329" s="2"/>
      <c r="H329" s="2"/>
      <c r="I329" s="2"/>
      <c r="J329" s="2"/>
      <c r="K329" s="2"/>
      <c r="L329" s="2"/>
      <c r="M329" s="2"/>
      <c r="N329" s="2"/>
      <c r="O329" s="2"/>
      <c r="P329" s="2"/>
      <c r="Q329" s="2"/>
      <c r="R329" s="2"/>
      <c r="S329" s="2"/>
      <c r="T329" s="2"/>
      <c r="U329" s="2"/>
      <c r="V329" s="2"/>
      <c r="W329" s="2"/>
    </row>
    <row r="330" spans="1:23">
      <c r="A330" s="2"/>
      <c r="B330" s="2"/>
      <c r="C330" s="2"/>
      <c r="D330" s="2"/>
      <c r="E330" s="2"/>
      <c r="F330" s="2"/>
      <c r="G330" s="2"/>
      <c r="H330" s="2"/>
      <c r="I330" s="2"/>
      <c r="J330" s="2"/>
      <c r="K330" s="2"/>
      <c r="L330" s="2"/>
      <c r="M330" s="2"/>
      <c r="N330" s="2"/>
      <c r="O330" s="2"/>
      <c r="P330" s="2"/>
      <c r="Q330" s="2"/>
      <c r="R330" s="2"/>
      <c r="S330" s="2"/>
      <c r="T330" s="2"/>
      <c r="U330" s="2"/>
      <c r="V330" s="2"/>
      <c r="W330" s="2"/>
    </row>
    <row r="331" spans="1:23">
      <c r="A331" s="2"/>
      <c r="B331" s="2"/>
      <c r="C331" s="2"/>
      <c r="D331" s="2"/>
      <c r="E331" s="2"/>
      <c r="F331" s="2"/>
      <c r="G331" s="2"/>
      <c r="H331" s="2"/>
      <c r="I331" s="2"/>
      <c r="J331" s="2"/>
      <c r="K331" s="2"/>
      <c r="L331" s="2"/>
      <c r="M331" s="2"/>
      <c r="N331" s="2"/>
      <c r="O331" s="2"/>
      <c r="P331" s="2"/>
      <c r="Q331" s="2"/>
      <c r="R331" s="2"/>
      <c r="S331" s="2"/>
      <c r="T331" s="2"/>
      <c r="U331" s="2"/>
      <c r="V331" s="2"/>
      <c r="W331" s="2"/>
    </row>
    <row r="332" spans="1:23">
      <c r="A332" s="2"/>
      <c r="B332" s="2"/>
      <c r="C332" s="2"/>
      <c r="D332" s="2"/>
      <c r="E332" s="2"/>
      <c r="F332" s="2"/>
      <c r="G332" s="2"/>
      <c r="H332" s="2"/>
      <c r="I332" s="2"/>
      <c r="J332" s="2"/>
      <c r="K332" s="2"/>
      <c r="L332" s="2"/>
      <c r="M332" s="2"/>
      <c r="N332" s="2"/>
      <c r="O332" s="2"/>
      <c r="P332" s="2"/>
      <c r="Q332" s="2"/>
      <c r="R332" s="2"/>
      <c r="S332" s="2"/>
      <c r="T332" s="2"/>
      <c r="U332" s="2"/>
      <c r="V332" s="2"/>
      <c r="W332" s="2"/>
    </row>
    <row r="333" spans="1:23">
      <c r="A333" s="2"/>
      <c r="B333" s="2"/>
      <c r="C333" s="2"/>
      <c r="D333" s="2"/>
      <c r="E333" s="2"/>
      <c r="F333" s="2"/>
      <c r="G333" s="2"/>
      <c r="H333" s="2"/>
      <c r="I333" s="2"/>
      <c r="J333" s="2"/>
      <c r="K333" s="2"/>
      <c r="L333" s="2"/>
      <c r="M333" s="2"/>
      <c r="N333" s="2"/>
      <c r="O333" s="2"/>
      <c r="P333" s="2"/>
      <c r="Q333" s="2"/>
      <c r="R333" s="2"/>
      <c r="S333" s="2"/>
      <c r="T333" s="2"/>
      <c r="U333" s="2"/>
      <c r="V333" s="2"/>
      <c r="W333" s="2"/>
    </row>
    <row r="334" spans="1:23">
      <c r="A334" s="2"/>
      <c r="B334" s="2"/>
      <c r="C334" s="2"/>
      <c r="D334" s="2"/>
      <c r="E334" s="2"/>
      <c r="F334" s="2"/>
      <c r="G334" s="2"/>
      <c r="H334" s="2"/>
      <c r="I334" s="2"/>
      <c r="J334" s="2"/>
      <c r="K334" s="2"/>
      <c r="L334" s="2"/>
      <c r="M334" s="2"/>
      <c r="N334" s="2"/>
      <c r="O334" s="2"/>
      <c r="P334" s="2"/>
      <c r="Q334" s="2"/>
      <c r="R334" s="2"/>
      <c r="S334" s="2"/>
      <c r="T334" s="2"/>
      <c r="U334" s="2"/>
      <c r="V334" s="2"/>
      <c r="W334" s="2"/>
    </row>
    <row r="335" spans="1:23">
      <c r="A335" s="2"/>
      <c r="B335" s="2"/>
      <c r="C335" s="2"/>
      <c r="D335" s="2"/>
      <c r="E335" s="2"/>
      <c r="F335" s="2"/>
      <c r="G335" s="2"/>
      <c r="H335" s="2"/>
      <c r="I335" s="2"/>
      <c r="J335" s="2"/>
      <c r="K335" s="2"/>
      <c r="L335" s="2"/>
      <c r="M335" s="2"/>
      <c r="N335" s="2"/>
      <c r="O335" s="2"/>
      <c r="P335" s="2"/>
      <c r="Q335" s="2"/>
      <c r="R335" s="2"/>
      <c r="S335" s="2"/>
      <c r="T335" s="2"/>
      <c r="U335" s="2"/>
      <c r="V335" s="2"/>
      <c r="W335" s="2"/>
    </row>
    <row r="336" spans="1:23">
      <c r="A336" s="2"/>
      <c r="B336" s="2"/>
      <c r="C336" s="2"/>
      <c r="D336" s="2"/>
      <c r="E336" s="2"/>
      <c r="F336" s="2"/>
      <c r="G336" s="2"/>
      <c r="H336" s="2"/>
      <c r="I336" s="2"/>
      <c r="J336" s="2"/>
      <c r="K336" s="2"/>
      <c r="L336" s="2"/>
      <c r="M336" s="2"/>
      <c r="N336" s="2"/>
      <c r="O336" s="2"/>
      <c r="P336" s="2"/>
      <c r="Q336" s="2"/>
      <c r="R336" s="2"/>
      <c r="S336" s="2"/>
      <c r="T336" s="2"/>
      <c r="U336" s="2"/>
      <c r="V336" s="2"/>
      <c r="W336" s="2"/>
    </row>
    <row r="337" spans="1:23">
      <c r="A337" s="2"/>
      <c r="B337" s="2"/>
      <c r="C337" s="2"/>
      <c r="D337" s="2"/>
      <c r="E337" s="2"/>
      <c r="F337" s="2"/>
      <c r="G337" s="2"/>
      <c r="H337" s="2"/>
      <c r="I337" s="2"/>
      <c r="J337" s="2"/>
      <c r="K337" s="2"/>
      <c r="L337" s="2"/>
      <c r="M337" s="2"/>
      <c r="N337" s="2"/>
      <c r="O337" s="2"/>
      <c r="P337" s="2"/>
      <c r="Q337" s="2"/>
      <c r="R337" s="2"/>
      <c r="S337" s="2"/>
      <c r="T337" s="2"/>
      <c r="U337" s="2"/>
      <c r="V337" s="2"/>
      <c r="W337" s="2"/>
    </row>
    <row r="338" spans="1:23">
      <c r="A338" s="2"/>
      <c r="B338" s="2"/>
      <c r="C338" s="2"/>
      <c r="D338" s="2"/>
      <c r="E338" s="2"/>
      <c r="F338" s="2"/>
      <c r="G338" s="2"/>
      <c r="H338" s="2"/>
      <c r="I338" s="2"/>
      <c r="J338" s="2"/>
      <c r="K338" s="2"/>
      <c r="L338" s="2"/>
      <c r="M338" s="2"/>
      <c r="N338" s="2"/>
      <c r="O338" s="2"/>
      <c r="P338" s="2"/>
      <c r="Q338" s="2"/>
      <c r="R338" s="2"/>
      <c r="S338" s="2"/>
      <c r="T338" s="2"/>
      <c r="U338" s="2"/>
      <c r="V338" s="2"/>
      <c r="W338" s="2"/>
    </row>
    <row r="339" spans="1:23">
      <c r="A339" s="2"/>
      <c r="B339" s="2"/>
      <c r="C339" s="2"/>
      <c r="D339" s="2"/>
      <c r="E339" s="2"/>
      <c r="F339" s="2"/>
      <c r="G339" s="2"/>
      <c r="H339" s="2"/>
      <c r="I339" s="2"/>
      <c r="J339" s="2"/>
      <c r="K339" s="2"/>
      <c r="L339" s="2"/>
      <c r="M339" s="2"/>
      <c r="N339" s="2"/>
      <c r="O339" s="2"/>
      <c r="P339" s="2"/>
      <c r="Q339" s="2"/>
      <c r="R339" s="2"/>
      <c r="S339" s="2"/>
      <c r="T339" s="2"/>
      <c r="U339" s="2"/>
      <c r="V339" s="2"/>
      <c r="W339" s="2"/>
    </row>
    <row r="340" spans="1:23">
      <c r="A340" s="2"/>
      <c r="B340" s="2"/>
      <c r="C340" s="2"/>
      <c r="D340" s="2"/>
      <c r="E340" s="2"/>
      <c r="F340" s="2"/>
      <c r="G340" s="2"/>
      <c r="H340" s="2"/>
      <c r="I340" s="2"/>
      <c r="J340" s="2"/>
      <c r="K340" s="2"/>
      <c r="L340" s="2"/>
      <c r="M340" s="2"/>
      <c r="N340" s="2"/>
      <c r="O340" s="2"/>
      <c r="P340" s="2"/>
      <c r="Q340" s="2"/>
      <c r="R340" s="2"/>
      <c r="S340" s="2"/>
      <c r="T340" s="2"/>
      <c r="U340" s="2"/>
      <c r="V340" s="2"/>
      <c r="W340" s="2"/>
    </row>
    <row r="341" spans="1:23">
      <c r="A341" s="2"/>
      <c r="B341" s="2"/>
      <c r="C341" s="2"/>
      <c r="D341" s="2"/>
      <c r="E341" s="2"/>
      <c r="F341" s="2"/>
      <c r="G341" s="2"/>
      <c r="H341" s="2"/>
      <c r="I341" s="2"/>
      <c r="J341" s="2"/>
      <c r="K341" s="2"/>
      <c r="L341" s="2"/>
      <c r="M341" s="2"/>
      <c r="N341" s="2"/>
      <c r="O341" s="2"/>
      <c r="P341" s="2"/>
      <c r="Q341" s="2"/>
      <c r="R341" s="2"/>
      <c r="S341" s="2"/>
      <c r="T341" s="2"/>
      <c r="U341" s="2"/>
      <c r="V341" s="2"/>
      <c r="W341" s="2"/>
    </row>
    <row r="342" spans="1:23">
      <c r="A342" s="2"/>
      <c r="B342" s="2"/>
      <c r="C342" s="2"/>
      <c r="D342" s="2"/>
      <c r="E342" s="2"/>
      <c r="F342" s="2"/>
      <c r="G342" s="2"/>
      <c r="H342" s="2"/>
      <c r="I342" s="2"/>
      <c r="J342" s="2"/>
      <c r="K342" s="2"/>
      <c r="L342" s="2"/>
      <c r="M342" s="2"/>
      <c r="N342" s="2"/>
      <c r="O342" s="2"/>
      <c r="P342" s="2"/>
      <c r="Q342" s="2"/>
      <c r="R342" s="2"/>
      <c r="S342" s="2"/>
      <c r="T342" s="2"/>
      <c r="U342" s="2"/>
      <c r="V342" s="2"/>
      <c r="W342" s="2"/>
    </row>
    <row r="343" spans="1:23">
      <c r="A343" s="2"/>
      <c r="B343" s="2"/>
      <c r="C343" s="2"/>
      <c r="D343" s="2"/>
      <c r="E343" s="2"/>
      <c r="F343" s="2"/>
      <c r="G343" s="2"/>
      <c r="H343" s="2"/>
      <c r="I343" s="2"/>
      <c r="J343" s="2"/>
      <c r="K343" s="2"/>
      <c r="L343" s="2"/>
      <c r="M343" s="2"/>
      <c r="N343" s="2"/>
      <c r="O343" s="2"/>
      <c r="P343" s="2"/>
      <c r="Q343" s="2"/>
      <c r="R343" s="2"/>
      <c r="S343" s="2"/>
      <c r="T343" s="2"/>
      <c r="U343" s="2"/>
      <c r="V343" s="2"/>
      <c r="W343" s="2"/>
    </row>
    <row r="344" spans="1:23">
      <c r="A344" s="2"/>
      <c r="B344" s="2"/>
      <c r="C344" s="2"/>
      <c r="D344" s="2"/>
      <c r="E344" s="2"/>
      <c r="F344" s="2"/>
      <c r="G344" s="2"/>
      <c r="H344" s="2"/>
      <c r="I344" s="2"/>
      <c r="J344" s="2"/>
      <c r="K344" s="2"/>
      <c r="L344" s="2"/>
      <c r="M344" s="2"/>
      <c r="N344" s="2"/>
      <c r="O344" s="2"/>
      <c r="P344" s="2"/>
      <c r="Q344" s="2"/>
      <c r="R344" s="2"/>
      <c r="S344" s="2"/>
      <c r="T344" s="2"/>
      <c r="U344" s="2"/>
      <c r="V344" s="2"/>
      <c r="W344" s="2"/>
    </row>
    <row r="345" spans="1:23">
      <c r="A345" s="2"/>
      <c r="B345" s="2"/>
      <c r="C345" s="2"/>
      <c r="D345" s="2"/>
      <c r="E345" s="2"/>
      <c r="F345" s="2"/>
      <c r="G345" s="2"/>
      <c r="H345" s="2"/>
      <c r="I345" s="2"/>
      <c r="J345" s="2"/>
      <c r="K345" s="2"/>
      <c r="L345" s="2"/>
      <c r="M345" s="2"/>
      <c r="N345" s="2"/>
      <c r="O345" s="2"/>
      <c r="P345" s="2"/>
      <c r="Q345" s="2"/>
      <c r="R345" s="2"/>
      <c r="S345" s="2"/>
      <c r="T345" s="2"/>
      <c r="U345" s="2"/>
      <c r="V345" s="2"/>
      <c r="W345" s="2"/>
    </row>
    <row r="346" spans="1:23">
      <c r="A346" s="2"/>
      <c r="B346" s="2"/>
      <c r="C346" s="2"/>
      <c r="D346" s="2"/>
      <c r="E346" s="2"/>
      <c r="F346" s="2"/>
      <c r="G346" s="2"/>
      <c r="H346" s="2"/>
      <c r="I346" s="2"/>
      <c r="J346" s="2"/>
      <c r="K346" s="2"/>
      <c r="L346" s="2"/>
      <c r="M346" s="2"/>
      <c r="N346" s="2"/>
      <c r="O346" s="2"/>
      <c r="P346" s="2"/>
      <c r="Q346" s="2"/>
      <c r="R346" s="2"/>
      <c r="S346" s="2"/>
      <c r="T346" s="2"/>
      <c r="U346" s="2"/>
      <c r="V346" s="2"/>
      <c r="W346" s="2"/>
    </row>
    <row r="347" spans="1:23">
      <c r="A347" s="2"/>
      <c r="B347" s="2"/>
      <c r="C347" s="2"/>
      <c r="D347" s="2"/>
      <c r="E347" s="2"/>
      <c r="F347" s="2"/>
      <c r="G347" s="2"/>
      <c r="H347" s="2"/>
      <c r="I347" s="2"/>
      <c r="J347" s="2"/>
      <c r="K347" s="2"/>
      <c r="L347" s="2"/>
      <c r="M347" s="2"/>
      <c r="N347" s="2"/>
      <c r="O347" s="2"/>
      <c r="P347" s="2"/>
      <c r="Q347" s="2"/>
      <c r="R347" s="2"/>
      <c r="S347" s="2"/>
      <c r="T347" s="2"/>
      <c r="U347" s="2"/>
      <c r="V347" s="2"/>
      <c r="W347" s="2"/>
    </row>
    <row r="348" spans="1:23">
      <c r="A348" s="2"/>
      <c r="B348" s="2"/>
      <c r="C348" s="2"/>
      <c r="D348" s="2"/>
      <c r="E348" s="2"/>
      <c r="F348" s="2"/>
      <c r="G348" s="2"/>
      <c r="H348" s="2"/>
      <c r="I348" s="2"/>
      <c r="J348" s="2"/>
      <c r="K348" s="2"/>
      <c r="L348" s="2"/>
      <c r="M348" s="2"/>
      <c r="N348" s="2"/>
      <c r="O348" s="2"/>
      <c r="P348" s="2"/>
      <c r="Q348" s="2"/>
      <c r="R348" s="2"/>
      <c r="S348" s="2"/>
      <c r="T348" s="2"/>
      <c r="U348" s="2"/>
      <c r="V348" s="2"/>
      <c r="W348" s="2"/>
    </row>
    <row r="349" spans="1:23">
      <c r="A349" s="2"/>
      <c r="B349" s="2"/>
      <c r="C349" s="2"/>
      <c r="D349" s="2"/>
      <c r="E349" s="2"/>
      <c r="F349" s="2"/>
      <c r="G349" s="2"/>
      <c r="H349" s="2"/>
      <c r="I349" s="2"/>
      <c r="J349" s="2"/>
      <c r="K349" s="2"/>
      <c r="L349" s="2"/>
      <c r="M349" s="2"/>
      <c r="N349" s="2"/>
      <c r="O349" s="2"/>
      <c r="P349" s="2"/>
      <c r="Q349" s="2"/>
      <c r="R349" s="2"/>
      <c r="S349" s="2"/>
      <c r="T349" s="2"/>
      <c r="U349" s="2"/>
      <c r="V349" s="2"/>
      <c r="W349" s="2"/>
    </row>
    <row r="350" spans="1:23">
      <c r="A350" s="2"/>
      <c r="B350" s="2"/>
      <c r="C350" s="2"/>
      <c r="D350" s="2"/>
      <c r="E350" s="2"/>
      <c r="F350" s="2"/>
      <c r="G350" s="2"/>
      <c r="H350" s="2"/>
      <c r="I350" s="2"/>
      <c r="J350" s="2"/>
      <c r="K350" s="2"/>
      <c r="L350" s="2"/>
      <c r="M350" s="2"/>
      <c r="N350" s="2"/>
      <c r="O350" s="2"/>
      <c r="P350" s="2"/>
      <c r="Q350" s="2"/>
      <c r="R350" s="2"/>
      <c r="S350" s="2"/>
      <c r="T350" s="2"/>
      <c r="U350" s="2"/>
      <c r="V350" s="2"/>
      <c r="W350" s="2"/>
    </row>
    <row r="351" spans="1:23">
      <c r="A351" s="2"/>
      <c r="B351" s="2"/>
      <c r="C351" s="2"/>
      <c r="D351" s="2"/>
      <c r="E351" s="2"/>
      <c r="F351" s="2"/>
      <c r="G351" s="2"/>
      <c r="H351" s="2"/>
      <c r="I351" s="2"/>
      <c r="J351" s="2"/>
      <c r="K351" s="2"/>
      <c r="L351" s="2"/>
      <c r="M351" s="2"/>
      <c r="N351" s="2"/>
      <c r="O351" s="2"/>
      <c r="P351" s="2"/>
      <c r="Q351" s="2"/>
      <c r="R351" s="2"/>
      <c r="S351" s="2"/>
      <c r="T351" s="2"/>
      <c r="U351" s="2"/>
      <c r="V351" s="2"/>
      <c r="W351" s="2"/>
    </row>
    <row r="352" spans="1:23">
      <c r="A352" s="2"/>
      <c r="B352" s="2"/>
      <c r="C352" s="2"/>
      <c r="D352" s="2"/>
      <c r="E352" s="2"/>
      <c r="F352" s="2"/>
      <c r="G352" s="2"/>
      <c r="H352" s="2"/>
      <c r="I352" s="2"/>
      <c r="J352" s="2"/>
      <c r="K352" s="2"/>
      <c r="L352" s="2"/>
      <c r="M352" s="2"/>
      <c r="N352" s="2"/>
      <c r="O352" s="2"/>
      <c r="P352" s="2"/>
      <c r="Q352" s="2"/>
      <c r="R352" s="2"/>
      <c r="S352" s="2"/>
      <c r="T352" s="2"/>
      <c r="U352" s="2"/>
      <c r="V352" s="2"/>
      <c r="W352" s="2"/>
    </row>
    <row r="353" spans="1:23">
      <c r="A353" s="2"/>
      <c r="B353" s="2"/>
      <c r="C353" s="2"/>
      <c r="D353" s="2"/>
      <c r="E353" s="2"/>
      <c r="F353" s="2"/>
      <c r="G353" s="2"/>
      <c r="H353" s="2"/>
      <c r="I353" s="2"/>
      <c r="J353" s="2"/>
      <c r="K353" s="2"/>
      <c r="L353" s="2"/>
      <c r="M353" s="2"/>
      <c r="N353" s="2"/>
      <c r="O353" s="2"/>
      <c r="P353" s="2"/>
      <c r="Q353" s="2"/>
      <c r="R353" s="2"/>
      <c r="S353" s="2"/>
      <c r="T353" s="2"/>
      <c r="U353" s="2"/>
      <c r="V353" s="2"/>
      <c r="W353" s="2"/>
    </row>
    <row r="354" spans="1:23">
      <c r="A354" s="2"/>
      <c r="B354" s="2"/>
      <c r="C354" s="2"/>
      <c r="D354" s="2"/>
      <c r="E354" s="2"/>
      <c r="F354" s="2"/>
      <c r="G354" s="2"/>
      <c r="H354" s="2"/>
      <c r="I354" s="2"/>
      <c r="J354" s="2"/>
      <c r="K354" s="2"/>
      <c r="L354" s="2"/>
      <c r="M354" s="2"/>
      <c r="N354" s="2"/>
      <c r="O354" s="2"/>
      <c r="P354" s="2"/>
      <c r="Q354" s="2"/>
      <c r="R354" s="2"/>
      <c r="S354" s="2"/>
      <c r="T354" s="2"/>
      <c r="U354" s="2"/>
      <c r="V354" s="2"/>
      <c r="W354" s="2"/>
    </row>
    <row r="355" spans="1:23">
      <c r="A355" s="2"/>
      <c r="B355" s="2"/>
      <c r="C355" s="2"/>
      <c r="D355" s="2"/>
      <c r="E355" s="2"/>
      <c r="F355" s="2"/>
      <c r="G355" s="2"/>
      <c r="H355" s="2"/>
      <c r="I355" s="2"/>
      <c r="J355" s="2"/>
      <c r="K355" s="2"/>
      <c r="L355" s="2"/>
      <c r="M355" s="2"/>
      <c r="N355" s="2"/>
      <c r="O355" s="2"/>
      <c r="P355" s="2"/>
      <c r="Q355" s="2"/>
      <c r="R355" s="2"/>
      <c r="S355" s="2"/>
      <c r="T355" s="2"/>
      <c r="U355" s="2"/>
      <c r="V355" s="2"/>
      <c r="W355" s="2"/>
    </row>
    <row r="356" spans="1:23">
      <c r="A356" s="2"/>
      <c r="B356" s="2"/>
      <c r="C356" s="2"/>
      <c r="D356" s="2"/>
      <c r="E356" s="2"/>
      <c r="F356" s="2"/>
      <c r="G356" s="2"/>
      <c r="H356" s="2"/>
      <c r="I356" s="2"/>
      <c r="J356" s="2"/>
      <c r="K356" s="2"/>
      <c r="L356" s="2"/>
      <c r="M356" s="2"/>
      <c r="N356" s="2"/>
      <c r="O356" s="2"/>
      <c r="P356" s="2"/>
      <c r="Q356" s="2"/>
      <c r="R356" s="2"/>
      <c r="S356" s="2"/>
      <c r="T356" s="2"/>
      <c r="U356" s="2"/>
      <c r="V356" s="2"/>
      <c r="W356" s="2"/>
    </row>
    <row r="357" spans="1:23">
      <c r="A357" s="2"/>
      <c r="B357" s="2"/>
      <c r="C357" s="2"/>
      <c r="D357" s="2"/>
      <c r="E357" s="2"/>
      <c r="F357" s="2"/>
      <c r="G357" s="2"/>
      <c r="H357" s="2"/>
      <c r="I357" s="2"/>
      <c r="J357" s="2"/>
      <c r="K357" s="2"/>
      <c r="L357" s="2"/>
      <c r="M357" s="2"/>
      <c r="N357" s="2"/>
      <c r="O357" s="2"/>
      <c r="P357" s="2"/>
      <c r="Q357" s="2"/>
      <c r="R357" s="2"/>
      <c r="S357" s="2"/>
      <c r="T357" s="2"/>
      <c r="U357" s="2"/>
      <c r="V357" s="2"/>
      <c r="W357" s="2"/>
    </row>
    <row r="358" spans="1:23">
      <c r="A358" s="2"/>
      <c r="B358" s="2"/>
      <c r="C358" s="2"/>
      <c r="D358" s="2"/>
      <c r="E358" s="2"/>
      <c r="F358" s="2"/>
      <c r="G358" s="2"/>
      <c r="H358" s="2"/>
      <c r="I358" s="2"/>
      <c r="J358" s="2"/>
      <c r="K358" s="2"/>
      <c r="L358" s="2"/>
      <c r="M358" s="2"/>
      <c r="N358" s="2"/>
      <c r="O358" s="2"/>
      <c r="P358" s="2"/>
      <c r="Q358" s="2"/>
      <c r="R358" s="2"/>
      <c r="S358" s="2"/>
      <c r="T358" s="2"/>
      <c r="U358" s="2"/>
      <c r="V358" s="2"/>
      <c r="W358" s="2"/>
    </row>
    <row r="359" spans="1:23">
      <c r="A359" s="2"/>
      <c r="B359" s="2"/>
      <c r="C359" s="2"/>
      <c r="D359" s="2"/>
      <c r="E359" s="2"/>
      <c r="F359" s="2"/>
      <c r="G359" s="2"/>
      <c r="H359" s="2"/>
      <c r="I359" s="2"/>
      <c r="J359" s="2"/>
      <c r="K359" s="2"/>
      <c r="L359" s="2"/>
      <c r="M359" s="2"/>
      <c r="N359" s="2"/>
      <c r="O359" s="2"/>
      <c r="P359" s="2"/>
      <c r="Q359" s="2"/>
      <c r="R359" s="2"/>
      <c r="S359" s="2"/>
      <c r="T359" s="2"/>
      <c r="U359" s="2"/>
      <c r="V359" s="2"/>
      <c r="W359" s="2"/>
    </row>
    <row r="360" spans="1:23">
      <c r="A360" s="2"/>
      <c r="B360" s="2"/>
      <c r="C360" s="2"/>
      <c r="D360" s="2"/>
      <c r="E360" s="2"/>
      <c r="F360" s="2"/>
      <c r="G360" s="2"/>
      <c r="H360" s="2"/>
      <c r="I360" s="2"/>
      <c r="J360" s="2"/>
      <c r="K360" s="2"/>
      <c r="L360" s="2"/>
      <c r="M360" s="2"/>
      <c r="N360" s="2"/>
      <c r="O360" s="2"/>
      <c r="P360" s="2"/>
      <c r="Q360" s="2"/>
      <c r="R360" s="2"/>
      <c r="S360" s="2"/>
      <c r="T360" s="2"/>
      <c r="U360" s="2"/>
      <c r="V360" s="2"/>
      <c r="W360" s="2"/>
    </row>
    <row r="361" spans="1:23">
      <c r="A361" s="2"/>
      <c r="B361" s="2"/>
      <c r="C361" s="2"/>
      <c r="D361" s="2"/>
      <c r="E361" s="2"/>
      <c r="F361" s="2"/>
      <c r="G361" s="2"/>
      <c r="H361" s="2"/>
      <c r="I361" s="2"/>
      <c r="J361" s="2"/>
      <c r="K361" s="2"/>
      <c r="L361" s="2"/>
      <c r="M361" s="2"/>
      <c r="N361" s="2"/>
      <c r="O361" s="2"/>
      <c r="P361" s="2"/>
      <c r="Q361" s="2"/>
      <c r="R361" s="2"/>
      <c r="S361" s="2"/>
      <c r="T361" s="2"/>
      <c r="U361" s="2"/>
      <c r="V361" s="2"/>
      <c r="W361" s="2"/>
    </row>
    <row r="362" spans="1:23">
      <c r="A362" s="2"/>
      <c r="B362" s="2"/>
      <c r="C362" s="2"/>
      <c r="D362" s="2"/>
      <c r="E362" s="2"/>
      <c r="F362" s="2"/>
      <c r="G362" s="2"/>
      <c r="H362" s="2"/>
      <c r="I362" s="2"/>
      <c r="J362" s="2"/>
      <c r="K362" s="2"/>
      <c r="L362" s="2"/>
      <c r="M362" s="2"/>
      <c r="N362" s="2"/>
      <c r="O362" s="2"/>
      <c r="P362" s="2"/>
      <c r="Q362" s="2"/>
      <c r="R362" s="2"/>
      <c r="S362" s="2"/>
      <c r="T362" s="2"/>
      <c r="U362" s="2"/>
      <c r="V362" s="2"/>
      <c r="W362" s="2"/>
    </row>
    <row r="363" spans="1:23">
      <c r="A363" s="2"/>
      <c r="B363" s="2"/>
      <c r="C363" s="2"/>
      <c r="D363" s="2"/>
      <c r="E363" s="2"/>
      <c r="F363" s="2"/>
      <c r="G363" s="2"/>
      <c r="H363" s="2"/>
      <c r="I363" s="2"/>
      <c r="J363" s="2"/>
      <c r="K363" s="2"/>
      <c r="L363" s="2"/>
      <c r="M363" s="2"/>
      <c r="N363" s="2"/>
      <c r="O363" s="2"/>
      <c r="P363" s="2"/>
      <c r="Q363" s="2"/>
      <c r="R363" s="2"/>
      <c r="S363" s="2"/>
      <c r="T363" s="2"/>
      <c r="U363" s="2"/>
      <c r="V363" s="2"/>
      <c r="W363" s="2"/>
    </row>
    <row r="364" spans="1:23">
      <c r="A364" s="2"/>
      <c r="B364" s="2"/>
      <c r="C364" s="2"/>
      <c r="D364" s="2"/>
      <c r="E364" s="2"/>
      <c r="F364" s="2"/>
      <c r="G364" s="2"/>
      <c r="H364" s="2"/>
      <c r="I364" s="2"/>
      <c r="J364" s="2"/>
      <c r="K364" s="2"/>
      <c r="L364" s="2"/>
      <c r="M364" s="2"/>
      <c r="N364" s="2"/>
      <c r="O364" s="2"/>
      <c r="P364" s="2"/>
      <c r="Q364" s="2"/>
      <c r="R364" s="2"/>
      <c r="S364" s="2"/>
      <c r="T364" s="2"/>
      <c r="U364" s="2"/>
      <c r="V364" s="2"/>
      <c r="W364" s="2"/>
    </row>
    <row r="365" spans="1:23">
      <c r="A365" s="2"/>
      <c r="B365" s="2"/>
      <c r="C365" s="2"/>
      <c r="D365" s="2"/>
      <c r="E365" s="2"/>
      <c r="F365" s="2"/>
      <c r="G365" s="2"/>
      <c r="H365" s="2"/>
      <c r="I365" s="2"/>
      <c r="J365" s="2"/>
      <c r="K365" s="2"/>
      <c r="L365" s="2"/>
      <c r="M365" s="2"/>
      <c r="N365" s="2"/>
      <c r="O365" s="2"/>
      <c r="P365" s="2"/>
      <c r="Q365" s="2"/>
      <c r="R365" s="2"/>
      <c r="S365" s="2"/>
      <c r="T365" s="2"/>
      <c r="U365" s="2"/>
      <c r="V365" s="2"/>
      <c r="W365" s="2"/>
    </row>
    <row r="366" spans="1:23">
      <c r="A366" s="2"/>
      <c r="B366" s="2"/>
      <c r="C366" s="2"/>
      <c r="D366" s="2"/>
      <c r="E366" s="2"/>
      <c r="F366" s="2"/>
      <c r="G366" s="2"/>
      <c r="H366" s="2"/>
      <c r="I366" s="2"/>
      <c r="J366" s="2"/>
      <c r="K366" s="2"/>
      <c r="L366" s="2"/>
      <c r="M366" s="2"/>
      <c r="N366" s="2"/>
      <c r="O366" s="2"/>
      <c r="P366" s="2"/>
      <c r="Q366" s="2"/>
      <c r="R366" s="2"/>
      <c r="S366" s="2"/>
      <c r="T366" s="2"/>
      <c r="U366" s="2"/>
      <c r="V366" s="2"/>
      <c r="W366" s="2"/>
    </row>
    <row r="367" spans="1:23">
      <c r="A367" s="2"/>
      <c r="B367" s="2"/>
      <c r="C367" s="2"/>
      <c r="D367" s="2"/>
      <c r="E367" s="2"/>
      <c r="F367" s="2"/>
      <c r="G367" s="2"/>
      <c r="H367" s="2"/>
      <c r="I367" s="2"/>
      <c r="J367" s="2"/>
      <c r="K367" s="2"/>
      <c r="L367" s="2"/>
      <c r="M367" s="2"/>
      <c r="N367" s="2"/>
      <c r="O367" s="2"/>
      <c r="P367" s="2"/>
      <c r="Q367" s="2"/>
      <c r="R367" s="2"/>
      <c r="S367" s="2"/>
      <c r="T367" s="2"/>
      <c r="U367" s="2"/>
      <c r="V367" s="2"/>
      <c r="W367" s="2"/>
    </row>
    <row r="368" spans="1:23">
      <c r="A368" s="2"/>
      <c r="B368" s="2"/>
      <c r="C368" s="2"/>
      <c r="D368" s="2"/>
      <c r="E368" s="2"/>
      <c r="F368" s="2"/>
      <c r="G368" s="2"/>
      <c r="H368" s="2"/>
      <c r="I368" s="2"/>
      <c r="J368" s="2"/>
      <c r="K368" s="2"/>
      <c r="L368" s="2"/>
      <c r="M368" s="2"/>
      <c r="N368" s="2"/>
      <c r="O368" s="2"/>
      <c r="P368" s="2"/>
      <c r="Q368" s="2"/>
      <c r="R368" s="2"/>
      <c r="S368" s="2"/>
      <c r="T368" s="2"/>
      <c r="U368" s="2"/>
      <c r="V368" s="2"/>
      <c r="W368" s="2"/>
    </row>
    <row r="369" spans="1:23">
      <c r="A369" s="2"/>
      <c r="B369" s="2"/>
      <c r="C369" s="2"/>
      <c r="D369" s="2"/>
      <c r="E369" s="2"/>
      <c r="F369" s="2"/>
      <c r="G369" s="2"/>
      <c r="H369" s="2"/>
      <c r="I369" s="2"/>
      <c r="J369" s="2"/>
      <c r="K369" s="2"/>
      <c r="L369" s="2"/>
      <c r="M369" s="2"/>
      <c r="N369" s="2"/>
      <c r="O369" s="2"/>
      <c r="P369" s="2"/>
      <c r="Q369" s="2"/>
      <c r="R369" s="2"/>
      <c r="S369" s="2"/>
      <c r="T369" s="2"/>
      <c r="U369" s="2"/>
      <c r="V369" s="2"/>
      <c r="W369" s="2"/>
    </row>
    <row r="370" spans="1:23">
      <c r="A370" s="2"/>
      <c r="B370" s="2"/>
      <c r="C370" s="2"/>
      <c r="D370" s="2"/>
      <c r="E370" s="2"/>
      <c r="F370" s="2"/>
      <c r="G370" s="2"/>
      <c r="H370" s="2"/>
      <c r="I370" s="2"/>
      <c r="J370" s="2"/>
      <c r="K370" s="2"/>
      <c r="L370" s="2"/>
      <c r="M370" s="2"/>
      <c r="N370" s="2"/>
      <c r="O370" s="2"/>
      <c r="P370" s="2"/>
      <c r="Q370" s="2"/>
      <c r="R370" s="2"/>
      <c r="S370" s="2"/>
      <c r="T370" s="2"/>
      <c r="U370" s="2"/>
      <c r="V370" s="2"/>
      <c r="W370" s="2"/>
    </row>
    <row r="371" spans="1:23">
      <c r="A371" s="2"/>
      <c r="B371" s="2"/>
      <c r="C371" s="2"/>
      <c r="D371" s="2"/>
      <c r="E371" s="2"/>
      <c r="F371" s="2"/>
      <c r="G371" s="2"/>
      <c r="H371" s="2"/>
      <c r="I371" s="2"/>
      <c r="J371" s="2"/>
      <c r="K371" s="2"/>
      <c r="L371" s="2"/>
      <c r="M371" s="2"/>
      <c r="N371" s="2"/>
      <c r="O371" s="2"/>
      <c r="P371" s="2"/>
      <c r="Q371" s="2"/>
      <c r="R371" s="2"/>
      <c r="S371" s="2"/>
      <c r="T371" s="2"/>
      <c r="U371" s="2"/>
      <c r="V371" s="2"/>
      <c r="W371" s="2"/>
    </row>
    <row r="372" spans="1:23">
      <c r="A372" s="2"/>
      <c r="B372" s="2"/>
      <c r="C372" s="2"/>
      <c r="D372" s="2"/>
      <c r="E372" s="2"/>
      <c r="F372" s="2"/>
      <c r="G372" s="2"/>
      <c r="H372" s="2"/>
      <c r="I372" s="2"/>
      <c r="J372" s="2"/>
      <c r="K372" s="2"/>
      <c r="L372" s="2"/>
      <c r="M372" s="2"/>
      <c r="N372" s="2"/>
      <c r="O372" s="2"/>
      <c r="P372" s="2"/>
      <c r="Q372" s="2"/>
      <c r="R372" s="2"/>
      <c r="S372" s="2"/>
      <c r="T372" s="2"/>
      <c r="U372" s="2"/>
      <c r="V372" s="2"/>
      <c r="W372" s="2"/>
    </row>
    <row r="373" spans="1:23">
      <c r="A373" s="2"/>
      <c r="B373" s="2"/>
      <c r="C373" s="2"/>
      <c r="D373" s="2"/>
      <c r="E373" s="2"/>
      <c r="F373" s="2"/>
      <c r="G373" s="2"/>
      <c r="H373" s="2"/>
      <c r="I373" s="2"/>
      <c r="J373" s="2"/>
      <c r="K373" s="2"/>
      <c r="L373" s="2"/>
      <c r="M373" s="2"/>
      <c r="N373" s="2"/>
      <c r="O373" s="2"/>
      <c r="P373" s="2"/>
      <c r="Q373" s="2"/>
      <c r="R373" s="2"/>
      <c r="S373" s="2"/>
      <c r="T373" s="2"/>
      <c r="U373" s="2"/>
      <c r="V373" s="2"/>
      <c r="W373" s="2"/>
    </row>
    <row r="374" spans="1:23">
      <c r="A374" s="2"/>
      <c r="B374" s="2"/>
      <c r="C374" s="2"/>
      <c r="D374" s="2"/>
      <c r="E374" s="2"/>
      <c r="F374" s="2"/>
      <c r="G374" s="2"/>
      <c r="H374" s="2"/>
      <c r="I374" s="2"/>
      <c r="J374" s="2"/>
      <c r="K374" s="2"/>
      <c r="L374" s="2"/>
      <c r="M374" s="2"/>
      <c r="N374" s="2"/>
      <c r="O374" s="2"/>
      <c r="P374" s="2"/>
      <c r="Q374" s="2"/>
      <c r="R374" s="2"/>
      <c r="S374" s="2"/>
      <c r="T374" s="2"/>
      <c r="U374" s="2"/>
      <c r="V374" s="2"/>
      <c r="W374" s="2"/>
    </row>
    <row r="375" spans="1:23">
      <c r="A375" s="2"/>
      <c r="B375" s="2"/>
      <c r="C375" s="2"/>
      <c r="D375" s="2"/>
      <c r="E375" s="2"/>
      <c r="F375" s="2"/>
      <c r="G375" s="2"/>
      <c r="H375" s="2"/>
      <c r="I375" s="2"/>
      <c r="J375" s="2"/>
      <c r="K375" s="2"/>
      <c r="L375" s="2"/>
      <c r="M375" s="2"/>
      <c r="N375" s="2"/>
      <c r="O375" s="2"/>
      <c r="P375" s="2"/>
      <c r="Q375" s="2"/>
      <c r="R375" s="2"/>
      <c r="S375" s="2"/>
      <c r="T375" s="2"/>
      <c r="U375" s="2"/>
      <c r="V375" s="2"/>
      <c r="W375" s="2"/>
    </row>
    <row r="376" spans="1:23">
      <c r="A376" s="2"/>
      <c r="B376" s="2"/>
      <c r="C376" s="2"/>
      <c r="D376" s="2"/>
      <c r="E376" s="2"/>
      <c r="F376" s="2"/>
      <c r="G376" s="2"/>
      <c r="H376" s="2"/>
      <c r="I376" s="2"/>
      <c r="J376" s="2"/>
      <c r="K376" s="2"/>
      <c r="L376" s="2"/>
      <c r="M376" s="2"/>
      <c r="N376" s="2"/>
      <c r="O376" s="2"/>
      <c r="P376" s="2"/>
      <c r="Q376" s="2"/>
      <c r="R376" s="2"/>
      <c r="S376" s="2"/>
      <c r="T376" s="2"/>
      <c r="U376" s="2"/>
      <c r="V376" s="2"/>
      <c r="W376" s="2"/>
    </row>
    <row r="377" spans="1:23">
      <c r="A377" s="2"/>
      <c r="B377" s="2"/>
      <c r="C377" s="2"/>
      <c r="D377" s="2"/>
      <c r="E377" s="2"/>
      <c r="F377" s="2"/>
      <c r="G377" s="2"/>
      <c r="H377" s="2"/>
      <c r="I377" s="2"/>
      <c r="J377" s="2"/>
      <c r="K377" s="2"/>
      <c r="L377" s="2"/>
      <c r="M377" s="2"/>
      <c r="N377" s="2"/>
      <c r="O377" s="2"/>
      <c r="P377" s="2"/>
      <c r="Q377" s="2"/>
      <c r="R377" s="2"/>
      <c r="S377" s="2"/>
      <c r="T377" s="2"/>
      <c r="U377" s="2"/>
      <c r="V377" s="2"/>
      <c r="W377" s="2"/>
    </row>
    <row r="378" spans="1:23">
      <c r="A378" s="2"/>
      <c r="B378" s="2"/>
      <c r="C378" s="2"/>
      <c r="D378" s="2"/>
      <c r="E378" s="2"/>
      <c r="F378" s="2"/>
      <c r="G378" s="2"/>
      <c r="H378" s="2"/>
      <c r="I378" s="2"/>
      <c r="J378" s="2"/>
      <c r="K378" s="2"/>
      <c r="L378" s="2"/>
      <c r="M378" s="2"/>
      <c r="N378" s="2"/>
      <c r="O378" s="2"/>
      <c r="P378" s="2"/>
      <c r="Q378" s="2"/>
      <c r="R378" s="2"/>
      <c r="S378" s="2"/>
      <c r="T378" s="2"/>
      <c r="U378" s="2"/>
      <c r="V378" s="2"/>
      <c r="W378" s="2"/>
    </row>
    <row r="379" spans="1:23">
      <c r="A379" s="2"/>
      <c r="B379" s="2"/>
      <c r="C379" s="2"/>
      <c r="D379" s="2"/>
      <c r="E379" s="2"/>
      <c r="F379" s="2"/>
      <c r="G379" s="2"/>
      <c r="H379" s="2"/>
      <c r="I379" s="2"/>
      <c r="J379" s="2"/>
      <c r="K379" s="2"/>
      <c r="L379" s="2"/>
      <c r="M379" s="2"/>
      <c r="N379" s="2"/>
      <c r="O379" s="2"/>
      <c r="P379" s="2"/>
      <c r="Q379" s="2"/>
      <c r="R379" s="2"/>
      <c r="S379" s="2"/>
      <c r="T379" s="2"/>
      <c r="U379" s="2"/>
      <c r="V379" s="2"/>
      <c r="W379" s="2"/>
    </row>
    <row r="380" spans="1:23">
      <c r="A380" s="2"/>
      <c r="B380" s="2"/>
      <c r="C380" s="2"/>
      <c r="D380" s="2"/>
      <c r="E380" s="2"/>
      <c r="F380" s="2"/>
      <c r="G380" s="2"/>
      <c r="H380" s="2"/>
      <c r="I380" s="2"/>
      <c r="J380" s="2"/>
      <c r="K380" s="2"/>
      <c r="L380" s="2"/>
      <c r="M380" s="2"/>
      <c r="N380" s="2"/>
      <c r="O380" s="2"/>
      <c r="P380" s="2"/>
      <c r="Q380" s="2"/>
      <c r="R380" s="2"/>
      <c r="S380" s="2"/>
      <c r="T380" s="2"/>
      <c r="U380" s="2"/>
      <c r="V380" s="2"/>
      <c r="W380" s="2"/>
    </row>
    <row r="381" spans="1:23">
      <c r="A381" s="2"/>
      <c r="B381" s="2"/>
      <c r="C381" s="2"/>
      <c r="D381" s="2"/>
      <c r="E381" s="2"/>
      <c r="F381" s="2"/>
      <c r="G381" s="2"/>
      <c r="H381" s="2"/>
      <c r="I381" s="2"/>
      <c r="J381" s="2"/>
      <c r="K381" s="2"/>
      <c r="L381" s="2"/>
      <c r="M381" s="2"/>
      <c r="N381" s="2"/>
      <c r="O381" s="2"/>
      <c r="P381" s="2"/>
      <c r="Q381" s="2"/>
      <c r="R381" s="2"/>
      <c r="S381" s="2"/>
      <c r="T381" s="2"/>
      <c r="U381" s="2"/>
      <c r="V381" s="2"/>
      <c r="W381" s="2"/>
    </row>
    <row r="382" spans="1:23">
      <c r="A382" s="2"/>
      <c r="B382" s="2"/>
      <c r="C382" s="2"/>
      <c r="D382" s="2"/>
      <c r="E382" s="2"/>
      <c r="F382" s="2"/>
      <c r="G382" s="2"/>
      <c r="H382" s="2"/>
      <c r="I382" s="2"/>
      <c r="J382" s="2"/>
      <c r="K382" s="2"/>
      <c r="L382" s="2"/>
      <c r="M382" s="2"/>
      <c r="N382" s="2"/>
      <c r="O382" s="2"/>
      <c r="P382" s="2"/>
      <c r="Q382" s="2"/>
      <c r="R382" s="2"/>
      <c r="S382" s="2"/>
      <c r="T382" s="2"/>
      <c r="U382" s="2"/>
      <c r="V382" s="2"/>
      <c r="W382" s="2"/>
    </row>
    <row r="383" spans="1:23">
      <c r="A383" s="2"/>
      <c r="B383" s="2"/>
      <c r="C383" s="2"/>
      <c r="D383" s="2"/>
      <c r="E383" s="2"/>
      <c r="F383" s="2"/>
      <c r="G383" s="2"/>
      <c r="H383" s="2"/>
      <c r="I383" s="2"/>
      <c r="J383" s="2"/>
      <c r="K383" s="2"/>
      <c r="L383" s="2"/>
      <c r="M383" s="2"/>
      <c r="N383" s="2"/>
      <c r="O383" s="2"/>
      <c r="P383" s="2"/>
      <c r="Q383" s="2"/>
      <c r="R383" s="2"/>
      <c r="S383" s="2"/>
      <c r="T383" s="2"/>
      <c r="U383" s="2"/>
      <c r="V383" s="2"/>
      <c r="W383" s="2"/>
    </row>
    <row r="384" spans="1:23">
      <c r="A384" s="2"/>
      <c r="B384" s="2"/>
      <c r="C384" s="2"/>
      <c r="D384" s="2"/>
      <c r="E384" s="2"/>
      <c r="F384" s="2"/>
      <c r="G384" s="2"/>
      <c r="H384" s="2"/>
      <c r="I384" s="2"/>
      <c r="J384" s="2"/>
      <c r="K384" s="2"/>
      <c r="L384" s="2"/>
      <c r="M384" s="2"/>
      <c r="N384" s="2"/>
      <c r="O384" s="2"/>
      <c r="P384" s="2"/>
      <c r="Q384" s="2"/>
      <c r="R384" s="2"/>
      <c r="S384" s="2"/>
      <c r="T384" s="2"/>
      <c r="U384" s="2"/>
      <c r="V384" s="2"/>
      <c r="W384" s="2"/>
    </row>
    <row r="385" spans="1:23">
      <c r="A385" s="2"/>
      <c r="B385" s="2"/>
      <c r="C385" s="2"/>
      <c r="D385" s="2"/>
      <c r="E385" s="2"/>
      <c r="F385" s="2"/>
      <c r="G385" s="2"/>
      <c r="H385" s="2"/>
      <c r="I385" s="2"/>
      <c r="J385" s="2"/>
      <c r="K385" s="2"/>
      <c r="L385" s="2"/>
      <c r="M385" s="2"/>
      <c r="N385" s="2"/>
      <c r="O385" s="2"/>
      <c r="P385" s="2"/>
      <c r="Q385" s="2"/>
      <c r="R385" s="2"/>
      <c r="S385" s="2"/>
      <c r="T385" s="2"/>
      <c r="U385" s="2"/>
      <c r="V385" s="2"/>
      <c r="W385" s="2"/>
    </row>
    <row r="386" spans="1:23">
      <c r="A386" s="2"/>
      <c r="B386" s="2"/>
      <c r="C386" s="2"/>
      <c r="D386" s="2"/>
      <c r="E386" s="2"/>
      <c r="F386" s="2"/>
      <c r="G386" s="2"/>
      <c r="H386" s="2"/>
      <c r="I386" s="2"/>
      <c r="J386" s="2"/>
      <c r="K386" s="2"/>
      <c r="L386" s="2"/>
      <c r="M386" s="2"/>
      <c r="N386" s="2"/>
      <c r="O386" s="2"/>
      <c r="P386" s="2"/>
      <c r="Q386" s="2"/>
      <c r="R386" s="2"/>
      <c r="S386" s="2"/>
      <c r="T386" s="2"/>
      <c r="U386" s="2"/>
      <c r="V386" s="2"/>
      <c r="W386" s="2"/>
    </row>
    <row r="387" spans="1:23">
      <c r="A387" s="2"/>
      <c r="B387" s="2"/>
      <c r="C387" s="2"/>
      <c r="D387" s="2"/>
      <c r="E387" s="2"/>
      <c r="F387" s="2"/>
      <c r="G387" s="2"/>
      <c r="H387" s="2"/>
      <c r="I387" s="2"/>
      <c r="J387" s="2"/>
      <c r="K387" s="2"/>
      <c r="L387" s="2"/>
      <c r="M387" s="2"/>
      <c r="N387" s="2"/>
      <c r="O387" s="2"/>
      <c r="P387" s="2"/>
      <c r="Q387" s="2"/>
      <c r="R387" s="2"/>
      <c r="S387" s="2"/>
      <c r="T387" s="2"/>
      <c r="U387" s="2"/>
      <c r="V387" s="2"/>
      <c r="W387" s="2"/>
    </row>
    <row r="388" spans="1:23">
      <c r="A388" s="2"/>
      <c r="B388" s="2"/>
      <c r="C388" s="2"/>
      <c r="D388" s="2"/>
      <c r="E388" s="2"/>
      <c r="F388" s="2"/>
      <c r="G388" s="2"/>
      <c r="H388" s="2"/>
      <c r="I388" s="2"/>
      <c r="J388" s="2"/>
      <c r="K388" s="2"/>
      <c r="L388" s="2"/>
      <c r="M388" s="2"/>
      <c r="N388" s="2"/>
      <c r="O388" s="2"/>
      <c r="P388" s="2"/>
      <c r="Q388" s="2"/>
      <c r="R388" s="2"/>
      <c r="S388" s="2"/>
      <c r="T388" s="2"/>
      <c r="U388" s="2"/>
      <c r="V388" s="2"/>
      <c r="W388" s="2"/>
    </row>
    <row r="389" spans="1:23">
      <c r="A389" s="2"/>
      <c r="B389" s="2"/>
      <c r="C389" s="2"/>
      <c r="D389" s="2"/>
      <c r="E389" s="2"/>
      <c r="F389" s="2"/>
      <c r="G389" s="2"/>
      <c r="H389" s="2"/>
      <c r="I389" s="2"/>
      <c r="J389" s="2"/>
      <c r="K389" s="2"/>
      <c r="L389" s="2"/>
      <c r="M389" s="2"/>
      <c r="N389" s="2"/>
      <c r="O389" s="2"/>
      <c r="P389" s="2"/>
      <c r="Q389" s="2"/>
      <c r="R389" s="2"/>
      <c r="S389" s="2"/>
      <c r="T389" s="2"/>
      <c r="U389" s="2"/>
      <c r="V389" s="2"/>
      <c r="W389" s="2"/>
    </row>
    <row r="390" spans="1:23">
      <c r="A390" s="2"/>
      <c r="B390" s="2"/>
      <c r="C390" s="2"/>
      <c r="D390" s="2"/>
      <c r="E390" s="2"/>
      <c r="F390" s="2"/>
      <c r="G390" s="2"/>
      <c r="H390" s="2"/>
      <c r="I390" s="2"/>
      <c r="J390" s="2"/>
      <c r="K390" s="2"/>
      <c r="L390" s="2"/>
      <c r="M390" s="2"/>
      <c r="N390" s="2"/>
      <c r="O390" s="2"/>
      <c r="P390" s="2"/>
      <c r="Q390" s="2"/>
      <c r="R390" s="2"/>
      <c r="S390" s="2"/>
      <c r="T390" s="2"/>
      <c r="U390" s="2"/>
      <c r="V390" s="2"/>
      <c r="W390" s="2"/>
    </row>
    <row r="391" spans="1:23">
      <c r="A391" s="2"/>
      <c r="B391" s="2"/>
      <c r="C391" s="2"/>
      <c r="D391" s="2"/>
      <c r="E391" s="2"/>
      <c r="F391" s="2"/>
      <c r="G391" s="2"/>
      <c r="H391" s="2"/>
      <c r="I391" s="2"/>
      <c r="J391" s="2"/>
      <c r="K391" s="2"/>
      <c r="L391" s="2"/>
      <c r="M391" s="2"/>
      <c r="N391" s="2"/>
      <c r="O391" s="2"/>
      <c r="P391" s="2"/>
      <c r="Q391" s="2"/>
      <c r="R391" s="2"/>
      <c r="S391" s="2"/>
      <c r="T391" s="2"/>
      <c r="U391" s="2"/>
      <c r="V391" s="2"/>
      <c r="W391" s="2"/>
    </row>
    <row r="392" spans="1:23">
      <c r="A392" s="2"/>
      <c r="B392" s="2"/>
      <c r="C392" s="2"/>
      <c r="D392" s="2"/>
      <c r="E392" s="2"/>
      <c r="F392" s="2"/>
      <c r="G392" s="2"/>
      <c r="H392" s="2"/>
      <c r="I392" s="2"/>
      <c r="J392" s="2"/>
      <c r="K392" s="2"/>
      <c r="L392" s="2"/>
      <c r="M392" s="2"/>
      <c r="N392" s="2"/>
      <c r="O392" s="2"/>
      <c r="P392" s="2"/>
      <c r="Q392" s="2"/>
      <c r="R392" s="2"/>
      <c r="S392" s="2"/>
      <c r="T392" s="2"/>
      <c r="U392" s="2"/>
      <c r="V392" s="2"/>
      <c r="W392" s="2"/>
    </row>
    <row r="393" spans="1:23">
      <c r="A393" s="2"/>
      <c r="B393" s="2"/>
      <c r="C393" s="2"/>
      <c r="D393" s="2"/>
      <c r="E393" s="2"/>
      <c r="F393" s="2"/>
      <c r="G393" s="2"/>
      <c r="H393" s="2"/>
      <c r="I393" s="2"/>
      <c r="J393" s="2"/>
      <c r="K393" s="2"/>
      <c r="L393" s="2"/>
      <c r="M393" s="2"/>
      <c r="N393" s="2"/>
      <c r="O393" s="2"/>
      <c r="P393" s="2"/>
      <c r="Q393" s="2"/>
      <c r="R393" s="2"/>
      <c r="S393" s="2"/>
      <c r="T393" s="2"/>
      <c r="U393" s="2"/>
      <c r="V393" s="2"/>
      <c r="W393" s="2"/>
    </row>
    <row r="394" spans="1:23">
      <c r="A394" s="2"/>
      <c r="B394" s="2"/>
      <c r="C394" s="2"/>
      <c r="D394" s="2"/>
      <c r="E394" s="2"/>
      <c r="F394" s="2"/>
      <c r="G394" s="2"/>
      <c r="H394" s="2"/>
      <c r="I394" s="2"/>
      <c r="J394" s="2"/>
      <c r="K394" s="2"/>
      <c r="L394" s="2"/>
      <c r="M394" s="2"/>
      <c r="N394" s="2"/>
      <c r="O394" s="2"/>
      <c r="P394" s="2"/>
      <c r="Q394" s="2"/>
      <c r="R394" s="2"/>
      <c r="S394" s="2"/>
      <c r="T394" s="2"/>
      <c r="U394" s="2"/>
      <c r="V394" s="2"/>
      <c r="W394" s="2"/>
    </row>
    <row r="395" spans="1:23">
      <c r="A395" s="2"/>
      <c r="B395" s="2"/>
      <c r="C395" s="2"/>
      <c r="D395" s="2"/>
      <c r="E395" s="2"/>
      <c r="F395" s="2"/>
      <c r="G395" s="2"/>
      <c r="H395" s="2"/>
      <c r="I395" s="2"/>
      <c r="J395" s="2"/>
      <c r="K395" s="2"/>
      <c r="L395" s="2"/>
      <c r="M395" s="2"/>
      <c r="N395" s="2"/>
      <c r="O395" s="2"/>
      <c r="P395" s="2"/>
      <c r="Q395" s="2"/>
      <c r="R395" s="2"/>
      <c r="S395" s="2"/>
      <c r="T395" s="2"/>
      <c r="U395" s="2"/>
      <c r="V395" s="2"/>
      <c r="W395" s="2"/>
    </row>
    <row r="396" spans="1:23">
      <c r="A396" s="2"/>
      <c r="B396" s="2"/>
      <c r="C396" s="2"/>
      <c r="D396" s="2"/>
      <c r="E396" s="2"/>
      <c r="F396" s="2"/>
      <c r="G396" s="2"/>
      <c r="H396" s="2"/>
      <c r="I396" s="2"/>
      <c r="J396" s="2"/>
      <c r="K396" s="2"/>
      <c r="L396" s="2"/>
      <c r="M396" s="2"/>
      <c r="N396" s="2"/>
      <c r="O396" s="2"/>
      <c r="P396" s="2"/>
      <c r="Q396" s="2"/>
      <c r="R396" s="2"/>
      <c r="S396" s="2"/>
      <c r="T396" s="2"/>
      <c r="U396" s="2"/>
      <c r="V396" s="2"/>
      <c r="W396" s="2"/>
    </row>
    <row r="397" spans="1:23">
      <c r="A397" s="2"/>
      <c r="B397" s="2"/>
      <c r="C397" s="2"/>
      <c r="D397" s="2"/>
      <c r="E397" s="2"/>
      <c r="F397" s="2"/>
      <c r="G397" s="2"/>
      <c r="H397" s="2"/>
      <c r="I397" s="2"/>
      <c r="J397" s="2"/>
      <c r="K397" s="2"/>
      <c r="L397" s="2"/>
      <c r="M397" s="2"/>
      <c r="N397" s="2"/>
      <c r="O397" s="2"/>
      <c r="P397" s="2"/>
      <c r="Q397" s="2"/>
      <c r="R397" s="2"/>
      <c r="S397" s="2"/>
      <c r="T397" s="2"/>
      <c r="U397" s="2"/>
      <c r="V397" s="2"/>
      <c r="W397" s="2"/>
    </row>
    <row r="398" spans="1:23">
      <c r="A398" s="2"/>
      <c r="B398" s="2"/>
      <c r="C398" s="2"/>
      <c r="D398" s="2"/>
      <c r="E398" s="2"/>
      <c r="F398" s="2"/>
      <c r="G398" s="2"/>
      <c r="H398" s="2"/>
      <c r="I398" s="2"/>
      <c r="J398" s="2"/>
      <c r="K398" s="2"/>
      <c r="L398" s="2"/>
      <c r="M398" s="2"/>
      <c r="N398" s="2"/>
      <c r="O398" s="2"/>
      <c r="P398" s="2"/>
      <c r="Q398" s="2"/>
      <c r="R398" s="2"/>
      <c r="S398" s="2"/>
      <c r="T398" s="2"/>
      <c r="U398" s="2"/>
      <c r="V398" s="2"/>
      <c r="W398" s="2"/>
    </row>
    <row r="399" spans="1:23">
      <c r="A399" s="2"/>
      <c r="B399" s="2"/>
      <c r="C399" s="2"/>
      <c r="D399" s="2"/>
      <c r="E399" s="2"/>
      <c r="F399" s="2"/>
      <c r="G399" s="2"/>
      <c r="H399" s="2"/>
      <c r="I399" s="2"/>
      <c r="J399" s="2"/>
      <c r="K399" s="2"/>
      <c r="L399" s="2"/>
      <c r="M399" s="2"/>
      <c r="N399" s="2"/>
      <c r="O399" s="2"/>
      <c r="P399" s="2"/>
      <c r="Q399" s="2"/>
      <c r="R399" s="2"/>
      <c r="S399" s="2"/>
      <c r="T399" s="2"/>
      <c r="U399" s="2"/>
      <c r="V399" s="2"/>
      <c r="W399" s="2"/>
    </row>
    <row r="400" spans="1:23">
      <c r="A400" s="2"/>
      <c r="B400" s="2"/>
      <c r="C400" s="2"/>
      <c r="D400" s="2"/>
      <c r="E400" s="2"/>
      <c r="F400" s="2"/>
      <c r="G400" s="2"/>
      <c r="H400" s="2"/>
      <c r="I400" s="2"/>
      <c r="J400" s="2"/>
      <c r="K400" s="2"/>
      <c r="L400" s="2"/>
      <c r="M400" s="2"/>
      <c r="N400" s="2"/>
      <c r="O400" s="2"/>
      <c r="P400" s="2"/>
      <c r="Q400" s="2"/>
      <c r="R400" s="2"/>
      <c r="S400" s="2"/>
      <c r="T400" s="2"/>
      <c r="U400" s="2"/>
      <c r="V400" s="2"/>
      <c r="W400" s="2"/>
    </row>
    <row r="401" spans="1:23">
      <c r="A401" s="2"/>
      <c r="B401" s="2"/>
      <c r="C401" s="2"/>
      <c r="D401" s="2"/>
      <c r="E401" s="2"/>
      <c r="F401" s="2"/>
      <c r="G401" s="2"/>
      <c r="H401" s="2"/>
      <c r="I401" s="2"/>
      <c r="J401" s="2"/>
      <c r="K401" s="2"/>
      <c r="L401" s="2"/>
      <c r="M401" s="2"/>
      <c r="N401" s="2"/>
      <c r="O401" s="2"/>
      <c r="P401" s="2"/>
      <c r="Q401" s="2"/>
      <c r="R401" s="2"/>
      <c r="S401" s="2"/>
      <c r="T401" s="2"/>
      <c r="U401" s="2"/>
      <c r="V401" s="2"/>
      <c r="W401" s="2"/>
    </row>
    <row r="402" spans="1:23">
      <c r="A402" s="2"/>
      <c r="B402" s="2"/>
      <c r="C402" s="2"/>
      <c r="D402" s="2"/>
      <c r="E402" s="2"/>
      <c r="F402" s="2"/>
      <c r="G402" s="2"/>
      <c r="H402" s="2"/>
      <c r="I402" s="2"/>
      <c r="J402" s="2"/>
      <c r="K402" s="2"/>
      <c r="L402" s="2"/>
      <c r="M402" s="2"/>
      <c r="N402" s="2"/>
      <c r="O402" s="2"/>
      <c r="P402" s="2"/>
      <c r="Q402" s="2"/>
      <c r="R402" s="2"/>
      <c r="S402" s="2"/>
      <c r="T402" s="2"/>
      <c r="U402" s="2"/>
      <c r="V402" s="2"/>
      <c r="W402" s="2"/>
    </row>
    <row r="403" spans="1:23">
      <c r="A403" s="2"/>
      <c r="B403" s="2"/>
      <c r="C403" s="2"/>
      <c r="D403" s="2"/>
      <c r="E403" s="2"/>
      <c r="F403" s="2"/>
      <c r="G403" s="2"/>
      <c r="H403" s="2"/>
      <c r="I403" s="2"/>
      <c r="J403" s="2"/>
      <c r="K403" s="2"/>
      <c r="L403" s="2"/>
      <c r="M403" s="2"/>
      <c r="N403" s="2"/>
      <c r="O403" s="2"/>
      <c r="P403" s="2"/>
      <c r="Q403" s="2"/>
      <c r="R403" s="2"/>
      <c r="S403" s="2"/>
      <c r="T403" s="2"/>
      <c r="U403" s="2"/>
      <c r="V403" s="2"/>
      <c r="W403" s="2"/>
    </row>
    <row r="404" spans="1:23">
      <c r="A404" s="2"/>
      <c r="B404" s="2"/>
      <c r="C404" s="2"/>
      <c r="D404" s="2"/>
      <c r="E404" s="2"/>
      <c r="F404" s="2"/>
      <c r="G404" s="2"/>
      <c r="H404" s="2"/>
      <c r="I404" s="2"/>
      <c r="J404" s="2"/>
      <c r="K404" s="2"/>
      <c r="L404" s="2"/>
      <c r="M404" s="2"/>
      <c r="N404" s="2"/>
      <c r="O404" s="2"/>
      <c r="P404" s="2"/>
      <c r="Q404" s="2"/>
      <c r="R404" s="2"/>
      <c r="S404" s="2"/>
      <c r="T404" s="2"/>
      <c r="U404" s="2"/>
      <c r="V404" s="2"/>
      <c r="W404" s="2"/>
    </row>
    <row r="405" spans="1:23">
      <c r="A405" s="2"/>
      <c r="B405" s="2"/>
      <c r="C405" s="2"/>
      <c r="D405" s="2"/>
      <c r="E405" s="2"/>
      <c r="F405" s="2"/>
      <c r="G405" s="2"/>
      <c r="H405" s="2"/>
      <c r="I405" s="2"/>
      <c r="J405" s="2"/>
      <c r="K405" s="2"/>
      <c r="L405" s="2"/>
      <c r="M405" s="2"/>
      <c r="N405" s="2"/>
      <c r="O405" s="2"/>
      <c r="P405" s="2"/>
      <c r="Q405" s="2"/>
      <c r="R405" s="2"/>
      <c r="S405" s="2"/>
      <c r="T405" s="2"/>
      <c r="U405" s="2"/>
      <c r="V405" s="2"/>
      <c r="W405" s="2"/>
    </row>
    <row r="406" spans="1:23">
      <c r="A406" s="2"/>
      <c r="B406" s="2"/>
      <c r="C406" s="2"/>
      <c r="D406" s="2"/>
      <c r="E406" s="2"/>
      <c r="F406" s="2"/>
      <c r="G406" s="2"/>
      <c r="H406" s="2"/>
      <c r="I406" s="2"/>
      <c r="J406" s="2"/>
      <c r="K406" s="2"/>
      <c r="L406" s="2"/>
      <c r="M406" s="2"/>
      <c r="N406" s="2"/>
      <c r="O406" s="2"/>
      <c r="P406" s="2"/>
      <c r="Q406" s="2"/>
      <c r="R406" s="2"/>
      <c r="S406" s="2"/>
      <c r="T406" s="2"/>
      <c r="U406" s="2"/>
      <c r="V406" s="2"/>
      <c r="W406" s="2"/>
    </row>
    <row r="407" spans="1:23">
      <c r="A407" s="2"/>
      <c r="B407" s="2"/>
      <c r="C407" s="2"/>
      <c r="D407" s="2"/>
      <c r="E407" s="2"/>
      <c r="F407" s="2"/>
      <c r="G407" s="2"/>
      <c r="H407" s="2"/>
      <c r="I407" s="2"/>
      <c r="J407" s="2"/>
      <c r="K407" s="2"/>
      <c r="L407" s="2"/>
      <c r="M407" s="2"/>
      <c r="N407" s="2"/>
      <c r="O407" s="2"/>
      <c r="P407" s="2"/>
      <c r="Q407" s="2"/>
      <c r="R407" s="2"/>
      <c r="S407" s="2"/>
      <c r="T407" s="2"/>
      <c r="U407" s="2"/>
      <c r="V407" s="2"/>
      <c r="W407" s="2"/>
    </row>
    <row r="408" spans="1:23">
      <c r="A408" s="2"/>
      <c r="B408" s="2"/>
      <c r="C408" s="2"/>
      <c r="D408" s="2"/>
      <c r="E408" s="2"/>
      <c r="F408" s="2"/>
      <c r="G408" s="2"/>
      <c r="H408" s="2"/>
      <c r="I408" s="2"/>
      <c r="J408" s="2"/>
      <c r="K408" s="2"/>
      <c r="L408" s="2"/>
      <c r="M408" s="2"/>
      <c r="N408" s="2"/>
      <c r="O408" s="2"/>
      <c r="P408" s="2"/>
      <c r="Q408" s="2"/>
      <c r="R408" s="2"/>
      <c r="S408" s="2"/>
      <c r="T408" s="2"/>
      <c r="U408" s="2"/>
      <c r="V408" s="2"/>
      <c r="W408" s="2"/>
    </row>
    <row r="409" spans="1:23">
      <c r="A409" s="2"/>
      <c r="B409" s="2"/>
      <c r="C409" s="2"/>
      <c r="D409" s="2"/>
      <c r="E409" s="2"/>
      <c r="F409" s="2"/>
      <c r="G409" s="2"/>
      <c r="H409" s="2"/>
      <c r="I409" s="2"/>
      <c r="J409" s="2"/>
      <c r="K409" s="2"/>
      <c r="L409" s="2"/>
      <c r="M409" s="2"/>
      <c r="N409" s="2"/>
      <c r="O409" s="2"/>
      <c r="P409" s="2"/>
      <c r="Q409" s="2"/>
      <c r="R409" s="2"/>
      <c r="S409" s="2"/>
      <c r="T409" s="2"/>
      <c r="U409" s="2"/>
      <c r="V409" s="2"/>
      <c r="W409" s="2"/>
    </row>
    <row r="410" spans="1:23">
      <c r="A410" s="2"/>
      <c r="B410" s="2"/>
      <c r="C410" s="2"/>
      <c r="D410" s="2"/>
      <c r="E410" s="2"/>
      <c r="F410" s="2"/>
      <c r="G410" s="2"/>
      <c r="H410" s="2"/>
      <c r="I410" s="2"/>
      <c r="J410" s="2"/>
      <c r="K410" s="2"/>
      <c r="L410" s="2"/>
      <c r="M410" s="2"/>
      <c r="N410" s="2"/>
      <c r="O410" s="2"/>
      <c r="P410" s="2"/>
      <c r="Q410" s="2"/>
      <c r="R410" s="2"/>
      <c r="S410" s="2"/>
      <c r="T410" s="2"/>
      <c r="U410" s="2"/>
      <c r="V410" s="2"/>
      <c r="W410" s="2"/>
    </row>
    <row r="411" spans="1:23">
      <c r="A411" s="2"/>
      <c r="B411" s="2"/>
      <c r="C411" s="2"/>
      <c r="D411" s="2"/>
      <c r="E411" s="2"/>
      <c r="F411" s="2"/>
      <c r="G411" s="2"/>
      <c r="H411" s="2"/>
      <c r="I411" s="2"/>
      <c r="J411" s="2"/>
      <c r="K411" s="2"/>
      <c r="L411" s="2"/>
      <c r="M411" s="2"/>
      <c r="N411" s="2"/>
      <c r="O411" s="2"/>
      <c r="P411" s="2"/>
      <c r="Q411" s="2"/>
      <c r="R411" s="2"/>
      <c r="S411" s="2"/>
      <c r="T411" s="2"/>
      <c r="U411" s="2"/>
      <c r="V411" s="2"/>
      <c r="W411" s="2"/>
    </row>
    <row r="412" spans="1:23">
      <c r="A412" s="2"/>
      <c r="B412" s="2"/>
      <c r="C412" s="2"/>
      <c r="D412" s="2"/>
      <c r="E412" s="2"/>
      <c r="F412" s="2"/>
      <c r="G412" s="2"/>
      <c r="H412" s="2"/>
      <c r="I412" s="2"/>
      <c r="J412" s="2"/>
      <c r="K412" s="2"/>
      <c r="L412" s="2"/>
      <c r="M412" s="2"/>
      <c r="N412" s="2"/>
      <c r="O412" s="2"/>
      <c r="P412" s="2"/>
      <c r="Q412" s="2"/>
      <c r="R412" s="2"/>
      <c r="S412" s="2"/>
      <c r="T412" s="2"/>
      <c r="U412" s="2"/>
      <c r="V412" s="2"/>
      <c r="W412" s="2"/>
    </row>
    <row r="413" spans="1:23">
      <c r="A413" s="2"/>
      <c r="B413" s="2"/>
      <c r="C413" s="2"/>
      <c r="D413" s="2"/>
      <c r="E413" s="2"/>
      <c r="F413" s="2"/>
      <c r="G413" s="2"/>
      <c r="H413" s="2"/>
      <c r="I413" s="2"/>
      <c r="J413" s="2"/>
      <c r="K413" s="2"/>
      <c r="L413" s="2"/>
      <c r="M413" s="2"/>
      <c r="N413" s="2"/>
      <c r="O413" s="2"/>
      <c r="P413" s="2"/>
      <c r="Q413" s="2"/>
      <c r="R413" s="2"/>
      <c r="S413" s="2"/>
      <c r="T413" s="2"/>
      <c r="U413" s="2"/>
      <c r="V413" s="2"/>
      <c r="W413" s="2"/>
    </row>
    <row r="414" spans="1:23">
      <c r="A414" s="2"/>
      <c r="B414" s="2"/>
      <c r="C414" s="2"/>
      <c r="D414" s="2"/>
      <c r="E414" s="2"/>
      <c r="F414" s="2"/>
      <c r="G414" s="2"/>
      <c r="H414" s="2"/>
      <c r="I414" s="2"/>
      <c r="J414" s="2"/>
      <c r="K414" s="2"/>
      <c r="L414" s="2"/>
      <c r="M414" s="2"/>
      <c r="N414" s="2"/>
      <c r="O414" s="2"/>
      <c r="P414" s="2"/>
      <c r="Q414" s="2"/>
      <c r="R414" s="2"/>
      <c r="S414" s="2"/>
      <c r="T414" s="2"/>
      <c r="U414" s="2"/>
      <c r="V414" s="2"/>
      <c r="W414" s="2"/>
    </row>
    <row r="415" spans="1:23">
      <c r="A415" s="2"/>
      <c r="B415" s="2"/>
      <c r="C415" s="2"/>
      <c r="D415" s="2"/>
      <c r="E415" s="2"/>
      <c r="F415" s="2"/>
      <c r="G415" s="2"/>
      <c r="H415" s="2"/>
      <c r="I415" s="2"/>
      <c r="J415" s="2"/>
      <c r="K415" s="2"/>
      <c r="L415" s="2"/>
      <c r="M415" s="2"/>
      <c r="N415" s="2"/>
      <c r="O415" s="2"/>
      <c r="P415" s="2"/>
      <c r="Q415" s="2"/>
      <c r="R415" s="2"/>
      <c r="S415" s="2"/>
      <c r="T415" s="2"/>
      <c r="U415" s="2"/>
      <c r="V415" s="2"/>
      <c r="W415" s="2"/>
    </row>
    <row r="416" spans="1:23">
      <c r="A416" s="2"/>
      <c r="B416" s="2"/>
      <c r="C416" s="2"/>
      <c r="D416" s="2"/>
      <c r="E416" s="2"/>
      <c r="F416" s="2"/>
      <c r="G416" s="2"/>
      <c r="H416" s="2"/>
      <c r="I416" s="2"/>
      <c r="J416" s="2"/>
      <c r="K416" s="2"/>
      <c r="L416" s="2"/>
      <c r="M416" s="2"/>
      <c r="N416" s="2"/>
      <c r="O416" s="2"/>
      <c r="P416" s="2"/>
      <c r="Q416" s="2"/>
      <c r="R416" s="2"/>
      <c r="S416" s="2"/>
      <c r="T416" s="2"/>
      <c r="U416" s="2"/>
      <c r="V416" s="2"/>
      <c r="W416" s="2"/>
    </row>
    <row r="417" spans="1:23">
      <c r="A417" s="2"/>
      <c r="B417" s="2"/>
      <c r="C417" s="2"/>
      <c r="D417" s="2"/>
      <c r="E417" s="2"/>
      <c r="F417" s="2"/>
      <c r="G417" s="2"/>
      <c r="H417" s="2"/>
      <c r="I417" s="2"/>
      <c r="J417" s="2"/>
      <c r="K417" s="2"/>
      <c r="L417" s="2"/>
      <c r="M417" s="2"/>
      <c r="N417" s="2"/>
      <c r="O417" s="2"/>
      <c r="P417" s="2"/>
      <c r="Q417" s="2"/>
      <c r="R417" s="2"/>
      <c r="S417" s="2"/>
      <c r="T417" s="2"/>
      <c r="U417" s="2"/>
      <c r="V417" s="2"/>
      <c r="W417" s="2"/>
    </row>
    <row r="418" spans="1:23">
      <c r="A418" s="2"/>
      <c r="B418" s="2"/>
      <c r="C418" s="2"/>
      <c r="D418" s="2"/>
      <c r="E418" s="2"/>
      <c r="F418" s="2"/>
      <c r="G418" s="2"/>
      <c r="H418" s="2"/>
      <c r="I418" s="2"/>
      <c r="J418" s="2"/>
      <c r="K418" s="2"/>
      <c r="L418" s="2"/>
      <c r="M418" s="2"/>
      <c r="N418" s="2"/>
      <c r="O418" s="2"/>
      <c r="P418" s="2"/>
      <c r="Q418" s="2"/>
      <c r="R418" s="2"/>
      <c r="S418" s="2"/>
      <c r="T418" s="2"/>
      <c r="U418" s="2"/>
      <c r="V418" s="2"/>
      <c r="W418" s="2"/>
    </row>
    <row r="419" spans="1:23">
      <c r="A419" s="2"/>
      <c r="B419" s="2"/>
      <c r="C419" s="2"/>
      <c r="D419" s="2"/>
      <c r="E419" s="2"/>
      <c r="F419" s="2"/>
      <c r="G419" s="2"/>
      <c r="H419" s="2"/>
      <c r="I419" s="2"/>
      <c r="J419" s="2"/>
      <c r="K419" s="2"/>
      <c r="L419" s="2"/>
      <c r="M419" s="2"/>
      <c r="N419" s="2"/>
      <c r="O419" s="2"/>
      <c r="P419" s="2"/>
      <c r="Q419" s="2"/>
      <c r="R419" s="2"/>
      <c r="S419" s="2"/>
      <c r="T419" s="2"/>
      <c r="U419" s="2"/>
      <c r="V419" s="2"/>
      <c r="W419" s="2"/>
    </row>
    <row r="420" spans="1:23">
      <c r="A420" s="2"/>
      <c r="B420" s="2"/>
      <c r="C420" s="2"/>
      <c r="D420" s="2"/>
      <c r="E420" s="2"/>
      <c r="F420" s="2"/>
      <c r="G420" s="2"/>
      <c r="H420" s="2"/>
      <c r="I420" s="2"/>
      <c r="J420" s="2"/>
      <c r="K420" s="2"/>
      <c r="L420" s="2"/>
      <c r="M420" s="2"/>
      <c r="N420" s="2"/>
      <c r="O420" s="2"/>
      <c r="P420" s="2"/>
      <c r="Q420" s="2"/>
      <c r="R420" s="2"/>
      <c r="S420" s="2"/>
      <c r="T420" s="2"/>
      <c r="U420" s="2"/>
      <c r="V420" s="2"/>
      <c r="W420" s="2"/>
    </row>
    <row r="421" spans="1:23">
      <c r="A421" s="2"/>
      <c r="B421" s="2"/>
      <c r="C421" s="2"/>
      <c r="D421" s="2"/>
      <c r="E421" s="2"/>
      <c r="F421" s="2"/>
      <c r="G421" s="2"/>
      <c r="H421" s="2"/>
      <c r="I421" s="2"/>
      <c r="J421" s="2"/>
      <c r="K421" s="2"/>
      <c r="L421" s="2"/>
      <c r="M421" s="2"/>
      <c r="N421" s="2"/>
      <c r="O421" s="2"/>
      <c r="P421" s="2"/>
      <c r="Q421" s="2"/>
      <c r="R421" s="2"/>
      <c r="S421" s="2"/>
      <c r="T421" s="2"/>
      <c r="U421" s="2"/>
      <c r="V421" s="2"/>
      <c r="W421" s="2"/>
    </row>
    <row r="422" spans="1:23">
      <c r="A422" s="2"/>
      <c r="B422" s="2"/>
      <c r="C422" s="2"/>
      <c r="D422" s="2"/>
      <c r="E422" s="2"/>
      <c r="F422" s="2"/>
      <c r="G422" s="2"/>
      <c r="H422" s="2"/>
      <c r="I422" s="2"/>
      <c r="J422" s="2"/>
      <c r="K422" s="2"/>
      <c r="L422" s="2"/>
      <c r="M422" s="2"/>
      <c r="N422" s="2"/>
      <c r="O422" s="2"/>
      <c r="P422" s="2"/>
      <c r="Q422" s="2"/>
      <c r="R422" s="2"/>
      <c r="S422" s="2"/>
      <c r="T422" s="2"/>
      <c r="U422" s="2"/>
      <c r="V422" s="2"/>
      <c r="W422" s="2"/>
    </row>
    <row r="423" spans="1:23">
      <c r="A423" s="2"/>
      <c r="B423" s="2"/>
      <c r="C423" s="2"/>
      <c r="D423" s="2"/>
      <c r="E423" s="2"/>
      <c r="F423" s="2"/>
      <c r="G423" s="2"/>
      <c r="H423" s="2"/>
      <c r="I423" s="2"/>
      <c r="J423" s="2"/>
      <c r="K423" s="2"/>
      <c r="L423" s="2"/>
      <c r="M423" s="2"/>
      <c r="N423" s="2"/>
      <c r="O423" s="2"/>
      <c r="P423" s="2"/>
      <c r="Q423" s="2"/>
      <c r="R423" s="2"/>
      <c r="S423" s="2"/>
      <c r="T423" s="2"/>
      <c r="U423" s="2"/>
      <c r="V423" s="2"/>
      <c r="W423" s="2"/>
    </row>
    <row r="424" spans="1:23">
      <c r="A424" s="2"/>
      <c r="B424" s="2"/>
      <c r="C424" s="2"/>
      <c r="D424" s="2"/>
      <c r="E424" s="2"/>
      <c r="F424" s="2"/>
      <c r="G424" s="2"/>
      <c r="H424" s="2"/>
      <c r="I424" s="2"/>
      <c r="J424" s="2"/>
      <c r="K424" s="2"/>
      <c r="L424" s="2"/>
      <c r="M424" s="2"/>
      <c r="N424" s="2"/>
      <c r="O424" s="2"/>
      <c r="P424" s="2"/>
      <c r="Q424" s="2"/>
      <c r="R424" s="2"/>
      <c r="S424" s="2"/>
      <c r="T424" s="2"/>
      <c r="U424" s="2"/>
      <c r="V424" s="2"/>
      <c r="W424" s="2"/>
    </row>
    <row r="425" spans="1:23">
      <c r="A425" s="2"/>
      <c r="B425" s="2"/>
      <c r="C425" s="2"/>
      <c r="D425" s="2"/>
      <c r="E425" s="2"/>
      <c r="F425" s="2"/>
      <c r="G425" s="2"/>
      <c r="H425" s="2"/>
      <c r="I425" s="2"/>
      <c r="J425" s="2"/>
      <c r="K425" s="2"/>
      <c r="L425" s="2"/>
      <c r="M425" s="2"/>
      <c r="N425" s="2"/>
      <c r="O425" s="2"/>
      <c r="P425" s="2"/>
      <c r="Q425" s="2"/>
      <c r="R425" s="2"/>
      <c r="S425" s="2"/>
      <c r="T425" s="2"/>
      <c r="U425" s="2"/>
      <c r="V425" s="2"/>
      <c r="W425" s="2"/>
    </row>
    <row r="426" spans="1:23">
      <c r="A426" s="2"/>
      <c r="B426" s="2"/>
      <c r="C426" s="2"/>
      <c r="D426" s="2"/>
      <c r="E426" s="2"/>
      <c r="F426" s="2"/>
      <c r="G426" s="2"/>
      <c r="H426" s="2"/>
      <c r="I426" s="2"/>
      <c r="J426" s="2"/>
      <c r="K426" s="2"/>
      <c r="L426" s="2"/>
      <c r="M426" s="2"/>
      <c r="N426" s="2"/>
      <c r="O426" s="2"/>
      <c r="P426" s="2"/>
      <c r="Q426" s="2"/>
      <c r="R426" s="2"/>
      <c r="S426" s="2"/>
      <c r="T426" s="2"/>
      <c r="U426" s="2"/>
      <c r="V426" s="2"/>
      <c r="W426" s="2"/>
    </row>
    <row r="427" spans="1:23">
      <c r="A427" s="2"/>
      <c r="B427" s="2"/>
      <c r="C427" s="2"/>
      <c r="D427" s="2"/>
      <c r="E427" s="2"/>
      <c r="F427" s="2"/>
      <c r="G427" s="2"/>
      <c r="H427" s="2"/>
      <c r="I427" s="2"/>
      <c r="J427" s="2"/>
      <c r="K427" s="2"/>
      <c r="L427" s="2"/>
      <c r="M427" s="2"/>
      <c r="N427" s="2"/>
      <c r="O427" s="2"/>
      <c r="P427" s="2"/>
      <c r="Q427" s="2"/>
      <c r="R427" s="2"/>
      <c r="S427" s="2"/>
      <c r="T427" s="2"/>
      <c r="U427" s="2"/>
      <c r="V427" s="2"/>
      <c r="W427" s="2"/>
    </row>
    <row r="428" spans="1:23">
      <c r="A428" s="2"/>
      <c r="B428" s="2"/>
      <c r="C428" s="2"/>
      <c r="D428" s="2"/>
      <c r="E428" s="2"/>
      <c r="F428" s="2"/>
      <c r="G428" s="2"/>
      <c r="H428" s="2"/>
      <c r="I428" s="2"/>
      <c r="J428" s="2"/>
      <c r="K428" s="2"/>
      <c r="L428" s="2"/>
      <c r="M428" s="2"/>
      <c r="N428" s="2"/>
      <c r="O428" s="2"/>
      <c r="P428" s="2"/>
      <c r="Q428" s="2"/>
      <c r="R428" s="2"/>
      <c r="S428" s="2"/>
      <c r="T428" s="2"/>
      <c r="U428" s="2"/>
      <c r="V428" s="2"/>
      <c r="W428" s="2"/>
    </row>
    <row r="429" spans="1:23">
      <c r="A429" s="2"/>
      <c r="B429" s="2"/>
      <c r="C429" s="2"/>
      <c r="D429" s="2"/>
      <c r="E429" s="2"/>
      <c r="F429" s="2"/>
      <c r="G429" s="2"/>
      <c r="H429" s="2"/>
      <c r="I429" s="2"/>
      <c r="J429" s="2"/>
      <c r="K429" s="2"/>
      <c r="L429" s="2"/>
      <c r="M429" s="2"/>
      <c r="N429" s="2"/>
      <c r="O429" s="2"/>
      <c r="P429" s="2"/>
      <c r="Q429" s="2"/>
      <c r="R429" s="2"/>
      <c r="S429" s="2"/>
      <c r="T429" s="2"/>
      <c r="U429" s="2"/>
      <c r="V429" s="2"/>
      <c r="W429" s="2"/>
    </row>
    <row r="430" spans="1:23">
      <c r="A430" s="2"/>
      <c r="B430" s="2"/>
      <c r="C430" s="2"/>
      <c r="D430" s="2"/>
      <c r="E430" s="2"/>
      <c r="F430" s="2"/>
      <c r="G430" s="2"/>
      <c r="H430" s="2"/>
      <c r="I430" s="2"/>
      <c r="J430" s="2"/>
      <c r="K430" s="2"/>
      <c r="L430" s="2"/>
      <c r="M430" s="2"/>
      <c r="N430" s="2"/>
      <c r="O430" s="2"/>
      <c r="P430" s="2"/>
      <c r="Q430" s="2"/>
      <c r="R430" s="2"/>
      <c r="S430" s="2"/>
      <c r="T430" s="2"/>
      <c r="U430" s="2"/>
      <c r="V430" s="2"/>
      <c r="W430" s="2"/>
    </row>
    <row r="431" spans="1:23">
      <c r="A431" s="2"/>
      <c r="B431" s="2"/>
      <c r="C431" s="2"/>
      <c r="D431" s="2"/>
      <c r="E431" s="2"/>
      <c r="F431" s="2"/>
      <c r="G431" s="2"/>
      <c r="H431" s="2"/>
      <c r="I431" s="2"/>
      <c r="J431" s="2"/>
      <c r="K431" s="2"/>
      <c r="L431" s="2"/>
      <c r="M431" s="2"/>
      <c r="N431" s="2"/>
      <c r="O431" s="2"/>
      <c r="P431" s="2"/>
      <c r="Q431" s="2"/>
      <c r="R431" s="2"/>
      <c r="S431" s="2"/>
      <c r="T431" s="2"/>
      <c r="U431" s="2"/>
      <c r="V431" s="2"/>
      <c r="W431" s="2"/>
    </row>
    <row r="432" spans="1:23">
      <c r="A432" s="2"/>
      <c r="B432" s="2"/>
      <c r="C432" s="2"/>
      <c r="D432" s="2"/>
      <c r="E432" s="2"/>
      <c r="F432" s="2"/>
      <c r="G432" s="2"/>
      <c r="H432" s="2"/>
      <c r="I432" s="2"/>
      <c r="J432" s="2"/>
      <c r="K432" s="2"/>
      <c r="L432" s="2"/>
      <c r="M432" s="2"/>
      <c r="N432" s="2"/>
      <c r="O432" s="2"/>
      <c r="P432" s="2"/>
      <c r="Q432" s="2"/>
      <c r="R432" s="2"/>
      <c r="S432" s="2"/>
      <c r="T432" s="2"/>
      <c r="U432" s="2"/>
      <c r="V432" s="2"/>
      <c r="W432" s="2"/>
    </row>
    <row r="433" spans="1:23">
      <c r="A433" s="2"/>
      <c r="B433" s="2"/>
      <c r="C433" s="2"/>
      <c r="D433" s="2"/>
      <c r="E433" s="2"/>
      <c r="F433" s="2"/>
      <c r="G433" s="2"/>
      <c r="H433" s="2"/>
      <c r="I433" s="2"/>
      <c r="J433" s="2"/>
      <c r="K433" s="2"/>
      <c r="L433" s="2"/>
      <c r="M433" s="2"/>
      <c r="N433" s="2"/>
      <c r="O433" s="2"/>
      <c r="P433" s="2"/>
      <c r="Q433" s="2"/>
      <c r="R433" s="2"/>
      <c r="S433" s="2"/>
      <c r="T433" s="2"/>
      <c r="U433" s="2"/>
      <c r="V433" s="2"/>
      <c r="W433" s="2"/>
    </row>
    <row r="434" spans="1:23">
      <c r="A434" s="2"/>
      <c r="B434" s="2"/>
      <c r="C434" s="2"/>
      <c r="D434" s="2"/>
      <c r="E434" s="2"/>
      <c r="F434" s="2"/>
      <c r="G434" s="2"/>
      <c r="H434" s="2"/>
      <c r="I434" s="2"/>
      <c r="J434" s="2"/>
      <c r="K434" s="2"/>
      <c r="L434" s="2"/>
      <c r="M434" s="2"/>
      <c r="N434" s="2"/>
      <c r="O434" s="2"/>
      <c r="P434" s="2"/>
      <c r="Q434" s="2"/>
      <c r="R434" s="2"/>
      <c r="S434" s="2"/>
      <c r="T434" s="2"/>
      <c r="U434" s="2"/>
      <c r="V434" s="2"/>
      <c r="W434" s="2"/>
    </row>
    <row r="435" spans="1:23">
      <c r="A435" s="2"/>
      <c r="B435" s="2"/>
      <c r="C435" s="2"/>
      <c r="D435" s="2"/>
      <c r="E435" s="2"/>
      <c r="F435" s="2"/>
      <c r="G435" s="2"/>
      <c r="H435" s="2"/>
      <c r="I435" s="2"/>
      <c r="J435" s="2"/>
      <c r="K435" s="2"/>
      <c r="L435" s="2"/>
      <c r="M435" s="2"/>
      <c r="N435" s="2"/>
      <c r="O435" s="2"/>
      <c r="P435" s="2"/>
      <c r="Q435" s="2"/>
      <c r="R435" s="2"/>
      <c r="S435" s="2"/>
      <c r="T435" s="2"/>
      <c r="U435" s="2"/>
      <c r="V435" s="2"/>
      <c r="W435" s="2"/>
    </row>
    <row r="436" spans="1:23">
      <c r="A436" s="2"/>
      <c r="B436" s="2"/>
      <c r="C436" s="2"/>
      <c r="D436" s="2"/>
      <c r="E436" s="2"/>
      <c r="F436" s="2"/>
      <c r="G436" s="2"/>
      <c r="H436" s="2"/>
      <c r="I436" s="2"/>
      <c r="J436" s="2"/>
      <c r="K436" s="2"/>
      <c r="L436" s="2"/>
      <c r="M436" s="2"/>
      <c r="N436" s="2"/>
      <c r="O436" s="2"/>
      <c r="P436" s="2"/>
      <c r="Q436" s="2"/>
      <c r="R436" s="2"/>
      <c r="S436" s="2"/>
      <c r="T436" s="2"/>
      <c r="U436" s="2"/>
      <c r="V436" s="2"/>
      <c r="W436" s="2"/>
    </row>
    <row r="437" spans="1:23">
      <c r="A437" s="2"/>
      <c r="B437" s="2"/>
      <c r="C437" s="2"/>
      <c r="D437" s="2"/>
      <c r="E437" s="2"/>
      <c r="F437" s="2"/>
      <c r="G437" s="2"/>
      <c r="H437" s="2"/>
      <c r="I437" s="2"/>
      <c r="J437" s="2"/>
      <c r="K437" s="2"/>
      <c r="L437" s="2"/>
      <c r="M437" s="2"/>
      <c r="N437" s="2"/>
      <c r="O437" s="2"/>
      <c r="P437" s="2"/>
      <c r="Q437" s="2"/>
      <c r="R437" s="2"/>
      <c r="S437" s="2"/>
      <c r="T437" s="2"/>
      <c r="U437" s="2"/>
      <c r="V437" s="2"/>
      <c r="W437" s="2"/>
    </row>
    <row r="438" spans="1:23">
      <c r="A438" s="2"/>
      <c r="B438" s="2"/>
      <c r="C438" s="2"/>
      <c r="D438" s="2"/>
      <c r="E438" s="2"/>
      <c r="F438" s="2"/>
      <c r="G438" s="2"/>
      <c r="H438" s="2"/>
      <c r="I438" s="2"/>
      <c r="J438" s="2"/>
      <c r="K438" s="2"/>
      <c r="L438" s="2"/>
      <c r="M438" s="2"/>
      <c r="N438" s="2"/>
      <c r="O438" s="2"/>
      <c r="P438" s="2"/>
      <c r="Q438" s="2"/>
      <c r="R438" s="2"/>
      <c r="S438" s="2"/>
      <c r="T438" s="2"/>
      <c r="U438" s="2"/>
      <c r="V438" s="2"/>
      <c r="W438" s="2"/>
    </row>
    <row r="439" spans="1:23">
      <c r="A439" s="2"/>
      <c r="B439" s="2"/>
      <c r="C439" s="2"/>
      <c r="D439" s="2"/>
      <c r="E439" s="2"/>
      <c r="F439" s="2"/>
      <c r="G439" s="2"/>
      <c r="H439" s="2"/>
      <c r="I439" s="2"/>
      <c r="J439" s="2"/>
      <c r="K439" s="2"/>
      <c r="L439" s="2"/>
      <c r="M439" s="2"/>
      <c r="N439" s="2"/>
      <c r="O439" s="2"/>
      <c r="P439" s="2"/>
      <c r="Q439" s="2"/>
      <c r="R439" s="2"/>
      <c r="S439" s="2"/>
      <c r="T439" s="2"/>
      <c r="U439" s="2"/>
      <c r="V439" s="2"/>
      <c r="W439" s="2"/>
    </row>
    <row r="440" spans="1:23">
      <c r="A440" s="2"/>
      <c r="B440" s="2"/>
      <c r="C440" s="2"/>
      <c r="D440" s="2"/>
      <c r="E440" s="2"/>
      <c r="F440" s="2"/>
      <c r="G440" s="2"/>
      <c r="H440" s="2"/>
      <c r="I440" s="2"/>
      <c r="J440" s="2"/>
      <c r="K440" s="2"/>
      <c r="L440" s="2"/>
      <c r="M440" s="2"/>
      <c r="N440" s="2"/>
      <c r="O440" s="2"/>
      <c r="P440" s="2"/>
      <c r="Q440" s="2"/>
      <c r="R440" s="2"/>
      <c r="S440" s="2"/>
      <c r="T440" s="2"/>
      <c r="U440" s="2"/>
      <c r="V440" s="2"/>
      <c r="W440" s="2"/>
    </row>
    <row r="441" spans="1:23">
      <c r="A441" s="2"/>
      <c r="B441" s="2"/>
      <c r="C441" s="2"/>
      <c r="D441" s="2"/>
      <c r="E441" s="2"/>
      <c r="F441" s="2"/>
      <c r="G441" s="2"/>
      <c r="H441" s="2"/>
      <c r="I441" s="2"/>
      <c r="J441" s="2"/>
      <c r="K441" s="2"/>
      <c r="L441" s="2"/>
      <c r="M441" s="2"/>
      <c r="N441" s="2"/>
      <c r="O441" s="2"/>
      <c r="P441" s="2"/>
      <c r="Q441" s="2"/>
      <c r="R441" s="2"/>
      <c r="S441" s="2"/>
      <c r="T441" s="2"/>
      <c r="U441" s="2"/>
      <c r="V441" s="2"/>
      <c r="W441" s="2"/>
    </row>
    <row r="442" spans="1:23">
      <c r="A442" s="2"/>
      <c r="B442" s="2"/>
      <c r="C442" s="2"/>
      <c r="D442" s="2"/>
      <c r="E442" s="2"/>
      <c r="F442" s="2"/>
      <c r="G442" s="2"/>
      <c r="H442" s="2"/>
      <c r="I442" s="2"/>
      <c r="J442" s="2"/>
      <c r="K442" s="2"/>
      <c r="L442" s="2"/>
      <c r="M442" s="2"/>
      <c r="N442" s="2"/>
      <c r="O442" s="2"/>
      <c r="P442" s="2"/>
      <c r="Q442" s="2"/>
      <c r="R442" s="2"/>
      <c r="S442" s="2"/>
      <c r="T442" s="2"/>
      <c r="U442" s="2"/>
      <c r="V442" s="2"/>
      <c r="W442" s="2"/>
    </row>
    <row r="443" spans="1:23">
      <c r="A443" s="2"/>
      <c r="B443" s="2"/>
      <c r="C443" s="2"/>
      <c r="D443" s="2"/>
      <c r="E443" s="2"/>
      <c r="F443" s="2"/>
      <c r="G443" s="2"/>
      <c r="H443" s="2"/>
      <c r="I443" s="2"/>
      <c r="J443" s="2"/>
      <c r="K443" s="2"/>
      <c r="L443" s="2"/>
      <c r="M443" s="2"/>
      <c r="N443" s="2"/>
      <c r="O443" s="2"/>
      <c r="P443" s="2"/>
      <c r="Q443" s="2"/>
      <c r="R443" s="2"/>
      <c r="S443" s="2"/>
      <c r="T443" s="2"/>
      <c r="U443" s="2"/>
      <c r="V443" s="2"/>
      <c r="W443" s="2"/>
    </row>
    <row r="444" spans="1:23">
      <c r="A444" s="2"/>
      <c r="B444" s="2"/>
      <c r="C444" s="2"/>
      <c r="D444" s="2"/>
      <c r="E444" s="2"/>
      <c r="F444" s="2"/>
      <c r="G444" s="2"/>
      <c r="H444" s="2"/>
      <c r="I444" s="2"/>
      <c r="J444" s="2"/>
      <c r="K444" s="2"/>
      <c r="L444" s="2"/>
      <c r="M444" s="2"/>
      <c r="N444" s="2"/>
      <c r="O444" s="2"/>
      <c r="P444" s="2"/>
      <c r="Q444" s="2"/>
      <c r="R444" s="2"/>
      <c r="S444" s="2"/>
      <c r="T444" s="2"/>
      <c r="U444" s="2"/>
      <c r="V444" s="2"/>
      <c r="W444" s="2"/>
    </row>
    <row r="445" spans="1:23">
      <c r="A445" s="2"/>
      <c r="B445" s="2"/>
      <c r="C445" s="2"/>
      <c r="D445" s="2"/>
      <c r="E445" s="2"/>
      <c r="F445" s="2"/>
      <c r="G445" s="2"/>
      <c r="H445" s="2"/>
      <c r="I445" s="2"/>
      <c r="J445" s="2"/>
      <c r="K445" s="2"/>
      <c r="L445" s="2"/>
      <c r="M445" s="2"/>
      <c r="N445" s="2"/>
      <c r="O445" s="2"/>
      <c r="P445" s="2"/>
      <c r="Q445" s="2"/>
      <c r="R445" s="2"/>
      <c r="S445" s="2"/>
      <c r="T445" s="2"/>
      <c r="U445" s="2"/>
      <c r="V445" s="2"/>
      <c r="W445" s="2"/>
    </row>
    <row r="446" spans="1:23">
      <c r="A446" s="2"/>
      <c r="B446" s="2"/>
      <c r="C446" s="2"/>
      <c r="D446" s="2"/>
      <c r="E446" s="2"/>
      <c r="F446" s="2"/>
      <c r="G446" s="2"/>
      <c r="H446" s="2"/>
      <c r="I446" s="2"/>
      <c r="J446" s="2"/>
      <c r="K446" s="2"/>
      <c r="L446" s="2"/>
      <c r="M446" s="2"/>
      <c r="N446" s="2"/>
      <c r="O446" s="2"/>
      <c r="P446" s="2"/>
      <c r="Q446" s="2"/>
      <c r="R446" s="2"/>
      <c r="S446" s="2"/>
      <c r="T446" s="2"/>
      <c r="U446" s="2"/>
      <c r="V446" s="2"/>
      <c r="W446" s="2"/>
    </row>
    <row r="447" spans="1:23">
      <c r="A447" s="2"/>
      <c r="B447" s="2"/>
      <c r="C447" s="2"/>
      <c r="D447" s="2"/>
      <c r="E447" s="2"/>
      <c r="F447" s="2"/>
      <c r="G447" s="2"/>
      <c r="H447" s="2"/>
      <c r="I447" s="2"/>
      <c r="J447" s="2"/>
      <c r="K447" s="2"/>
      <c r="L447" s="2"/>
      <c r="M447" s="2"/>
      <c r="N447" s="2"/>
      <c r="O447" s="2"/>
      <c r="P447" s="2"/>
      <c r="Q447" s="2"/>
      <c r="R447" s="2"/>
      <c r="S447" s="2"/>
      <c r="T447" s="2"/>
      <c r="U447" s="2"/>
      <c r="V447" s="2"/>
      <c r="W447" s="2"/>
    </row>
    <row r="448" spans="1:23">
      <c r="A448" s="2"/>
      <c r="B448" s="2"/>
      <c r="C448" s="2"/>
      <c r="D448" s="2"/>
      <c r="E448" s="2"/>
      <c r="F448" s="2"/>
      <c r="G448" s="2"/>
      <c r="H448" s="2"/>
      <c r="I448" s="2"/>
      <c r="J448" s="2"/>
      <c r="K448" s="2"/>
      <c r="L448" s="2"/>
      <c r="M448" s="2"/>
      <c r="N448" s="2"/>
      <c r="O448" s="2"/>
      <c r="P448" s="2"/>
      <c r="Q448" s="2"/>
      <c r="R448" s="2"/>
      <c r="S448" s="2"/>
      <c r="T448" s="2"/>
      <c r="U448" s="2"/>
      <c r="V448" s="2"/>
      <c r="W448" s="2"/>
    </row>
    <row r="449" spans="1:23">
      <c r="A449" s="2"/>
      <c r="B449" s="2"/>
      <c r="C449" s="2"/>
      <c r="D449" s="2"/>
      <c r="E449" s="2"/>
      <c r="F449" s="2"/>
      <c r="G449" s="2"/>
      <c r="H449" s="2"/>
      <c r="I449" s="2"/>
      <c r="J449" s="2"/>
      <c r="K449" s="2"/>
      <c r="L449" s="2"/>
      <c r="M449" s="2"/>
      <c r="N449" s="2"/>
      <c r="O449" s="2"/>
      <c r="P449" s="2"/>
      <c r="Q449" s="2"/>
      <c r="R449" s="2"/>
      <c r="S449" s="2"/>
      <c r="T449" s="2"/>
      <c r="U449" s="2"/>
      <c r="V449" s="2"/>
      <c r="W449" s="2"/>
    </row>
    <row r="450" spans="1:23">
      <c r="A450" s="2"/>
      <c r="B450" s="2"/>
      <c r="C450" s="2"/>
      <c r="D450" s="2"/>
      <c r="E450" s="2"/>
      <c r="F450" s="2"/>
      <c r="G450" s="2"/>
      <c r="H450" s="2"/>
      <c r="I450" s="2"/>
      <c r="J450" s="2"/>
      <c r="K450" s="2"/>
      <c r="L450" s="2"/>
      <c r="M450" s="2"/>
      <c r="N450" s="2"/>
      <c r="O450" s="2"/>
      <c r="P450" s="2"/>
      <c r="Q450" s="2"/>
      <c r="R450" s="2"/>
      <c r="S450" s="2"/>
      <c r="T450" s="2"/>
      <c r="U450" s="2"/>
      <c r="V450" s="2"/>
      <c r="W450" s="2"/>
    </row>
    <row r="451" spans="1:23">
      <c r="A451" s="2"/>
      <c r="B451" s="2"/>
      <c r="C451" s="2"/>
      <c r="D451" s="2"/>
      <c r="E451" s="2"/>
      <c r="F451" s="2"/>
      <c r="G451" s="2"/>
      <c r="H451" s="2"/>
      <c r="I451" s="2"/>
      <c r="J451" s="2"/>
      <c r="K451" s="2"/>
      <c r="L451" s="2"/>
      <c r="M451" s="2"/>
      <c r="N451" s="2"/>
      <c r="O451" s="2"/>
      <c r="P451" s="2"/>
      <c r="Q451" s="2"/>
      <c r="R451" s="2"/>
      <c r="S451" s="2"/>
      <c r="T451" s="2"/>
      <c r="U451" s="2"/>
      <c r="V451" s="2"/>
      <c r="W451" s="2"/>
    </row>
    <row r="452" spans="1:23">
      <c r="A452" s="2"/>
      <c r="B452" s="2"/>
      <c r="C452" s="2"/>
      <c r="D452" s="2"/>
      <c r="E452" s="2"/>
      <c r="F452" s="2"/>
      <c r="G452" s="2"/>
      <c r="H452" s="2"/>
      <c r="I452" s="2"/>
      <c r="J452" s="2"/>
      <c r="K452" s="2"/>
      <c r="L452" s="2"/>
      <c r="M452" s="2"/>
      <c r="N452" s="2"/>
      <c r="O452" s="2"/>
      <c r="P452" s="2"/>
      <c r="Q452" s="2"/>
      <c r="R452" s="2"/>
      <c r="S452" s="2"/>
      <c r="T452" s="2"/>
      <c r="U452" s="2"/>
      <c r="V452" s="2"/>
      <c r="W452" s="2"/>
    </row>
    <row r="453" spans="1:23">
      <c r="A453" s="2"/>
      <c r="B453" s="2"/>
      <c r="C453" s="2"/>
      <c r="D453" s="2"/>
      <c r="E453" s="2"/>
      <c r="F453" s="2"/>
      <c r="G453" s="2"/>
      <c r="H453" s="2"/>
      <c r="I453" s="2"/>
      <c r="J453" s="2"/>
      <c r="K453" s="2"/>
      <c r="L453" s="2"/>
      <c r="M453" s="2"/>
      <c r="N453" s="2"/>
      <c r="O453" s="2"/>
      <c r="P453" s="2"/>
      <c r="Q453" s="2"/>
      <c r="R453" s="2"/>
      <c r="S453" s="2"/>
      <c r="T453" s="2"/>
      <c r="U453" s="2"/>
      <c r="V453" s="2"/>
      <c r="W453" s="2"/>
    </row>
    <row r="454" spans="1:23">
      <c r="A454" s="2"/>
      <c r="B454" s="2"/>
      <c r="C454" s="2"/>
      <c r="D454" s="2"/>
      <c r="E454" s="2"/>
      <c r="F454" s="2"/>
      <c r="G454" s="2"/>
      <c r="H454" s="2"/>
      <c r="I454" s="2"/>
      <c r="J454" s="2"/>
      <c r="K454" s="2"/>
      <c r="L454" s="2"/>
      <c r="M454" s="2"/>
      <c r="N454" s="2"/>
      <c r="O454" s="2"/>
      <c r="P454" s="2"/>
      <c r="Q454" s="2"/>
      <c r="R454" s="2"/>
      <c r="S454" s="2"/>
      <c r="T454" s="2"/>
      <c r="U454" s="2"/>
      <c r="V454" s="2"/>
      <c r="W454" s="2"/>
    </row>
    <row r="455" spans="1:23">
      <c r="A455" s="2"/>
      <c r="B455" s="2"/>
      <c r="C455" s="2"/>
      <c r="D455" s="2"/>
      <c r="E455" s="2"/>
      <c r="F455" s="2"/>
      <c r="G455" s="2"/>
      <c r="H455" s="2"/>
      <c r="I455" s="2"/>
      <c r="J455" s="2"/>
      <c r="K455" s="2"/>
      <c r="L455" s="2"/>
      <c r="M455" s="2"/>
      <c r="N455" s="2"/>
      <c r="O455" s="2"/>
      <c r="P455" s="2"/>
      <c r="Q455" s="2"/>
      <c r="R455" s="2"/>
      <c r="S455" s="2"/>
      <c r="T455" s="2"/>
      <c r="U455" s="2"/>
      <c r="V455" s="2"/>
      <c r="W455" s="2"/>
    </row>
    <row r="456" spans="1:23">
      <c r="A456" s="2"/>
      <c r="B456" s="2"/>
      <c r="C456" s="2"/>
      <c r="D456" s="2"/>
      <c r="E456" s="2"/>
      <c r="F456" s="2"/>
      <c r="G456" s="2"/>
      <c r="H456" s="2"/>
      <c r="I456" s="2"/>
      <c r="J456" s="2"/>
      <c r="K456" s="2"/>
      <c r="L456" s="2"/>
      <c r="M456" s="2"/>
      <c r="N456" s="2"/>
      <c r="O456" s="2"/>
      <c r="P456" s="2"/>
      <c r="Q456" s="2"/>
      <c r="R456" s="2"/>
      <c r="S456" s="2"/>
      <c r="T456" s="2"/>
      <c r="U456" s="2"/>
      <c r="V456" s="2"/>
      <c r="W456" s="2"/>
    </row>
    <row r="457" spans="1:23">
      <c r="A457" s="2"/>
      <c r="B457" s="2"/>
      <c r="C457" s="2"/>
      <c r="D457" s="2"/>
      <c r="E457" s="2"/>
      <c r="F457" s="2"/>
      <c r="G457" s="2"/>
      <c r="H457" s="2"/>
      <c r="I457" s="2"/>
      <c r="J457" s="2"/>
      <c r="K457" s="2"/>
      <c r="L457" s="2"/>
      <c r="M457" s="2"/>
      <c r="N457" s="2"/>
      <c r="O457" s="2"/>
      <c r="P457" s="2"/>
      <c r="Q457" s="2"/>
      <c r="R457" s="2"/>
      <c r="S457" s="2"/>
      <c r="T457" s="2"/>
      <c r="U457" s="2"/>
      <c r="V457" s="2"/>
      <c r="W457" s="2"/>
    </row>
    <row r="458" spans="1:23">
      <c r="A458" s="2"/>
      <c r="B458" s="2"/>
      <c r="C458" s="2"/>
      <c r="D458" s="2"/>
      <c r="E458" s="2"/>
      <c r="F458" s="2"/>
      <c r="G458" s="2"/>
      <c r="H458" s="2"/>
      <c r="I458" s="2"/>
      <c r="J458" s="2"/>
      <c r="K458" s="2"/>
      <c r="L458" s="2"/>
      <c r="M458" s="2"/>
      <c r="N458" s="2"/>
      <c r="O458" s="2"/>
      <c r="P458" s="2"/>
      <c r="Q458" s="2"/>
      <c r="R458" s="2"/>
      <c r="S458" s="2"/>
      <c r="T458" s="2"/>
      <c r="U458" s="2"/>
      <c r="V458" s="2"/>
      <c r="W458" s="2"/>
    </row>
    <row r="459" spans="1:23">
      <c r="A459" s="2"/>
      <c r="B459" s="2"/>
      <c r="C459" s="2"/>
      <c r="D459" s="2"/>
      <c r="E459" s="2"/>
      <c r="F459" s="2"/>
      <c r="G459" s="2"/>
      <c r="H459" s="2"/>
      <c r="I459" s="2"/>
      <c r="J459" s="2"/>
      <c r="K459" s="2"/>
      <c r="L459" s="2"/>
      <c r="M459" s="2"/>
      <c r="N459" s="2"/>
      <c r="O459" s="2"/>
      <c r="P459" s="2"/>
      <c r="Q459" s="2"/>
      <c r="R459" s="2"/>
      <c r="S459" s="2"/>
      <c r="T459" s="2"/>
      <c r="U459" s="2"/>
      <c r="V459" s="2"/>
      <c r="W459" s="2"/>
    </row>
    <row r="460" spans="1:23">
      <c r="A460" s="2"/>
      <c r="B460" s="2"/>
      <c r="C460" s="2"/>
      <c r="D460" s="2"/>
      <c r="E460" s="2"/>
      <c r="F460" s="2"/>
      <c r="G460" s="2"/>
      <c r="H460" s="2"/>
      <c r="I460" s="2"/>
      <c r="J460" s="2"/>
      <c r="K460" s="2"/>
      <c r="L460" s="2"/>
      <c r="M460" s="2"/>
      <c r="N460" s="2"/>
      <c r="O460" s="2"/>
      <c r="P460" s="2"/>
      <c r="Q460" s="2"/>
      <c r="R460" s="2"/>
      <c r="S460" s="2"/>
      <c r="T460" s="2"/>
      <c r="U460" s="2"/>
      <c r="V460" s="2"/>
      <c r="W460" s="2"/>
    </row>
    <row r="461" spans="1:23">
      <c r="A461" s="2"/>
      <c r="B461" s="2"/>
      <c r="C461" s="2"/>
      <c r="D461" s="2"/>
      <c r="E461" s="2"/>
      <c r="F461" s="2"/>
      <c r="G461" s="2"/>
      <c r="H461" s="2"/>
      <c r="I461" s="2"/>
      <c r="J461" s="2"/>
      <c r="K461" s="2"/>
      <c r="L461" s="2"/>
      <c r="M461" s="2"/>
      <c r="N461" s="2"/>
      <c r="O461" s="2"/>
      <c r="P461" s="2"/>
      <c r="Q461" s="2"/>
      <c r="R461" s="2"/>
      <c r="S461" s="2"/>
      <c r="T461" s="2"/>
      <c r="U461" s="2"/>
      <c r="V461" s="2"/>
      <c r="W461" s="2"/>
    </row>
    <row r="462" spans="1:23">
      <c r="A462" s="2"/>
      <c r="B462" s="2"/>
      <c r="C462" s="2"/>
      <c r="D462" s="2"/>
      <c r="E462" s="2"/>
      <c r="F462" s="2"/>
      <c r="G462" s="2"/>
      <c r="H462" s="2"/>
      <c r="I462" s="2"/>
      <c r="J462" s="2"/>
      <c r="K462" s="2"/>
      <c r="L462" s="2"/>
      <c r="M462" s="2"/>
      <c r="N462" s="2"/>
      <c r="O462" s="2"/>
      <c r="P462" s="2"/>
      <c r="Q462" s="2"/>
      <c r="R462" s="2"/>
      <c r="S462" s="2"/>
      <c r="T462" s="2"/>
      <c r="U462" s="2"/>
      <c r="V462" s="2"/>
      <c r="W462" s="2"/>
    </row>
    <row r="463" spans="1:23">
      <c r="A463" s="2"/>
      <c r="B463" s="2"/>
      <c r="C463" s="2"/>
      <c r="D463" s="2"/>
      <c r="E463" s="2"/>
      <c r="F463" s="2"/>
      <c r="G463" s="2"/>
      <c r="H463" s="2"/>
      <c r="I463" s="2"/>
      <c r="J463" s="2"/>
      <c r="K463" s="2"/>
      <c r="L463" s="2"/>
      <c r="M463" s="2"/>
      <c r="N463" s="2"/>
      <c r="O463" s="2"/>
      <c r="P463" s="2"/>
      <c r="Q463" s="2"/>
      <c r="R463" s="2"/>
      <c r="S463" s="2"/>
      <c r="T463" s="2"/>
      <c r="U463" s="2"/>
      <c r="V463" s="2"/>
      <c r="W463" s="2"/>
    </row>
    <row r="464" spans="1:23">
      <c r="A464" s="2"/>
      <c r="B464" s="2"/>
      <c r="C464" s="2"/>
      <c r="D464" s="2"/>
      <c r="E464" s="2"/>
      <c r="F464" s="2"/>
      <c r="G464" s="2"/>
      <c r="H464" s="2"/>
      <c r="I464" s="2"/>
      <c r="J464" s="2"/>
      <c r="K464" s="2"/>
      <c r="L464" s="2"/>
      <c r="M464" s="2"/>
      <c r="N464" s="2"/>
      <c r="O464" s="2"/>
      <c r="P464" s="2"/>
      <c r="Q464" s="2"/>
      <c r="R464" s="2"/>
      <c r="S464" s="2"/>
      <c r="T464" s="2"/>
      <c r="U464" s="2"/>
      <c r="V464" s="2"/>
      <c r="W464" s="2"/>
    </row>
    <row r="465" spans="1:23">
      <c r="A465" s="2"/>
      <c r="B465" s="2"/>
      <c r="C465" s="2"/>
      <c r="D465" s="2"/>
      <c r="E465" s="2"/>
      <c r="F465" s="2"/>
      <c r="G465" s="2"/>
      <c r="H465" s="2"/>
      <c r="I465" s="2"/>
      <c r="J465" s="2"/>
      <c r="K465" s="2"/>
      <c r="L465" s="2"/>
      <c r="M465" s="2"/>
      <c r="N465" s="2"/>
      <c r="O465" s="2"/>
      <c r="P465" s="2"/>
      <c r="Q465" s="2"/>
      <c r="R465" s="2"/>
      <c r="S465" s="2"/>
      <c r="T465" s="2"/>
      <c r="U465" s="2"/>
      <c r="V465" s="2"/>
      <c r="W465" s="2"/>
    </row>
    <row r="466" spans="1:23">
      <c r="A466" s="2"/>
      <c r="B466" s="2"/>
      <c r="C466" s="2"/>
      <c r="D466" s="2"/>
      <c r="E466" s="2"/>
      <c r="F466" s="2"/>
      <c r="G466" s="2"/>
      <c r="H466" s="2"/>
      <c r="I466" s="2"/>
      <c r="J466" s="2"/>
      <c r="K466" s="2"/>
      <c r="L466" s="2"/>
      <c r="M466" s="2"/>
      <c r="N466" s="2"/>
      <c r="O466" s="2"/>
      <c r="P466" s="2"/>
      <c r="Q466" s="2"/>
      <c r="R466" s="2"/>
      <c r="S466" s="2"/>
      <c r="T466" s="2"/>
      <c r="U466" s="2"/>
      <c r="V466" s="2"/>
      <c r="W466" s="2"/>
    </row>
    <row r="467" spans="1:23">
      <c r="A467" s="2"/>
      <c r="B467" s="2"/>
      <c r="C467" s="2"/>
      <c r="D467" s="2"/>
      <c r="E467" s="2"/>
      <c r="F467" s="2"/>
      <c r="G467" s="2"/>
      <c r="H467" s="2"/>
      <c r="I467" s="2"/>
      <c r="J467" s="2"/>
      <c r="K467" s="2"/>
      <c r="L467" s="2"/>
      <c r="M467" s="2"/>
      <c r="N467" s="2"/>
      <c r="O467" s="2"/>
      <c r="P467" s="2"/>
      <c r="Q467" s="2"/>
      <c r="R467" s="2"/>
      <c r="S467" s="2"/>
      <c r="T467" s="2"/>
      <c r="U467" s="2"/>
      <c r="V467" s="2"/>
      <c r="W467" s="2"/>
    </row>
    <row r="468" spans="1:23">
      <c r="A468" s="2"/>
      <c r="B468" s="2"/>
      <c r="C468" s="2"/>
      <c r="D468" s="2"/>
      <c r="E468" s="2"/>
      <c r="F468" s="2"/>
      <c r="G468" s="2"/>
      <c r="H468" s="2"/>
      <c r="I468" s="2"/>
      <c r="J468" s="2"/>
      <c r="K468" s="2"/>
      <c r="L468" s="2"/>
      <c r="M468" s="2"/>
      <c r="N468" s="2"/>
      <c r="O468" s="2"/>
      <c r="P468" s="2"/>
      <c r="Q468" s="2"/>
      <c r="R468" s="2"/>
      <c r="S468" s="2"/>
      <c r="T468" s="2"/>
      <c r="U468" s="2"/>
      <c r="V468" s="2"/>
      <c r="W468" s="2"/>
    </row>
    <row r="469" spans="1:23">
      <c r="A469" s="2"/>
      <c r="B469" s="2"/>
      <c r="C469" s="2"/>
      <c r="D469" s="2"/>
      <c r="E469" s="2"/>
      <c r="F469" s="2"/>
      <c r="G469" s="2"/>
      <c r="H469" s="2"/>
      <c r="I469" s="2"/>
      <c r="J469" s="2"/>
      <c r="K469" s="2"/>
      <c r="L469" s="2"/>
      <c r="M469" s="2"/>
      <c r="N469" s="2"/>
      <c r="O469" s="2"/>
      <c r="P469" s="2"/>
      <c r="Q469" s="2"/>
      <c r="R469" s="2"/>
      <c r="S469" s="2"/>
      <c r="T469" s="2"/>
      <c r="U469" s="2"/>
      <c r="V469" s="2"/>
      <c r="W469" s="2"/>
    </row>
    <row r="470" spans="1:23">
      <c r="A470" s="2"/>
      <c r="B470" s="2"/>
      <c r="C470" s="2"/>
      <c r="D470" s="2"/>
      <c r="E470" s="2"/>
      <c r="F470" s="2"/>
      <c r="G470" s="2"/>
      <c r="H470" s="2"/>
      <c r="I470" s="2"/>
      <c r="J470" s="2"/>
      <c r="K470" s="2"/>
      <c r="L470" s="2"/>
      <c r="M470" s="2"/>
      <c r="N470" s="2"/>
      <c r="O470" s="2"/>
      <c r="P470" s="2"/>
      <c r="Q470" s="2"/>
      <c r="R470" s="2"/>
      <c r="S470" s="2"/>
      <c r="T470" s="2"/>
      <c r="U470" s="2"/>
      <c r="V470" s="2"/>
      <c r="W470" s="2"/>
    </row>
    <row r="471" spans="1:23">
      <c r="A471" s="2"/>
      <c r="B471" s="2"/>
      <c r="C471" s="2"/>
      <c r="D471" s="2"/>
      <c r="E471" s="2"/>
      <c r="F471" s="2"/>
      <c r="G471" s="2"/>
      <c r="H471" s="2"/>
      <c r="I471" s="2"/>
      <c r="J471" s="2"/>
      <c r="K471" s="2"/>
      <c r="L471" s="2"/>
      <c r="M471" s="2"/>
      <c r="N471" s="2"/>
      <c r="O471" s="2"/>
      <c r="P471" s="2"/>
      <c r="Q471" s="2"/>
      <c r="R471" s="2"/>
      <c r="S471" s="2"/>
      <c r="T471" s="2"/>
      <c r="U471" s="2"/>
      <c r="V471" s="2"/>
      <c r="W471" s="2"/>
    </row>
    <row r="472" spans="1:23">
      <c r="A472" s="2"/>
      <c r="B472" s="2"/>
      <c r="C472" s="2"/>
      <c r="D472" s="2"/>
      <c r="E472" s="2"/>
      <c r="F472" s="2"/>
      <c r="G472" s="2"/>
      <c r="H472" s="2"/>
      <c r="I472" s="2"/>
      <c r="J472" s="2"/>
      <c r="K472" s="2"/>
      <c r="L472" s="2"/>
      <c r="M472" s="2"/>
      <c r="N472" s="2"/>
      <c r="O472" s="2"/>
      <c r="P472" s="2"/>
      <c r="Q472" s="2"/>
      <c r="R472" s="2"/>
      <c r="S472" s="2"/>
      <c r="T472" s="2"/>
      <c r="U472" s="2"/>
      <c r="V472" s="2"/>
      <c r="W472" s="2"/>
    </row>
    <row r="473" spans="1:23">
      <c r="A473" s="2"/>
      <c r="B473" s="2"/>
      <c r="C473" s="2"/>
      <c r="D473" s="2"/>
      <c r="E473" s="2"/>
      <c r="F473" s="2"/>
      <c r="G473" s="2"/>
      <c r="H473" s="2"/>
      <c r="I473" s="2"/>
      <c r="J473" s="2"/>
      <c r="K473" s="2"/>
      <c r="L473" s="2"/>
      <c r="M473" s="2"/>
      <c r="N473" s="2"/>
      <c r="O473" s="2"/>
      <c r="P473" s="2"/>
      <c r="Q473" s="2"/>
      <c r="R473" s="2"/>
      <c r="S473" s="2"/>
      <c r="T473" s="2"/>
      <c r="U473" s="2"/>
      <c r="V473" s="2"/>
      <c r="W473" s="2"/>
    </row>
    <row r="474" spans="1:23">
      <c r="A474" s="2"/>
      <c r="B474" s="2"/>
      <c r="C474" s="2"/>
      <c r="D474" s="2"/>
      <c r="E474" s="2"/>
      <c r="F474" s="2"/>
      <c r="G474" s="2"/>
      <c r="H474" s="2"/>
      <c r="I474" s="2"/>
      <c r="J474" s="2"/>
      <c r="K474" s="2"/>
      <c r="L474" s="2"/>
      <c r="M474" s="2"/>
      <c r="N474" s="2"/>
      <c r="O474" s="2"/>
      <c r="P474" s="2"/>
      <c r="Q474" s="2"/>
      <c r="R474" s="2"/>
      <c r="S474" s="2"/>
      <c r="T474" s="2"/>
      <c r="U474" s="2"/>
      <c r="V474" s="2"/>
      <c r="W474" s="2"/>
    </row>
    <row r="475" spans="1:23">
      <c r="A475" s="2"/>
      <c r="B475" s="2"/>
      <c r="C475" s="2"/>
      <c r="D475" s="2"/>
      <c r="E475" s="2"/>
      <c r="F475" s="2"/>
      <c r="G475" s="2"/>
      <c r="H475" s="2"/>
      <c r="I475" s="2"/>
      <c r="J475" s="2"/>
      <c r="K475" s="2"/>
      <c r="L475" s="2"/>
      <c r="M475" s="2"/>
      <c r="N475" s="2"/>
      <c r="O475" s="2"/>
      <c r="P475" s="2"/>
      <c r="Q475" s="2"/>
      <c r="R475" s="2"/>
      <c r="S475" s="2"/>
      <c r="T475" s="2"/>
      <c r="U475" s="2"/>
      <c r="V475" s="2"/>
      <c r="W475" s="2"/>
    </row>
    <row r="476" spans="1:23">
      <c r="A476" s="2"/>
      <c r="B476" s="2"/>
      <c r="C476" s="2"/>
      <c r="D476" s="2"/>
      <c r="E476" s="2"/>
      <c r="F476" s="2"/>
      <c r="G476" s="2"/>
      <c r="H476" s="2"/>
      <c r="I476" s="2"/>
      <c r="J476" s="2"/>
      <c r="K476" s="2"/>
      <c r="L476" s="2"/>
      <c r="M476" s="2"/>
      <c r="N476" s="2"/>
      <c r="O476" s="2"/>
      <c r="P476" s="2"/>
      <c r="Q476" s="2"/>
      <c r="R476" s="2"/>
      <c r="S476" s="2"/>
      <c r="T476" s="2"/>
      <c r="U476" s="2"/>
      <c r="V476" s="2"/>
      <c r="W476" s="2"/>
    </row>
    <row r="477" spans="1:23">
      <c r="A477" s="2"/>
      <c r="B477" s="2"/>
      <c r="C477" s="2"/>
      <c r="D477" s="2"/>
      <c r="E477" s="2"/>
      <c r="F477" s="2"/>
      <c r="G477" s="2"/>
      <c r="H477" s="2"/>
      <c r="I477" s="2"/>
      <c r="J477" s="2"/>
      <c r="K477" s="2"/>
      <c r="L477" s="2"/>
      <c r="M477" s="2"/>
      <c r="N477" s="2"/>
      <c r="O477" s="2"/>
      <c r="P477" s="2"/>
      <c r="Q477" s="2"/>
      <c r="R477" s="2"/>
      <c r="S477" s="2"/>
      <c r="T477" s="2"/>
      <c r="U477" s="2"/>
      <c r="V477" s="2"/>
      <c r="W477" s="2"/>
    </row>
    <row r="478" spans="1:23">
      <c r="A478" s="2"/>
      <c r="B478" s="2"/>
      <c r="C478" s="2"/>
      <c r="D478" s="2"/>
      <c r="E478" s="2"/>
      <c r="F478" s="2"/>
      <c r="G478" s="2"/>
      <c r="H478" s="2"/>
      <c r="I478" s="2"/>
      <c r="J478" s="2"/>
      <c r="K478" s="2"/>
      <c r="L478" s="2"/>
      <c r="M478" s="2"/>
      <c r="N478" s="2"/>
      <c r="O478" s="2"/>
      <c r="P478" s="2"/>
      <c r="Q478" s="2"/>
      <c r="R478" s="2"/>
      <c r="S478" s="2"/>
      <c r="T478" s="2"/>
      <c r="U478" s="2"/>
      <c r="V478" s="2"/>
      <c r="W478" s="2"/>
    </row>
    <row r="479" spans="1:23">
      <c r="A479" s="2"/>
      <c r="B479" s="2"/>
      <c r="C479" s="2"/>
      <c r="D479" s="2"/>
      <c r="E479" s="2"/>
      <c r="F479" s="2"/>
      <c r="G479" s="2"/>
      <c r="H479" s="2"/>
      <c r="I479" s="2"/>
      <c r="J479" s="2"/>
      <c r="K479" s="2"/>
      <c r="L479" s="2"/>
      <c r="M479" s="2"/>
      <c r="N479" s="2"/>
      <c r="O479" s="2"/>
      <c r="P479" s="2"/>
      <c r="Q479" s="2"/>
      <c r="R479" s="2"/>
      <c r="S479" s="2"/>
      <c r="T479" s="2"/>
      <c r="U479" s="2"/>
      <c r="V479" s="2"/>
      <c r="W479" s="2"/>
    </row>
    <row r="480" spans="1:23">
      <c r="A480" s="2"/>
      <c r="B480" s="2"/>
      <c r="C480" s="2"/>
      <c r="D480" s="2"/>
      <c r="E480" s="2"/>
      <c r="F480" s="2"/>
      <c r="G480" s="2"/>
      <c r="H480" s="2"/>
      <c r="I480" s="2"/>
      <c r="J480" s="2"/>
      <c r="K480" s="2"/>
      <c r="L480" s="2"/>
      <c r="M480" s="2"/>
      <c r="N480" s="2"/>
      <c r="O480" s="2"/>
      <c r="P480" s="2"/>
      <c r="Q480" s="2"/>
      <c r="R480" s="2"/>
      <c r="S480" s="2"/>
      <c r="T480" s="2"/>
      <c r="U480" s="2"/>
      <c r="V480" s="2"/>
      <c r="W480" s="2"/>
    </row>
    <row r="481" spans="1:23">
      <c r="A481" s="2"/>
      <c r="B481" s="2"/>
      <c r="C481" s="2"/>
      <c r="D481" s="2"/>
      <c r="E481" s="2"/>
      <c r="F481" s="2"/>
      <c r="G481" s="2"/>
      <c r="H481" s="2"/>
      <c r="I481" s="2"/>
      <c r="J481" s="2"/>
      <c r="K481" s="2"/>
      <c r="L481" s="2"/>
      <c r="M481" s="2"/>
      <c r="N481" s="2"/>
      <c r="O481" s="2"/>
      <c r="P481" s="2"/>
      <c r="Q481" s="2"/>
      <c r="R481" s="2"/>
      <c r="S481" s="2"/>
      <c r="T481" s="2"/>
      <c r="U481" s="2"/>
      <c r="V481" s="2"/>
      <c r="W481" s="2"/>
    </row>
    <row r="482" spans="1:23">
      <c r="A482" s="2"/>
      <c r="B482" s="2"/>
      <c r="C482" s="2"/>
      <c r="D482" s="2"/>
      <c r="E482" s="2"/>
      <c r="F482" s="2"/>
      <c r="G482" s="2"/>
      <c r="H482" s="2"/>
      <c r="I482" s="2"/>
      <c r="J482" s="2"/>
      <c r="K482" s="2"/>
      <c r="L482" s="2"/>
      <c r="M482" s="2"/>
      <c r="N482" s="2"/>
      <c r="O482" s="2"/>
      <c r="P482" s="2"/>
      <c r="Q482" s="2"/>
      <c r="R482" s="2"/>
      <c r="S482" s="2"/>
      <c r="T482" s="2"/>
      <c r="U482" s="2"/>
      <c r="V482" s="2"/>
      <c r="W482" s="2"/>
    </row>
    <row r="483" spans="1:23">
      <c r="A483" s="2"/>
      <c r="B483" s="2"/>
      <c r="C483" s="2"/>
      <c r="D483" s="2"/>
      <c r="E483" s="2"/>
      <c r="F483" s="2"/>
      <c r="G483" s="2"/>
      <c r="H483" s="2"/>
      <c r="I483" s="2"/>
      <c r="J483" s="2"/>
      <c r="K483" s="2"/>
      <c r="L483" s="2"/>
      <c r="M483" s="2"/>
      <c r="N483" s="2"/>
      <c r="O483" s="2"/>
      <c r="P483" s="2"/>
      <c r="Q483" s="2"/>
      <c r="R483" s="2"/>
      <c r="S483" s="2"/>
      <c r="T483" s="2"/>
      <c r="U483" s="2"/>
      <c r="V483" s="2"/>
      <c r="W483" s="2"/>
    </row>
    <row r="484" spans="1:23">
      <c r="A484" s="2"/>
      <c r="B484" s="2"/>
      <c r="C484" s="2"/>
      <c r="D484" s="2"/>
      <c r="E484" s="2"/>
      <c r="F484" s="2"/>
      <c r="G484" s="2"/>
      <c r="H484" s="2"/>
      <c r="I484" s="2"/>
      <c r="J484" s="2"/>
      <c r="K484" s="2"/>
      <c r="L484" s="2"/>
      <c r="M484" s="2"/>
      <c r="N484" s="2"/>
      <c r="O484" s="2"/>
      <c r="P484" s="2"/>
      <c r="Q484" s="2"/>
      <c r="R484" s="2"/>
      <c r="S484" s="2"/>
      <c r="T484" s="2"/>
      <c r="U484" s="2"/>
      <c r="V484" s="2"/>
      <c r="W484" s="2"/>
    </row>
    <row r="485" spans="1:23">
      <c r="A485" s="2"/>
      <c r="B485" s="2"/>
      <c r="C485" s="2"/>
      <c r="D485" s="2"/>
      <c r="E485" s="2"/>
      <c r="F485" s="2"/>
      <c r="G485" s="2"/>
      <c r="H485" s="2"/>
      <c r="I485" s="2"/>
      <c r="J485" s="2"/>
      <c r="K485" s="2"/>
      <c r="L485" s="2"/>
      <c r="M485" s="2"/>
      <c r="N485" s="2"/>
      <c r="O485" s="2"/>
      <c r="P485" s="2"/>
      <c r="Q485" s="2"/>
      <c r="R485" s="2"/>
      <c r="S485" s="2"/>
      <c r="T485" s="2"/>
      <c r="U485" s="2"/>
      <c r="V485" s="2"/>
      <c r="W485" s="2"/>
    </row>
    <row r="486" spans="1:23">
      <c r="A486" s="2"/>
      <c r="B486" s="2"/>
      <c r="C486" s="2"/>
      <c r="D486" s="2"/>
      <c r="E486" s="2"/>
      <c r="F486" s="2"/>
      <c r="G486" s="2"/>
      <c r="H486" s="2"/>
      <c r="I486" s="2"/>
      <c r="J486" s="2"/>
      <c r="K486" s="2"/>
      <c r="L486" s="2"/>
      <c r="M486" s="2"/>
      <c r="N486" s="2"/>
      <c r="O486" s="2"/>
      <c r="P486" s="2"/>
      <c r="Q486" s="2"/>
      <c r="R486" s="2"/>
      <c r="S486" s="2"/>
      <c r="T486" s="2"/>
      <c r="U486" s="2"/>
      <c r="V486" s="2"/>
      <c r="W486" s="2"/>
    </row>
    <row r="487" spans="1:23">
      <c r="A487" s="2"/>
      <c r="B487" s="2"/>
      <c r="C487" s="2"/>
      <c r="D487" s="2"/>
      <c r="E487" s="2"/>
      <c r="F487" s="2"/>
      <c r="G487" s="2"/>
      <c r="H487" s="2"/>
      <c r="I487" s="2"/>
      <c r="J487" s="2"/>
      <c r="K487" s="2"/>
      <c r="L487" s="2"/>
      <c r="M487" s="2"/>
      <c r="N487" s="2"/>
      <c r="O487" s="2"/>
      <c r="P487" s="2"/>
      <c r="Q487" s="2"/>
      <c r="R487" s="2"/>
      <c r="S487" s="2"/>
      <c r="T487" s="2"/>
      <c r="U487" s="2"/>
      <c r="V487" s="2"/>
      <c r="W487" s="2"/>
    </row>
    <row r="488" spans="1:23">
      <c r="A488" s="2"/>
      <c r="B488" s="2"/>
      <c r="C488" s="2"/>
      <c r="D488" s="2"/>
      <c r="E488" s="2"/>
      <c r="F488" s="2"/>
      <c r="G488" s="2"/>
      <c r="H488" s="2"/>
      <c r="I488" s="2"/>
      <c r="J488" s="2"/>
      <c r="K488" s="2"/>
      <c r="L488" s="2"/>
      <c r="M488" s="2"/>
      <c r="N488" s="2"/>
      <c r="O488" s="2"/>
      <c r="P488" s="2"/>
      <c r="Q488" s="2"/>
      <c r="R488" s="2"/>
      <c r="S488" s="2"/>
      <c r="T488" s="2"/>
      <c r="U488" s="2"/>
      <c r="V488" s="2"/>
      <c r="W488" s="2"/>
    </row>
    <row r="489" spans="1:23">
      <c r="A489" s="2"/>
      <c r="B489" s="2"/>
      <c r="C489" s="2"/>
      <c r="D489" s="2"/>
      <c r="E489" s="2"/>
      <c r="F489" s="2"/>
      <c r="G489" s="2"/>
      <c r="H489" s="2"/>
      <c r="I489" s="2"/>
      <c r="J489" s="2"/>
      <c r="K489" s="2"/>
      <c r="L489" s="2"/>
      <c r="M489" s="2"/>
      <c r="N489" s="2"/>
      <c r="O489" s="2"/>
      <c r="P489" s="2"/>
      <c r="Q489" s="2"/>
      <c r="R489" s="2"/>
      <c r="S489" s="2"/>
      <c r="T489" s="2"/>
      <c r="U489" s="2"/>
      <c r="V489" s="2"/>
      <c r="W489" s="2"/>
    </row>
    <row r="490" spans="1:23">
      <c r="A490" s="2"/>
      <c r="B490" s="2"/>
      <c r="C490" s="2"/>
      <c r="D490" s="2"/>
      <c r="E490" s="2"/>
      <c r="F490" s="2"/>
      <c r="G490" s="2"/>
      <c r="H490" s="2"/>
      <c r="I490" s="2"/>
      <c r="J490" s="2"/>
      <c r="K490" s="2"/>
      <c r="L490" s="2"/>
      <c r="M490" s="2"/>
      <c r="N490" s="2"/>
      <c r="O490" s="2"/>
      <c r="P490" s="2"/>
      <c r="Q490" s="2"/>
      <c r="R490" s="2"/>
      <c r="S490" s="2"/>
      <c r="T490" s="2"/>
      <c r="U490" s="2"/>
      <c r="V490" s="2"/>
      <c r="W490" s="2"/>
    </row>
    <row r="491" spans="1:23">
      <c r="A491" s="2"/>
      <c r="B491" s="2"/>
      <c r="C491" s="2"/>
      <c r="D491" s="2"/>
      <c r="E491" s="2"/>
      <c r="F491" s="2"/>
      <c r="G491" s="2"/>
      <c r="H491" s="2"/>
      <c r="I491" s="2"/>
      <c r="J491" s="2"/>
      <c r="K491" s="2"/>
      <c r="L491" s="2"/>
      <c r="M491" s="2"/>
      <c r="N491" s="2"/>
      <c r="O491" s="2"/>
      <c r="P491" s="2"/>
      <c r="Q491" s="2"/>
      <c r="R491" s="2"/>
      <c r="S491" s="2"/>
      <c r="T491" s="2"/>
      <c r="U491" s="2"/>
      <c r="V491" s="2"/>
      <c r="W491" s="2"/>
    </row>
    <row r="492" spans="1:23">
      <c r="A492" s="2"/>
      <c r="B492" s="2"/>
      <c r="C492" s="2"/>
      <c r="D492" s="2"/>
      <c r="E492" s="2"/>
      <c r="F492" s="2"/>
      <c r="G492" s="2"/>
      <c r="H492" s="2"/>
      <c r="I492" s="2"/>
      <c r="J492" s="2"/>
      <c r="K492" s="2"/>
      <c r="L492" s="2"/>
      <c r="M492" s="2"/>
      <c r="N492" s="2"/>
      <c r="O492" s="2"/>
      <c r="P492" s="2"/>
      <c r="Q492" s="2"/>
      <c r="R492" s="2"/>
      <c r="S492" s="2"/>
      <c r="T492" s="2"/>
      <c r="U492" s="2"/>
      <c r="V492" s="2"/>
      <c r="W492" s="2"/>
    </row>
    <row r="493" spans="1:23">
      <c r="A493" s="2"/>
      <c r="B493" s="2"/>
      <c r="C493" s="2"/>
      <c r="D493" s="2"/>
      <c r="E493" s="2"/>
      <c r="F493" s="2"/>
      <c r="G493" s="2"/>
      <c r="H493" s="2"/>
      <c r="I493" s="2"/>
      <c r="J493" s="2"/>
      <c r="K493" s="2"/>
      <c r="L493" s="2"/>
      <c r="M493" s="2"/>
      <c r="N493" s="2"/>
      <c r="O493" s="2"/>
      <c r="P493" s="2"/>
      <c r="Q493" s="2"/>
      <c r="R493" s="2"/>
      <c r="S493" s="2"/>
      <c r="T493" s="2"/>
      <c r="U493" s="2"/>
      <c r="V493" s="2"/>
      <c r="W493" s="2"/>
    </row>
    <row r="494" spans="1:23">
      <c r="A494" s="2"/>
      <c r="B494" s="2"/>
      <c r="C494" s="2"/>
      <c r="D494" s="2"/>
      <c r="E494" s="2"/>
      <c r="F494" s="2"/>
      <c r="G494" s="2"/>
      <c r="H494" s="2"/>
      <c r="I494" s="2"/>
      <c r="J494" s="2"/>
      <c r="K494" s="2"/>
      <c r="L494" s="2"/>
      <c r="M494" s="2"/>
      <c r="N494" s="2"/>
      <c r="O494" s="2"/>
      <c r="P494" s="2"/>
      <c r="Q494" s="2"/>
      <c r="R494" s="2"/>
      <c r="S494" s="2"/>
      <c r="T494" s="2"/>
      <c r="U494" s="2"/>
      <c r="V494" s="2"/>
      <c r="W494" s="2"/>
    </row>
    <row r="495" spans="1:23">
      <c r="A495" s="2"/>
      <c r="B495" s="2"/>
      <c r="C495" s="2"/>
      <c r="D495" s="2"/>
      <c r="E495" s="2"/>
      <c r="F495" s="2"/>
      <c r="G495" s="2"/>
      <c r="H495" s="2"/>
      <c r="I495" s="2"/>
      <c r="J495" s="2"/>
      <c r="K495" s="2"/>
      <c r="L495" s="2"/>
      <c r="M495" s="2"/>
      <c r="N495" s="2"/>
      <c r="O495" s="2"/>
      <c r="P495" s="2"/>
      <c r="Q495" s="2"/>
      <c r="R495" s="2"/>
      <c r="S495" s="2"/>
      <c r="T495" s="2"/>
      <c r="U495" s="2"/>
      <c r="V495" s="2"/>
      <c r="W495" s="2"/>
    </row>
    <row r="496" spans="1:23">
      <c r="A496" s="2"/>
      <c r="B496" s="2"/>
      <c r="C496" s="2"/>
      <c r="D496" s="2"/>
      <c r="E496" s="2"/>
      <c r="F496" s="2"/>
      <c r="G496" s="2"/>
      <c r="H496" s="2"/>
      <c r="I496" s="2"/>
      <c r="J496" s="2"/>
      <c r="K496" s="2"/>
      <c r="L496" s="2"/>
      <c r="M496" s="2"/>
      <c r="N496" s="2"/>
      <c r="O496" s="2"/>
      <c r="P496" s="2"/>
      <c r="Q496" s="2"/>
      <c r="R496" s="2"/>
      <c r="S496" s="2"/>
      <c r="T496" s="2"/>
      <c r="U496" s="2"/>
      <c r="V496" s="2"/>
      <c r="W496" s="2"/>
    </row>
    <row r="497" spans="1:23">
      <c r="A497" s="2"/>
      <c r="B497" s="2"/>
      <c r="C497" s="2"/>
      <c r="D497" s="2"/>
      <c r="E497" s="2"/>
      <c r="F497" s="2"/>
      <c r="G497" s="2"/>
      <c r="H497" s="2"/>
      <c r="I497" s="2"/>
      <c r="J497" s="2"/>
      <c r="K497" s="2"/>
      <c r="L497" s="2"/>
      <c r="M497" s="2"/>
      <c r="N497" s="2"/>
      <c r="O497" s="2"/>
      <c r="P497" s="2"/>
      <c r="Q497" s="2"/>
      <c r="R497" s="2"/>
      <c r="S497" s="2"/>
      <c r="T497" s="2"/>
      <c r="U497" s="2"/>
      <c r="V497" s="2"/>
      <c r="W497" s="2"/>
    </row>
    <row r="498" spans="1:23">
      <c r="A498" s="2"/>
      <c r="B498" s="2"/>
      <c r="C498" s="2"/>
      <c r="D498" s="2"/>
      <c r="E498" s="2"/>
      <c r="F498" s="2"/>
      <c r="G498" s="2"/>
      <c r="H498" s="2"/>
      <c r="I498" s="2"/>
      <c r="J498" s="2"/>
      <c r="K498" s="2"/>
      <c r="L498" s="2"/>
      <c r="M498" s="2"/>
      <c r="N498" s="2"/>
      <c r="O498" s="2"/>
      <c r="P498" s="2"/>
      <c r="Q498" s="2"/>
      <c r="R498" s="2"/>
      <c r="S498" s="2"/>
      <c r="T498" s="2"/>
      <c r="U498" s="2"/>
      <c r="V498" s="2"/>
      <c r="W498" s="2"/>
    </row>
    <row r="499" spans="1:23">
      <c r="A499" s="2"/>
      <c r="B499" s="2"/>
      <c r="C499" s="2"/>
      <c r="D499" s="2"/>
      <c r="E499" s="2"/>
      <c r="F499" s="2"/>
      <c r="G499" s="2"/>
      <c r="H499" s="2"/>
      <c r="I499" s="2"/>
      <c r="J499" s="2"/>
      <c r="K499" s="2"/>
      <c r="L499" s="2"/>
      <c r="M499" s="2"/>
      <c r="N499" s="2"/>
      <c r="O499" s="2"/>
      <c r="P499" s="2"/>
      <c r="Q499" s="2"/>
      <c r="R499" s="2"/>
      <c r="S499" s="2"/>
      <c r="T499" s="2"/>
      <c r="U499" s="2"/>
      <c r="V499" s="2"/>
      <c r="W499" s="2"/>
    </row>
    <row r="500" spans="1:23">
      <c r="A500" s="2"/>
      <c r="B500" s="2"/>
      <c r="C500" s="2"/>
      <c r="D500" s="2"/>
      <c r="E500" s="2"/>
      <c r="F500" s="2"/>
      <c r="G500" s="2"/>
      <c r="H500" s="2"/>
      <c r="I500" s="2"/>
      <c r="J500" s="2"/>
      <c r="K500" s="2"/>
      <c r="L500" s="2"/>
      <c r="M500" s="2"/>
      <c r="N500" s="2"/>
      <c r="O500" s="2"/>
      <c r="P500" s="2"/>
      <c r="Q500" s="2"/>
      <c r="R500" s="2"/>
      <c r="S500" s="2"/>
      <c r="T500" s="2"/>
      <c r="U500" s="2"/>
      <c r="V500" s="2"/>
      <c r="W500" s="2"/>
    </row>
    <row r="501" spans="1:23">
      <c r="A501" s="2"/>
      <c r="B501" s="2"/>
      <c r="C501" s="2"/>
      <c r="D501" s="2"/>
      <c r="E501" s="2"/>
      <c r="F501" s="2"/>
      <c r="G501" s="2"/>
      <c r="H501" s="2"/>
      <c r="I501" s="2"/>
      <c r="J501" s="2"/>
      <c r="K501" s="2"/>
      <c r="L501" s="2"/>
      <c r="M501" s="2"/>
      <c r="N501" s="2"/>
      <c r="O501" s="2"/>
      <c r="P501" s="2"/>
      <c r="Q501" s="2"/>
      <c r="R501" s="2"/>
      <c r="S501" s="2"/>
      <c r="T501" s="2"/>
      <c r="U501" s="2"/>
      <c r="V501" s="2"/>
      <c r="W501" s="2"/>
    </row>
    <row r="502" spans="1:23">
      <c r="A502" s="2"/>
      <c r="B502" s="2"/>
      <c r="C502" s="2"/>
      <c r="D502" s="2"/>
      <c r="E502" s="2"/>
      <c r="F502" s="2"/>
      <c r="G502" s="2"/>
      <c r="H502" s="2"/>
      <c r="I502" s="2"/>
      <c r="J502" s="2"/>
      <c r="K502" s="2"/>
      <c r="L502" s="2"/>
      <c r="M502" s="2"/>
      <c r="N502" s="2"/>
      <c r="O502" s="2"/>
      <c r="P502" s="2"/>
      <c r="Q502" s="2"/>
      <c r="R502" s="2"/>
      <c r="S502" s="2"/>
      <c r="T502" s="2"/>
      <c r="U502" s="2"/>
      <c r="V502" s="2"/>
      <c r="W502" s="2"/>
    </row>
    <row r="503" spans="1:23">
      <c r="A503" s="2"/>
      <c r="B503" s="2"/>
      <c r="C503" s="2"/>
      <c r="D503" s="2"/>
      <c r="E503" s="2"/>
      <c r="F503" s="2"/>
      <c r="G503" s="2"/>
      <c r="H503" s="2"/>
      <c r="I503" s="2"/>
      <c r="J503" s="2"/>
      <c r="K503" s="2"/>
      <c r="L503" s="2"/>
      <c r="M503" s="2"/>
      <c r="N503" s="2"/>
      <c r="O503" s="2"/>
      <c r="P503" s="2"/>
      <c r="Q503" s="2"/>
      <c r="R503" s="2"/>
      <c r="S503" s="2"/>
      <c r="T503" s="2"/>
      <c r="U503" s="2"/>
      <c r="V503" s="2"/>
      <c r="W503" s="2"/>
    </row>
    <row r="504" spans="1:23">
      <c r="A504" s="2"/>
      <c r="B504" s="2"/>
      <c r="C504" s="2"/>
      <c r="D504" s="2"/>
      <c r="E504" s="2"/>
      <c r="F504" s="2"/>
      <c r="G504" s="2"/>
      <c r="H504" s="2"/>
      <c r="I504" s="2"/>
      <c r="J504" s="2"/>
      <c r="K504" s="2"/>
      <c r="L504" s="2"/>
      <c r="M504" s="2"/>
      <c r="N504" s="2"/>
      <c r="O504" s="2"/>
      <c r="P504" s="2"/>
      <c r="Q504" s="2"/>
      <c r="R504" s="2"/>
      <c r="S504" s="2"/>
      <c r="T504" s="2"/>
      <c r="U504" s="2"/>
      <c r="V504" s="2"/>
      <c r="W504" s="2"/>
    </row>
    <row r="505" spans="1:23">
      <c r="A505" s="2"/>
      <c r="B505" s="2"/>
      <c r="C505" s="2"/>
      <c r="D505" s="2"/>
      <c r="E505" s="2"/>
      <c r="F505" s="2"/>
      <c r="G505" s="2"/>
      <c r="H505" s="2"/>
      <c r="I505" s="2"/>
      <c r="J505" s="2"/>
      <c r="K505" s="2"/>
      <c r="L505" s="2"/>
      <c r="M505" s="2"/>
      <c r="N505" s="2"/>
      <c r="O505" s="2"/>
      <c r="P505" s="2"/>
      <c r="Q505" s="2"/>
      <c r="R505" s="2"/>
      <c r="S505" s="2"/>
      <c r="T505" s="2"/>
      <c r="U505" s="2"/>
      <c r="V505" s="2"/>
      <c r="W505" s="2"/>
    </row>
    <row r="506" spans="1:23">
      <c r="A506" s="2"/>
      <c r="B506" s="2"/>
      <c r="C506" s="2"/>
      <c r="D506" s="2"/>
      <c r="E506" s="2"/>
      <c r="F506" s="2"/>
      <c r="G506" s="2"/>
      <c r="H506" s="2"/>
      <c r="I506" s="2"/>
      <c r="J506" s="2"/>
      <c r="K506" s="2"/>
      <c r="L506" s="2"/>
      <c r="M506" s="2"/>
      <c r="N506" s="2"/>
      <c r="O506" s="2"/>
      <c r="P506" s="2"/>
      <c r="Q506" s="2"/>
      <c r="R506" s="2"/>
      <c r="S506" s="2"/>
      <c r="T506" s="2"/>
      <c r="U506" s="2"/>
      <c r="V506" s="2"/>
      <c r="W506" s="2"/>
    </row>
    <row r="507" spans="1:23">
      <c r="A507" s="2"/>
      <c r="B507" s="2"/>
      <c r="C507" s="2"/>
      <c r="D507" s="2"/>
      <c r="E507" s="2"/>
      <c r="F507" s="2"/>
      <c r="G507" s="2"/>
      <c r="H507" s="2"/>
      <c r="I507" s="2"/>
      <c r="J507" s="2"/>
      <c r="K507" s="2"/>
      <c r="L507" s="2"/>
      <c r="M507" s="2"/>
      <c r="N507" s="2"/>
      <c r="O507" s="2"/>
      <c r="P507" s="2"/>
      <c r="Q507" s="2"/>
      <c r="R507" s="2"/>
      <c r="S507" s="2"/>
      <c r="T507" s="2"/>
      <c r="U507" s="2"/>
      <c r="V507" s="2"/>
      <c r="W507" s="2"/>
    </row>
    <row r="508" spans="1:23">
      <c r="A508" s="2"/>
      <c r="B508" s="2"/>
      <c r="C508" s="2"/>
      <c r="D508" s="2"/>
      <c r="E508" s="2"/>
      <c r="F508" s="2"/>
      <c r="G508" s="2"/>
      <c r="H508" s="2"/>
      <c r="I508" s="2"/>
      <c r="J508" s="2"/>
      <c r="K508" s="2"/>
      <c r="L508" s="2"/>
      <c r="M508" s="2"/>
      <c r="N508" s="2"/>
      <c r="O508" s="2"/>
      <c r="P508" s="2"/>
      <c r="Q508" s="2"/>
      <c r="R508" s="2"/>
      <c r="S508" s="2"/>
      <c r="T508" s="2"/>
      <c r="U508" s="2"/>
      <c r="V508" s="2"/>
      <c r="W508" s="2"/>
    </row>
    <row r="509" spans="1:23">
      <c r="A509" s="2"/>
      <c r="B509" s="2"/>
      <c r="C509" s="2"/>
      <c r="D509" s="2"/>
      <c r="E509" s="2"/>
      <c r="F509" s="2"/>
      <c r="G509" s="2"/>
      <c r="H509" s="2"/>
      <c r="I509" s="2"/>
      <c r="J509" s="2"/>
      <c r="K509" s="2"/>
      <c r="L509" s="2"/>
      <c r="M509" s="2"/>
      <c r="N509" s="2"/>
      <c r="O509" s="2"/>
      <c r="P509" s="2"/>
      <c r="Q509" s="2"/>
      <c r="R509" s="2"/>
      <c r="S509" s="2"/>
      <c r="T509" s="2"/>
      <c r="U509" s="2"/>
      <c r="V509" s="2"/>
      <c r="W509" s="2"/>
    </row>
    <row r="510" spans="1:23">
      <c r="A510" s="2"/>
      <c r="B510" s="2"/>
      <c r="C510" s="2"/>
      <c r="D510" s="2"/>
      <c r="E510" s="2"/>
      <c r="F510" s="2"/>
      <c r="G510" s="2"/>
      <c r="H510" s="2"/>
      <c r="I510" s="2"/>
      <c r="J510" s="2"/>
      <c r="K510" s="2"/>
      <c r="L510" s="2"/>
      <c r="M510" s="2"/>
      <c r="N510" s="2"/>
      <c r="O510" s="2"/>
      <c r="P510" s="2"/>
      <c r="Q510" s="2"/>
      <c r="R510" s="2"/>
      <c r="S510" s="2"/>
      <c r="T510" s="2"/>
      <c r="U510" s="2"/>
      <c r="V510" s="2"/>
      <c r="W510" s="2"/>
    </row>
    <row r="511" spans="1:23">
      <c r="A511" s="2"/>
      <c r="B511" s="2"/>
      <c r="C511" s="2"/>
      <c r="D511" s="2"/>
      <c r="E511" s="2"/>
      <c r="F511" s="2"/>
      <c r="G511" s="2"/>
      <c r="H511" s="2"/>
      <c r="I511" s="2"/>
      <c r="J511" s="2"/>
      <c r="K511" s="2"/>
      <c r="L511" s="2"/>
      <c r="M511" s="2"/>
      <c r="N511" s="2"/>
      <c r="O511" s="2"/>
      <c r="P511" s="2"/>
      <c r="Q511" s="2"/>
      <c r="R511" s="2"/>
      <c r="S511" s="2"/>
      <c r="T511" s="2"/>
      <c r="U511" s="2"/>
      <c r="V511" s="2"/>
      <c r="W511" s="2"/>
    </row>
    <row r="512" spans="1:23">
      <c r="A512" s="2"/>
      <c r="B512" s="2"/>
      <c r="C512" s="2"/>
      <c r="D512" s="2"/>
      <c r="E512" s="2"/>
      <c r="F512" s="2"/>
      <c r="G512" s="2"/>
      <c r="H512" s="2"/>
      <c r="I512" s="2"/>
      <c r="J512" s="2"/>
      <c r="K512" s="2"/>
      <c r="L512" s="2"/>
      <c r="M512" s="2"/>
      <c r="N512" s="2"/>
      <c r="O512" s="2"/>
      <c r="P512" s="2"/>
      <c r="Q512" s="2"/>
      <c r="R512" s="2"/>
      <c r="S512" s="2"/>
      <c r="T512" s="2"/>
      <c r="U512" s="2"/>
      <c r="V512" s="2"/>
      <c r="W512" s="2"/>
    </row>
    <row r="513" spans="1:23">
      <c r="A513" s="2"/>
      <c r="B513" s="2"/>
      <c r="C513" s="2"/>
      <c r="D513" s="2"/>
      <c r="E513" s="2"/>
      <c r="F513" s="2"/>
      <c r="G513" s="2"/>
      <c r="H513" s="2"/>
      <c r="I513" s="2"/>
      <c r="J513" s="2"/>
      <c r="K513" s="2"/>
      <c r="L513" s="2"/>
      <c r="M513" s="2"/>
      <c r="N513" s="2"/>
      <c r="O513" s="2"/>
      <c r="P513" s="2"/>
      <c r="Q513" s="2"/>
      <c r="R513" s="2"/>
      <c r="S513" s="2"/>
      <c r="T513" s="2"/>
      <c r="U513" s="2"/>
      <c r="V513" s="2"/>
      <c r="W513" s="2"/>
    </row>
    <row r="514" spans="1:23">
      <c r="A514" s="2"/>
      <c r="B514" s="2"/>
      <c r="C514" s="2"/>
      <c r="D514" s="2"/>
      <c r="E514" s="2"/>
      <c r="F514" s="2"/>
      <c r="G514" s="2"/>
      <c r="H514" s="2"/>
      <c r="I514" s="2"/>
      <c r="J514" s="2"/>
      <c r="K514" s="2"/>
      <c r="L514" s="2"/>
      <c r="M514" s="2"/>
      <c r="N514" s="2"/>
      <c r="O514" s="2"/>
      <c r="P514" s="2"/>
      <c r="Q514" s="2"/>
      <c r="R514" s="2"/>
      <c r="S514" s="2"/>
      <c r="T514" s="2"/>
      <c r="U514" s="2"/>
      <c r="V514" s="2"/>
      <c r="W514" s="2"/>
    </row>
    <row r="515" spans="1:23">
      <c r="A515" s="2"/>
      <c r="B515" s="2"/>
      <c r="C515" s="2"/>
      <c r="D515" s="2"/>
      <c r="E515" s="2"/>
      <c r="F515" s="2"/>
      <c r="G515" s="2"/>
      <c r="H515" s="2"/>
      <c r="I515" s="2"/>
      <c r="J515" s="2"/>
      <c r="K515" s="2"/>
      <c r="L515" s="2"/>
      <c r="M515" s="2"/>
      <c r="N515" s="2"/>
      <c r="O515" s="2"/>
      <c r="P515" s="2"/>
      <c r="Q515" s="2"/>
      <c r="R515" s="2"/>
      <c r="S515" s="2"/>
      <c r="T515" s="2"/>
      <c r="U515" s="2"/>
      <c r="V515" s="2"/>
      <c r="W515" s="2"/>
    </row>
    <row r="516" spans="1:23">
      <c r="A516" s="2"/>
      <c r="B516" s="2"/>
      <c r="C516" s="2"/>
      <c r="D516" s="2"/>
      <c r="E516" s="2"/>
      <c r="F516" s="2"/>
      <c r="G516" s="2"/>
      <c r="H516" s="2"/>
      <c r="I516" s="2"/>
      <c r="J516" s="2"/>
      <c r="K516" s="2"/>
      <c r="L516" s="2"/>
      <c r="M516" s="2"/>
      <c r="N516" s="2"/>
      <c r="O516" s="2"/>
      <c r="P516" s="2"/>
      <c r="Q516" s="2"/>
      <c r="R516" s="2"/>
      <c r="S516" s="2"/>
      <c r="T516" s="2"/>
      <c r="U516" s="2"/>
      <c r="V516" s="2"/>
      <c r="W516" s="2"/>
    </row>
    <row r="517" spans="1:23">
      <c r="A517" s="2"/>
      <c r="B517" s="2"/>
      <c r="C517" s="2"/>
      <c r="D517" s="2"/>
      <c r="E517" s="2"/>
      <c r="F517" s="2"/>
      <c r="G517" s="2"/>
      <c r="H517" s="2"/>
      <c r="I517" s="2"/>
      <c r="J517" s="2"/>
      <c r="K517" s="2"/>
      <c r="L517" s="2"/>
      <c r="M517" s="2"/>
      <c r="N517" s="2"/>
      <c r="O517" s="2"/>
      <c r="P517" s="2"/>
      <c r="Q517" s="2"/>
      <c r="R517" s="2"/>
      <c r="S517" s="2"/>
      <c r="T517" s="2"/>
      <c r="U517" s="2"/>
      <c r="V517" s="2"/>
      <c r="W517" s="2"/>
    </row>
    <row r="518" spans="1:23">
      <c r="A518" s="2"/>
      <c r="B518" s="2"/>
      <c r="C518" s="2"/>
      <c r="D518" s="2"/>
      <c r="E518" s="2"/>
      <c r="F518" s="2"/>
      <c r="G518" s="2"/>
      <c r="H518" s="2"/>
      <c r="I518" s="2"/>
      <c r="J518" s="2"/>
      <c r="K518" s="2"/>
      <c r="L518" s="2"/>
      <c r="M518" s="2"/>
      <c r="N518" s="2"/>
      <c r="O518" s="2"/>
      <c r="P518" s="2"/>
      <c r="Q518" s="2"/>
      <c r="R518" s="2"/>
      <c r="S518" s="2"/>
      <c r="T518" s="2"/>
      <c r="U518" s="2"/>
      <c r="V518" s="2"/>
      <c r="W518" s="2"/>
    </row>
    <row r="519" spans="1:23">
      <c r="A519" s="2"/>
      <c r="B519" s="2"/>
      <c r="C519" s="2"/>
      <c r="D519" s="2"/>
      <c r="E519" s="2"/>
      <c r="F519" s="2"/>
      <c r="G519" s="2"/>
      <c r="H519" s="2"/>
      <c r="I519" s="2"/>
      <c r="J519" s="2"/>
      <c r="K519" s="2"/>
      <c r="L519" s="2"/>
      <c r="M519" s="2"/>
      <c r="N519" s="2"/>
      <c r="O519" s="2"/>
      <c r="P519" s="2"/>
      <c r="Q519" s="2"/>
      <c r="R519" s="2"/>
      <c r="S519" s="2"/>
      <c r="T519" s="2"/>
      <c r="U519" s="2"/>
      <c r="V519" s="2"/>
      <c r="W519" s="2"/>
    </row>
    <row r="520" spans="1:23">
      <c r="A520" s="2"/>
      <c r="B520" s="2"/>
      <c r="C520" s="2"/>
      <c r="D520" s="2"/>
      <c r="E520" s="2"/>
      <c r="F520" s="2"/>
      <c r="G520" s="2"/>
      <c r="H520" s="2"/>
      <c r="I520" s="2"/>
      <c r="J520" s="2"/>
      <c r="K520" s="2"/>
      <c r="L520" s="2"/>
      <c r="M520" s="2"/>
      <c r="N520" s="2"/>
      <c r="O520" s="2"/>
      <c r="P520" s="2"/>
      <c r="Q520" s="2"/>
      <c r="R520" s="2"/>
      <c r="S520" s="2"/>
      <c r="T520" s="2"/>
      <c r="U520" s="2"/>
      <c r="V520" s="2"/>
      <c r="W520" s="2"/>
    </row>
    <row r="521" spans="1:23">
      <c r="A521" s="2"/>
      <c r="B521" s="2"/>
      <c r="C521" s="2"/>
      <c r="D521" s="2"/>
      <c r="E521" s="2"/>
      <c r="F521" s="2"/>
      <c r="G521" s="2"/>
      <c r="H521" s="2"/>
      <c r="I521" s="2"/>
      <c r="J521" s="2"/>
      <c r="K521" s="2"/>
      <c r="L521" s="2"/>
      <c r="M521" s="2"/>
      <c r="N521" s="2"/>
      <c r="O521" s="2"/>
      <c r="P521" s="2"/>
      <c r="Q521" s="2"/>
      <c r="R521" s="2"/>
      <c r="S521" s="2"/>
      <c r="T521" s="2"/>
      <c r="U521" s="2"/>
      <c r="V521" s="2"/>
      <c r="W521" s="2"/>
    </row>
    <row r="522" spans="1:23">
      <c r="A522" s="2"/>
      <c r="B522" s="2"/>
      <c r="C522" s="2"/>
      <c r="D522" s="2"/>
      <c r="E522" s="2"/>
      <c r="F522" s="2"/>
      <c r="G522" s="2"/>
      <c r="H522" s="2"/>
      <c r="I522" s="2"/>
      <c r="J522" s="2"/>
      <c r="K522" s="2"/>
      <c r="L522" s="2"/>
      <c r="M522" s="2"/>
      <c r="N522" s="2"/>
      <c r="O522" s="2"/>
      <c r="P522" s="2"/>
      <c r="Q522" s="2"/>
      <c r="R522" s="2"/>
      <c r="S522" s="2"/>
      <c r="T522" s="2"/>
      <c r="U522" s="2"/>
      <c r="V522" s="2"/>
      <c r="W522" s="2"/>
    </row>
    <row r="523" spans="1:23">
      <c r="A523" s="2"/>
      <c r="B523" s="2"/>
      <c r="C523" s="2"/>
      <c r="D523" s="2"/>
      <c r="E523" s="2"/>
      <c r="F523" s="2"/>
      <c r="G523" s="2"/>
      <c r="H523" s="2"/>
      <c r="I523" s="2"/>
      <c r="J523" s="2"/>
      <c r="K523" s="2"/>
      <c r="L523" s="2"/>
      <c r="M523" s="2"/>
      <c r="N523" s="2"/>
      <c r="O523" s="2"/>
      <c r="P523" s="2"/>
      <c r="Q523" s="2"/>
      <c r="R523" s="2"/>
      <c r="S523" s="2"/>
      <c r="T523" s="2"/>
      <c r="U523" s="2"/>
      <c r="V523" s="2"/>
      <c r="W523" s="2"/>
    </row>
    <row r="524" spans="1:23">
      <c r="A524" s="2"/>
      <c r="B524" s="2"/>
      <c r="C524" s="2"/>
      <c r="D524" s="2"/>
      <c r="E524" s="2"/>
      <c r="F524" s="2"/>
      <c r="G524" s="2"/>
      <c r="H524" s="2"/>
      <c r="I524" s="2"/>
      <c r="J524" s="2"/>
      <c r="K524" s="2"/>
      <c r="L524" s="2"/>
      <c r="M524" s="2"/>
      <c r="N524" s="2"/>
      <c r="O524" s="2"/>
      <c r="P524" s="2"/>
      <c r="Q524" s="2"/>
      <c r="R524" s="2"/>
      <c r="S524" s="2"/>
      <c r="T524" s="2"/>
      <c r="U524" s="2"/>
      <c r="V524" s="2"/>
      <c r="W524" s="2"/>
    </row>
    <row r="525" spans="1:23">
      <c r="A525" s="2"/>
      <c r="B525" s="2"/>
      <c r="C525" s="2"/>
      <c r="D525" s="2"/>
      <c r="E525" s="2"/>
      <c r="F525" s="2"/>
      <c r="G525" s="2"/>
      <c r="H525" s="2"/>
      <c r="I525" s="2"/>
      <c r="J525" s="2"/>
      <c r="K525" s="2"/>
      <c r="L525" s="2"/>
      <c r="M525" s="2"/>
      <c r="N525" s="2"/>
      <c r="O525" s="2"/>
      <c r="P525" s="2"/>
      <c r="Q525" s="2"/>
      <c r="R525" s="2"/>
      <c r="S525" s="2"/>
      <c r="T525" s="2"/>
      <c r="U525" s="2"/>
      <c r="V525" s="2"/>
      <c r="W525" s="2"/>
    </row>
    <row r="526" spans="1:23">
      <c r="A526" s="2"/>
      <c r="B526" s="2"/>
      <c r="C526" s="2"/>
      <c r="D526" s="2"/>
      <c r="E526" s="2"/>
      <c r="F526" s="2"/>
      <c r="G526" s="2"/>
      <c r="H526" s="2"/>
      <c r="I526" s="2"/>
      <c r="J526" s="2"/>
      <c r="K526" s="2"/>
      <c r="L526" s="2"/>
      <c r="M526" s="2"/>
      <c r="N526" s="2"/>
      <c r="O526" s="2"/>
      <c r="P526" s="2"/>
      <c r="Q526" s="2"/>
      <c r="R526" s="2"/>
      <c r="S526" s="2"/>
      <c r="T526" s="2"/>
      <c r="U526" s="2"/>
      <c r="V526" s="2"/>
      <c r="W526" s="2"/>
    </row>
    <row r="527" spans="1:23">
      <c r="A527" s="2"/>
      <c r="B527" s="2"/>
      <c r="C527" s="2"/>
      <c r="D527" s="2"/>
      <c r="E527" s="2"/>
      <c r="F527" s="2"/>
      <c r="G527" s="2"/>
      <c r="H527" s="2"/>
      <c r="I527" s="2"/>
      <c r="J527" s="2"/>
      <c r="K527" s="2"/>
      <c r="L527" s="2"/>
      <c r="M527" s="2"/>
      <c r="N527" s="2"/>
      <c r="O527" s="2"/>
      <c r="P527" s="2"/>
      <c r="Q527" s="2"/>
      <c r="R527" s="2"/>
      <c r="S527" s="2"/>
      <c r="T527" s="2"/>
      <c r="U527" s="2"/>
      <c r="V527" s="2"/>
      <c r="W527" s="2"/>
    </row>
    <row r="528" spans="1:23">
      <c r="A528" s="2"/>
      <c r="B528" s="2"/>
      <c r="C528" s="2"/>
      <c r="D528" s="2"/>
      <c r="E528" s="2"/>
      <c r="F528" s="2"/>
      <c r="G528" s="2"/>
      <c r="H528" s="2"/>
      <c r="I528" s="2"/>
      <c r="J528" s="2"/>
      <c r="K528" s="2"/>
      <c r="L528" s="2"/>
      <c r="M528" s="2"/>
      <c r="N528" s="2"/>
      <c r="O528" s="2"/>
      <c r="P528" s="2"/>
      <c r="Q528" s="2"/>
      <c r="R528" s="2"/>
      <c r="S528" s="2"/>
      <c r="T528" s="2"/>
      <c r="U528" s="2"/>
      <c r="V528" s="2"/>
      <c r="W528" s="2"/>
    </row>
    <row r="529" spans="1:23">
      <c r="A529" s="2"/>
      <c r="B529" s="2"/>
      <c r="C529" s="2"/>
      <c r="D529" s="2"/>
      <c r="E529" s="2"/>
      <c r="F529" s="2"/>
      <c r="G529" s="2"/>
      <c r="H529" s="2"/>
      <c r="I529" s="2"/>
      <c r="J529" s="2"/>
      <c r="K529" s="2"/>
      <c r="L529" s="2"/>
      <c r="M529" s="2"/>
      <c r="N529" s="2"/>
      <c r="O529" s="2"/>
      <c r="P529" s="2"/>
      <c r="Q529" s="2"/>
      <c r="R529" s="2"/>
      <c r="S529" s="2"/>
      <c r="T529" s="2"/>
      <c r="U529" s="2"/>
      <c r="V529" s="2"/>
      <c r="W529" s="2"/>
    </row>
    <row r="530" spans="1:23">
      <c r="A530" s="2"/>
      <c r="B530" s="2"/>
      <c r="C530" s="2"/>
      <c r="D530" s="2"/>
      <c r="E530" s="2"/>
      <c r="F530" s="2"/>
      <c r="G530" s="2"/>
      <c r="H530" s="2"/>
      <c r="I530" s="2"/>
      <c r="J530" s="2"/>
      <c r="K530" s="2"/>
      <c r="L530" s="2"/>
      <c r="M530" s="2"/>
      <c r="N530" s="2"/>
      <c r="O530" s="2"/>
      <c r="P530" s="2"/>
      <c r="Q530" s="2"/>
      <c r="R530" s="2"/>
      <c r="S530" s="2"/>
      <c r="T530" s="2"/>
      <c r="U530" s="2"/>
      <c r="V530" s="2"/>
      <c r="W530" s="2"/>
    </row>
    <row r="531" spans="1:23">
      <c r="A531" s="2"/>
      <c r="B531" s="2"/>
      <c r="C531" s="2"/>
      <c r="D531" s="2"/>
      <c r="E531" s="2"/>
      <c r="F531" s="2"/>
      <c r="G531" s="2"/>
      <c r="H531" s="2"/>
      <c r="I531" s="2"/>
      <c r="J531" s="2"/>
      <c r="K531" s="2"/>
      <c r="L531" s="2"/>
      <c r="M531" s="2"/>
      <c r="N531" s="2"/>
      <c r="O531" s="2"/>
      <c r="P531" s="2"/>
      <c r="Q531" s="2"/>
      <c r="R531" s="2"/>
      <c r="S531" s="2"/>
      <c r="T531" s="2"/>
      <c r="U531" s="2"/>
      <c r="V531" s="2"/>
      <c r="W531" s="2"/>
    </row>
    <row r="532" spans="1:23">
      <c r="A532" s="2"/>
      <c r="B532" s="2"/>
      <c r="C532" s="2"/>
      <c r="D532" s="2"/>
      <c r="E532" s="2"/>
      <c r="F532" s="2"/>
      <c r="G532" s="2"/>
      <c r="H532" s="2"/>
      <c r="I532" s="2"/>
      <c r="J532" s="2"/>
      <c r="K532" s="2"/>
      <c r="L532" s="2"/>
      <c r="M532" s="2"/>
      <c r="N532" s="2"/>
      <c r="O532" s="2"/>
      <c r="P532" s="2"/>
      <c r="Q532" s="2"/>
      <c r="R532" s="2"/>
      <c r="S532" s="2"/>
      <c r="T532" s="2"/>
      <c r="U532" s="2"/>
      <c r="V532" s="2"/>
      <c r="W532" s="2"/>
    </row>
    <row r="533" spans="1:23">
      <c r="A533" s="2"/>
      <c r="B533" s="2"/>
      <c r="C533" s="2"/>
      <c r="D533" s="2"/>
      <c r="E533" s="2"/>
      <c r="F533" s="2"/>
      <c r="G533" s="2"/>
      <c r="H533" s="2"/>
      <c r="I533" s="2"/>
      <c r="J533" s="2"/>
      <c r="K533" s="2"/>
      <c r="L533" s="2"/>
      <c r="M533" s="2"/>
      <c r="N533" s="2"/>
      <c r="O533" s="2"/>
      <c r="P533" s="2"/>
      <c r="Q533" s="2"/>
      <c r="R533" s="2"/>
      <c r="S533" s="2"/>
      <c r="T533" s="2"/>
      <c r="U533" s="2"/>
      <c r="V533" s="2"/>
      <c r="W533" s="2"/>
    </row>
    <row r="534" spans="1:23">
      <c r="A534" s="2"/>
      <c r="B534" s="2"/>
      <c r="C534" s="2"/>
      <c r="D534" s="2"/>
      <c r="E534" s="2"/>
      <c r="F534" s="2"/>
      <c r="G534" s="2"/>
      <c r="H534" s="2"/>
      <c r="I534" s="2"/>
      <c r="J534" s="2"/>
      <c r="K534" s="2"/>
      <c r="L534" s="2"/>
      <c r="M534" s="2"/>
      <c r="N534" s="2"/>
      <c r="O534" s="2"/>
      <c r="P534" s="2"/>
      <c r="Q534" s="2"/>
      <c r="R534" s="2"/>
      <c r="S534" s="2"/>
      <c r="T534" s="2"/>
      <c r="U534" s="2"/>
      <c r="V534" s="2"/>
      <c r="W534" s="2"/>
    </row>
    <row r="535" spans="1:23">
      <c r="A535" s="2"/>
      <c r="B535" s="2"/>
      <c r="C535" s="2"/>
      <c r="D535" s="2"/>
      <c r="E535" s="2"/>
      <c r="F535" s="2"/>
      <c r="G535" s="2"/>
      <c r="H535" s="2"/>
      <c r="I535" s="2"/>
      <c r="J535" s="2"/>
      <c r="K535" s="2"/>
      <c r="L535" s="2"/>
      <c r="M535" s="2"/>
      <c r="N535" s="2"/>
      <c r="O535" s="2"/>
      <c r="P535" s="2"/>
      <c r="Q535" s="2"/>
      <c r="R535" s="2"/>
      <c r="S535" s="2"/>
      <c r="T535" s="2"/>
      <c r="U535" s="2"/>
      <c r="V535" s="2"/>
      <c r="W535" s="2"/>
    </row>
    <row r="536" spans="1:23">
      <c r="A536" s="2"/>
      <c r="B536" s="2"/>
      <c r="C536" s="2"/>
      <c r="D536" s="2"/>
      <c r="E536" s="2"/>
      <c r="F536" s="2"/>
      <c r="G536" s="2"/>
      <c r="H536" s="2"/>
      <c r="I536" s="2"/>
      <c r="J536" s="2"/>
      <c r="K536" s="2"/>
      <c r="L536" s="2"/>
      <c r="M536" s="2"/>
      <c r="N536" s="2"/>
      <c r="O536" s="2"/>
      <c r="P536" s="2"/>
      <c r="Q536" s="2"/>
      <c r="R536" s="2"/>
      <c r="S536" s="2"/>
      <c r="T536" s="2"/>
      <c r="U536" s="2"/>
      <c r="V536" s="2"/>
      <c r="W536" s="2"/>
    </row>
    <row r="537" spans="1:23">
      <c r="A537" s="2"/>
      <c r="B537" s="2"/>
      <c r="C537" s="2"/>
      <c r="D537" s="2"/>
      <c r="E537" s="2"/>
      <c r="F537" s="2"/>
      <c r="G537" s="2"/>
      <c r="H537" s="2"/>
      <c r="I537" s="2"/>
      <c r="J537" s="2"/>
      <c r="K537" s="2"/>
      <c r="L537" s="2"/>
      <c r="M537" s="2"/>
      <c r="N537" s="2"/>
      <c r="O537" s="2"/>
      <c r="P537" s="2"/>
      <c r="Q537" s="2"/>
      <c r="R537" s="2"/>
      <c r="S537" s="2"/>
      <c r="T537" s="2"/>
      <c r="U537" s="2"/>
      <c r="V537" s="2"/>
      <c r="W537" s="2"/>
    </row>
    <row r="538" spans="1:23">
      <c r="A538" s="2"/>
      <c r="B538" s="2"/>
      <c r="C538" s="2"/>
      <c r="D538" s="2"/>
      <c r="E538" s="2"/>
      <c r="F538" s="2"/>
      <c r="G538" s="2"/>
      <c r="H538" s="2"/>
      <c r="I538" s="2"/>
      <c r="J538" s="2"/>
      <c r="K538" s="2"/>
      <c r="L538" s="2"/>
      <c r="M538" s="2"/>
      <c r="N538" s="2"/>
      <c r="O538" s="2"/>
      <c r="P538" s="2"/>
      <c r="Q538" s="2"/>
      <c r="R538" s="2"/>
      <c r="S538" s="2"/>
      <c r="T538" s="2"/>
      <c r="U538" s="2"/>
      <c r="V538" s="2"/>
      <c r="W538" s="2"/>
    </row>
    <row r="539" spans="1:23">
      <c r="A539" s="2"/>
      <c r="B539" s="2"/>
      <c r="C539" s="2"/>
      <c r="D539" s="2"/>
      <c r="E539" s="2"/>
      <c r="F539" s="2"/>
      <c r="G539" s="2"/>
      <c r="H539" s="2"/>
      <c r="I539" s="2"/>
      <c r="J539" s="2"/>
      <c r="K539" s="2"/>
      <c r="L539" s="2"/>
      <c r="M539" s="2"/>
      <c r="N539" s="2"/>
      <c r="O539" s="2"/>
      <c r="P539" s="2"/>
      <c r="Q539" s="2"/>
      <c r="R539" s="2"/>
      <c r="S539" s="2"/>
      <c r="T539" s="2"/>
      <c r="U539" s="2"/>
      <c r="V539" s="2"/>
      <c r="W539" s="2"/>
    </row>
    <row r="540" spans="1:23">
      <c r="A540" s="2"/>
      <c r="B540" s="2"/>
      <c r="C540" s="2"/>
      <c r="D540" s="2"/>
      <c r="E540" s="2"/>
      <c r="F540" s="2"/>
      <c r="G540" s="2"/>
      <c r="H540" s="2"/>
      <c r="I540" s="2"/>
      <c r="J540" s="2"/>
      <c r="K540" s="2"/>
      <c r="L540" s="2"/>
      <c r="M540" s="2"/>
      <c r="N540" s="2"/>
      <c r="O540" s="2"/>
      <c r="P540" s="2"/>
      <c r="Q540" s="2"/>
      <c r="R540" s="2"/>
      <c r="S540" s="2"/>
      <c r="T540" s="2"/>
      <c r="U540" s="2"/>
      <c r="V540" s="2"/>
      <c r="W540" s="2"/>
    </row>
    <row r="541" spans="1:23">
      <c r="A541" s="2"/>
      <c r="B541" s="2"/>
      <c r="C541" s="2"/>
      <c r="D541" s="2"/>
      <c r="E541" s="2"/>
      <c r="F541" s="2"/>
      <c r="G541" s="2"/>
      <c r="H541" s="2"/>
      <c r="I541" s="2"/>
      <c r="J541" s="2"/>
      <c r="K541" s="2"/>
      <c r="L541" s="2"/>
      <c r="M541" s="2"/>
      <c r="N541" s="2"/>
      <c r="O541" s="2"/>
      <c r="P541" s="2"/>
      <c r="Q541" s="2"/>
      <c r="R541" s="2"/>
      <c r="S541" s="2"/>
      <c r="T541" s="2"/>
      <c r="U541" s="2"/>
      <c r="V541" s="2"/>
      <c r="W541" s="2"/>
    </row>
    <row r="542" spans="1:23">
      <c r="A542" s="2"/>
      <c r="B542" s="2"/>
      <c r="C542" s="2"/>
      <c r="D542" s="2"/>
      <c r="E542" s="2"/>
      <c r="F542" s="2"/>
      <c r="G542" s="2"/>
      <c r="H542" s="2"/>
      <c r="I542" s="2"/>
      <c r="J542" s="2"/>
      <c r="K542" s="2"/>
      <c r="L542" s="2"/>
      <c r="M542" s="2"/>
      <c r="N542" s="2"/>
      <c r="O542" s="2"/>
      <c r="P542" s="2"/>
      <c r="Q542" s="2"/>
      <c r="R542" s="2"/>
      <c r="S542" s="2"/>
      <c r="T542" s="2"/>
      <c r="U542" s="2"/>
      <c r="V542" s="2"/>
      <c r="W542" s="2"/>
    </row>
    <row r="543" spans="1:23">
      <c r="A543" s="2"/>
      <c r="B543" s="2"/>
      <c r="C543" s="2"/>
      <c r="D543" s="2"/>
      <c r="E543" s="2"/>
      <c r="F543" s="2"/>
      <c r="G543" s="2"/>
      <c r="H543" s="2"/>
      <c r="I543" s="2"/>
      <c r="J543" s="2"/>
      <c r="K543" s="2"/>
      <c r="L543" s="2"/>
      <c r="M543" s="2"/>
      <c r="N543" s="2"/>
      <c r="O543" s="2"/>
      <c r="P543" s="2"/>
      <c r="Q543" s="2"/>
      <c r="R543" s="2"/>
      <c r="S543" s="2"/>
      <c r="T543" s="2"/>
      <c r="U543" s="2"/>
      <c r="V543" s="2"/>
      <c r="W543" s="2"/>
    </row>
    <row r="544" spans="1:23">
      <c r="A544" s="2"/>
      <c r="B544" s="2"/>
      <c r="C544" s="2"/>
      <c r="D544" s="2"/>
      <c r="E544" s="2"/>
      <c r="F544" s="2"/>
      <c r="G544" s="2"/>
      <c r="H544" s="2"/>
      <c r="I544" s="2"/>
      <c r="J544" s="2"/>
      <c r="K544" s="2"/>
      <c r="L544" s="2"/>
      <c r="M544" s="2"/>
      <c r="N544" s="2"/>
      <c r="O544" s="2"/>
      <c r="P544" s="2"/>
      <c r="Q544" s="2"/>
      <c r="R544" s="2"/>
      <c r="S544" s="2"/>
      <c r="T544" s="2"/>
      <c r="U544" s="2"/>
      <c r="V544" s="2"/>
      <c r="W544" s="2"/>
    </row>
    <row r="545" spans="1:23">
      <c r="A545" s="2"/>
      <c r="B545" s="2"/>
      <c r="C545" s="2"/>
      <c r="D545" s="2"/>
      <c r="E545" s="2"/>
      <c r="F545" s="2"/>
      <c r="G545" s="2"/>
      <c r="H545" s="2"/>
      <c r="I545" s="2"/>
      <c r="J545" s="2"/>
      <c r="K545" s="2"/>
      <c r="L545" s="2"/>
      <c r="M545" s="2"/>
      <c r="N545" s="2"/>
      <c r="O545" s="2"/>
      <c r="P545" s="2"/>
      <c r="Q545" s="2"/>
      <c r="R545" s="2"/>
      <c r="S545" s="2"/>
      <c r="T545" s="2"/>
      <c r="U545" s="2"/>
      <c r="V545" s="2"/>
      <c r="W545" s="2"/>
    </row>
    <row r="546" spans="1:23">
      <c r="A546" s="2"/>
      <c r="B546" s="2"/>
      <c r="C546" s="2"/>
      <c r="D546" s="2"/>
      <c r="E546" s="2"/>
      <c r="F546" s="2"/>
      <c r="G546" s="2"/>
      <c r="H546" s="2"/>
      <c r="I546" s="2"/>
      <c r="J546" s="2"/>
      <c r="K546" s="2"/>
      <c r="L546" s="2"/>
      <c r="M546" s="2"/>
      <c r="N546" s="2"/>
      <c r="O546" s="2"/>
      <c r="P546" s="2"/>
      <c r="Q546" s="2"/>
      <c r="R546" s="2"/>
      <c r="S546" s="2"/>
      <c r="T546" s="2"/>
      <c r="U546" s="2"/>
      <c r="V546" s="2"/>
      <c r="W546" s="2"/>
    </row>
    <row r="547" spans="1:23">
      <c r="A547" s="2"/>
      <c r="B547" s="2"/>
      <c r="C547" s="2"/>
      <c r="D547" s="2"/>
      <c r="E547" s="2"/>
      <c r="F547" s="2"/>
      <c r="G547" s="2"/>
      <c r="H547" s="2"/>
      <c r="I547" s="2"/>
      <c r="J547" s="2"/>
      <c r="K547" s="2"/>
      <c r="L547" s="2"/>
      <c r="M547" s="2"/>
      <c r="N547" s="2"/>
      <c r="O547" s="2"/>
      <c r="P547" s="2"/>
      <c r="Q547" s="2"/>
      <c r="R547" s="2"/>
      <c r="S547" s="2"/>
      <c r="T547" s="2"/>
      <c r="U547" s="2"/>
      <c r="V547" s="2"/>
      <c r="W547" s="2"/>
    </row>
    <row r="548" spans="1:23">
      <c r="A548" s="2"/>
      <c r="B548" s="2"/>
      <c r="C548" s="2"/>
      <c r="D548" s="2"/>
      <c r="E548" s="2"/>
      <c r="F548" s="2"/>
      <c r="G548" s="2"/>
      <c r="H548" s="2"/>
      <c r="I548" s="2"/>
      <c r="J548" s="2"/>
      <c r="K548" s="2"/>
      <c r="L548" s="2"/>
      <c r="M548" s="2"/>
      <c r="N548" s="2"/>
      <c r="O548" s="2"/>
      <c r="P548" s="2"/>
      <c r="Q548" s="2"/>
      <c r="R548" s="2"/>
      <c r="S548" s="2"/>
      <c r="T548" s="2"/>
      <c r="U548" s="2"/>
      <c r="V548" s="2"/>
      <c r="W548" s="2"/>
    </row>
    <row r="549" spans="1:23">
      <c r="A549" s="2"/>
      <c r="B549" s="2"/>
      <c r="C549" s="2"/>
      <c r="D549" s="2"/>
      <c r="E549" s="2"/>
      <c r="F549" s="2"/>
      <c r="G549" s="2"/>
      <c r="H549" s="2"/>
      <c r="I549" s="2"/>
      <c r="J549" s="2"/>
      <c r="K549" s="2"/>
      <c r="L549" s="2"/>
      <c r="M549" s="2"/>
      <c r="N549" s="2"/>
      <c r="O549" s="2"/>
      <c r="P549" s="2"/>
      <c r="Q549" s="2"/>
      <c r="R549" s="2"/>
      <c r="S549" s="2"/>
      <c r="T549" s="2"/>
      <c r="U549" s="2"/>
      <c r="V549" s="2"/>
      <c r="W549" s="2"/>
    </row>
    <row r="550" spans="1:23">
      <c r="A550" s="2"/>
      <c r="B550" s="2"/>
      <c r="C550" s="2"/>
      <c r="D550" s="2"/>
      <c r="E550" s="2"/>
      <c r="F550" s="2"/>
      <c r="G550" s="2"/>
      <c r="H550" s="2"/>
      <c r="I550" s="2"/>
      <c r="J550" s="2"/>
      <c r="K550" s="2"/>
      <c r="L550" s="2"/>
      <c r="M550" s="2"/>
      <c r="N550" s="2"/>
      <c r="O550" s="2"/>
      <c r="P550" s="2"/>
      <c r="Q550" s="2"/>
      <c r="R550" s="2"/>
      <c r="S550" s="2"/>
      <c r="T550" s="2"/>
      <c r="U550" s="2"/>
      <c r="V550" s="2"/>
      <c r="W550" s="2"/>
    </row>
    <row r="551" spans="1:23">
      <c r="A551" s="2"/>
      <c r="B551" s="2"/>
      <c r="C551" s="2"/>
      <c r="D551" s="2"/>
      <c r="E551" s="2"/>
      <c r="F551" s="2"/>
      <c r="G551" s="2"/>
      <c r="H551" s="2"/>
      <c r="I551" s="2"/>
      <c r="J551" s="2"/>
      <c r="K551" s="2"/>
      <c r="L551" s="2"/>
      <c r="M551" s="2"/>
      <c r="N551" s="2"/>
      <c r="O551" s="2"/>
      <c r="P551" s="2"/>
      <c r="Q551" s="2"/>
      <c r="R551" s="2"/>
      <c r="S551" s="2"/>
      <c r="T551" s="2"/>
      <c r="U551" s="2"/>
      <c r="V551" s="2"/>
      <c r="W551" s="2"/>
    </row>
    <row r="552" spans="1:23">
      <c r="A552" s="2"/>
      <c r="B552" s="2"/>
      <c r="C552" s="2"/>
      <c r="D552" s="2"/>
      <c r="E552" s="2"/>
      <c r="F552" s="2"/>
      <c r="G552" s="2"/>
      <c r="H552" s="2"/>
      <c r="I552" s="2"/>
      <c r="J552" s="2"/>
      <c r="K552" s="2"/>
      <c r="L552" s="2"/>
      <c r="M552" s="2"/>
      <c r="N552" s="2"/>
      <c r="O552" s="2"/>
      <c r="P552" s="2"/>
      <c r="Q552" s="2"/>
      <c r="R552" s="2"/>
      <c r="S552" s="2"/>
      <c r="T552" s="2"/>
      <c r="U552" s="2"/>
      <c r="V552" s="2"/>
      <c r="W552" s="2"/>
    </row>
    <row r="553" spans="1:23">
      <c r="A553" s="2"/>
      <c r="B553" s="2"/>
      <c r="C553" s="2"/>
      <c r="D553" s="2"/>
      <c r="E553" s="2"/>
      <c r="F553" s="2"/>
      <c r="G553" s="2"/>
      <c r="H553" s="2"/>
      <c r="I553" s="2"/>
      <c r="J553" s="2"/>
      <c r="K553" s="2"/>
      <c r="L553" s="2"/>
      <c r="M553" s="2"/>
      <c r="N553" s="2"/>
      <c r="O553" s="2"/>
      <c r="P553" s="2"/>
      <c r="Q553" s="2"/>
      <c r="R553" s="2"/>
      <c r="S553" s="2"/>
      <c r="T553" s="2"/>
      <c r="U553" s="2"/>
      <c r="V553" s="2"/>
      <c r="W553" s="2"/>
    </row>
    <row r="554" spans="1:23">
      <c r="A554" s="2"/>
      <c r="B554" s="2"/>
      <c r="C554" s="2"/>
      <c r="D554" s="2"/>
      <c r="E554" s="2"/>
      <c r="F554" s="2"/>
      <c r="G554" s="2"/>
      <c r="H554" s="2"/>
      <c r="I554" s="2"/>
      <c r="J554" s="2"/>
      <c r="K554" s="2"/>
      <c r="L554" s="2"/>
      <c r="M554" s="2"/>
      <c r="N554" s="2"/>
      <c r="O554" s="2"/>
      <c r="P554" s="2"/>
      <c r="Q554" s="2"/>
      <c r="R554" s="2"/>
      <c r="S554" s="2"/>
      <c r="T554" s="2"/>
      <c r="U554" s="2"/>
      <c r="V554" s="2"/>
      <c r="W554" s="2"/>
    </row>
    <row r="555" spans="1:23">
      <c r="A555" s="2"/>
      <c r="B555" s="2"/>
      <c r="C555" s="2"/>
      <c r="D555" s="2"/>
      <c r="E555" s="2"/>
      <c r="F555" s="2"/>
      <c r="G555" s="2"/>
      <c r="H555" s="2"/>
      <c r="I555" s="2"/>
      <c r="J555" s="2"/>
      <c r="K555" s="2"/>
      <c r="L555" s="2"/>
      <c r="M555" s="2"/>
      <c r="N555" s="2"/>
      <c r="O555" s="2"/>
      <c r="P555" s="2"/>
      <c r="Q555" s="2"/>
      <c r="R555" s="2"/>
      <c r="S555" s="2"/>
      <c r="T555" s="2"/>
      <c r="U555" s="2"/>
      <c r="V555" s="2"/>
      <c r="W555" s="2"/>
    </row>
    <row r="556" spans="1:23">
      <c r="A556" s="2"/>
      <c r="B556" s="2"/>
      <c r="C556" s="2"/>
      <c r="D556" s="2"/>
      <c r="E556" s="2"/>
      <c r="F556" s="2"/>
      <c r="G556" s="2"/>
      <c r="H556" s="2"/>
      <c r="I556" s="2"/>
      <c r="J556" s="2"/>
      <c r="K556" s="2"/>
      <c r="L556" s="2"/>
      <c r="M556" s="2"/>
      <c r="N556" s="2"/>
      <c r="O556" s="2"/>
      <c r="P556" s="2"/>
      <c r="Q556" s="2"/>
      <c r="R556" s="2"/>
      <c r="S556" s="2"/>
      <c r="T556" s="2"/>
      <c r="U556" s="2"/>
      <c r="V556" s="2"/>
      <c r="W556" s="2"/>
    </row>
    <row r="557" spans="1:23">
      <c r="A557" s="2"/>
      <c r="B557" s="2"/>
      <c r="C557" s="2"/>
      <c r="D557" s="2"/>
      <c r="E557" s="2"/>
      <c r="F557" s="2"/>
      <c r="G557" s="2"/>
      <c r="H557" s="2"/>
      <c r="I557" s="2"/>
      <c r="J557" s="2"/>
      <c r="K557" s="2"/>
      <c r="L557" s="2"/>
      <c r="M557" s="2"/>
      <c r="N557" s="2"/>
      <c r="O557" s="2"/>
      <c r="P557" s="2"/>
      <c r="Q557" s="2"/>
      <c r="R557" s="2"/>
      <c r="S557" s="2"/>
      <c r="T557" s="2"/>
      <c r="U557" s="2"/>
      <c r="V557" s="2"/>
      <c r="W557" s="2"/>
    </row>
    <row r="558" spans="1:23">
      <c r="A558" s="2"/>
      <c r="B558" s="2"/>
      <c r="C558" s="2"/>
      <c r="D558" s="2"/>
      <c r="E558" s="2"/>
      <c r="F558" s="2"/>
      <c r="G558" s="2"/>
      <c r="H558" s="2"/>
      <c r="I558" s="2"/>
      <c r="J558" s="2"/>
      <c r="K558" s="2"/>
      <c r="L558" s="2"/>
      <c r="M558" s="2"/>
      <c r="N558" s="2"/>
      <c r="O558" s="2"/>
      <c r="P558" s="2"/>
      <c r="Q558" s="2"/>
      <c r="R558" s="2"/>
      <c r="S558" s="2"/>
      <c r="T558" s="2"/>
      <c r="U558" s="2"/>
      <c r="V558" s="2"/>
      <c r="W558" s="2"/>
    </row>
    <row r="559" spans="1:23">
      <c r="A559" s="2"/>
      <c r="B559" s="2"/>
      <c r="C559" s="2"/>
      <c r="D559" s="2"/>
      <c r="E559" s="2"/>
      <c r="F559" s="2"/>
      <c r="G559" s="2"/>
      <c r="H559" s="2"/>
      <c r="I559" s="2"/>
      <c r="J559" s="2"/>
      <c r="K559" s="2"/>
      <c r="L559" s="2"/>
      <c r="M559" s="2"/>
      <c r="N559" s="2"/>
      <c r="O559" s="2"/>
      <c r="P559" s="2"/>
      <c r="Q559" s="2"/>
      <c r="R559" s="2"/>
      <c r="S559" s="2"/>
      <c r="T559" s="2"/>
      <c r="U559" s="2"/>
      <c r="V559" s="2"/>
      <c r="W559" s="2"/>
    </row>
    <row r="560" spans="1:23">
      <c r="A560" s="2"/>
      <c r="B560" s="2"/>
      <c r="C560" s="2"/>
      <c r="D560" s="2"/>
      <c r="E560" s="2"/>
      <c r="F560" s="2"/>
      <c r="G560" s="2"/>
      <c r="H560" s="2"/>
      <c r="I560" s="2"/>
      <c r="J560" s="2"/>
      <c r="K560" s="2"/>
      <c r="L560" s="2"/>
      <c r="M560" s="2"/>
      <c r="N560" s="2"/>
      <c r="O560" s="2"/>
      <c r="P560" s="2"/>
      <c r="Q560" s="2"/>
      <c r="R560" s="2"/>
      <c r="S560" s="2"/>
      <c r="T560" s="2"/>
      <c r="U560" s="2"/>
      <c r="V560" s="2"/>
      <c r="W560" s="2"/>
    </row>
    <row r="561" spans="1:23">
      <c r="A561" s="2"/>
      <c r="B561" s="2"/>
      <c r="C561" s="2"/>
      <c r="D561" s="2"/>
      <c r="E561" s="2"/>
      <c r="F561" s="2"/>
      <c r="G561" s="2"/>
      <c r="H561" s="2"/>
      <c r="I561" s="2"/>
      <c r="J561" s="2"/>
      <c r="K561" s="2"/>
      <c r="L561" s="2"/>
      <c r="M561" s="2"/>
      <c r="N561" s="2"/>
      <c r="O561" s="2"/>
      <c r="P561" s="2"/>
      <c r="Q561" s="2"/>
      <c r="R561" s="2"/>
      <c r="S561" s="2"/>
      <c r="T561" s="2"/>
      <c r="U561" s="2"/>
      <c r="V561" s="2"/>
      <c r="W561" s="2"/>
    </row>
    <row r="562" spans="1:23">
      <c r="A562" s="2"/>
      <c r="B562" s="2"/>
      <c r="C562" s="2"/>
      <c r="D562" s="2"/>
      <c r="E562" s="2"/>
      <c r="F562" s="2"/>
      <c r="G562" s="2"/>
      <c r="H562" s="2"/>
      <c r="I562" s="2"/>
      <c r="J562" s="2"/>
      <c r="K562" s="2"/>
      <c r="L562" s="2"/>
      <c r="M562" s="2"/>
      <c r="N562" s="2"/>
      <c r="O562" s="2"/>
      <c r="P562" s="2"/>
      <c r="Q562" s="2"/>
      <c r="R562" s="2"/>
      <c r="S562" s="2"/>
      <c r="T562" s="2"/>
      <c r="U562" s="2"/>
      <c r="V562" s="2"/>
      <c r="W562" s="2"/>
    </row>
    <row r="563" spans="1:23">
      <c r="A563" s="2"/>
      <c r="B563" s="2"/>
      <c r="C563" s="2"/>
      <c r="D563" s="2"/>
      <c r="E563" s="2"/>
      <c r="F563" s="2"/>
      <c r="G563" s="2"/>
      <c r="H563" s="2"/>
      <c r="I563" s="2"/>
      <c r="J563" s="2"/>
      <c r="K563" s="2"/>
      <c r="L563" s="2"/>
      <c r="M563" s="2"/>
      <c r="N563" s="2"/>
      <c r="O563" s="2"/>
      <c r="P563" s="2"/>
      <c r="Q563" s="2"/>
      <c r="R563" s="2"/>
      <c r="S563" s="2"/>
      <c r="T563" s="2"/>
      <c r="U563" s="2"/>
      <c r="V563" s="2"/>
      <c r="W563" s="2"/>
    </row>
    <row r="564" spans="1:23">
      <c r="A564" s="2"/>
      <c r="B564" s="2"/>
      <c r="C564" s="2"/>
      <c r="D564" s="2"/>
      <c r="E564" s="2"/>
      <c r="F564" s="2"/>
      <c r="G564" s="2"/>
      <c r="H564" s="2"/>
      <c r="I564" s="2"/>
      <c r="J564" s="2"/>
      <c r="K564" s="2"/>
      <c r="L564" s="2"/>
      <c r="M564" s="2"/>
      <c r="N564" s="2"/>
      <c r="O564" s="2"/>
      <c r="P564" s="2"/>
      <c r="Q564" s="2"/>
      <c r="R564" s="2"/>
      <c r="S564" s="2"/>
      <c r="T564" s="2"/>
      <c r="U564" s="2"/>
      <c r="V564" s="2"/>
      <c r="W564" s="2"/>
    </row>
    <row r="565" spans="1:23">
      <c r="A565" s="2"/>
      <c r="B565" s="2"/>
      <c r="C565" s="2"/>
      <c r="D565" s="2"/>
      <c r="E565" s="2"/>
      <c r="F565" s="2"/>
      <c r="G565" s="2"/>
      <c r="H565" s="2"/>
      <c r="I565" s="2"/>
      <c r="J565" s="2"/>
      <c r="K565" s="2"/>
      <c r="L565" s="2"/>
      <c r="M565" s="2"/>
      <c r="N565" s="2"/>
      <c r="O565" s="2"/>
      <c r="P565" s="2"/>
      <c r="Q565" s="2"/>
      <c r="R565" s="2"/>
      <c r="S565" s="2"/>
      <c r="T565" s="2"/>
      <c r="U565" s="2"/>
      <c r="V565" s="2"/>
      <c r="W565" s="2"/>
    </row>
    <row r="566" spans="1:23">
      <c r="A566" s="2"/>
      <c r="B566" s="2"/>
      <c r="C566" s="2"/>
      <c r="D566" s="2"/>
      <c r="E566" s="2"/>
      <c r="F566" s="2"/>
      <c r="G566" s="2"/>
      <c r="H566" s="2"/>
      <c r="I566" s="2"/>
      <c r="J566" s="2"/>
      <c r="K566" s="2"/>
      <c r="L566" s="2"/>
      <c r="M566" s="2"/>
      <c r="N566" s="2"/>
      <c r="O566" s="2"/>
      <c r="P566" s="2"/>
      <c r="Q566" s="2"/>
      <c r="R566" s="2"/>
      <c r="S566" s="2"/>
      <c r="T566" s="2"/>
      <c r="U566" s="2"/>
      <c r="V566" s="2"/>
      <c r="W566" s="2"/>
    </row>
    <row r="567" spans="1:23">
      <c r="A567" s="2"/>
      <c r="B567" s="2"/>
      <c r="C567" s="2"/>
      <c r="D567" s="2"/>
      <c r="E567" s="2"/>
      <c r="F567" s="2"/>
      <c r="G567" s="2"/>
      <c r="H567" s="2"/>
      <c r="I567" s="2"/>
      <c r="J567" s="2"/>
      <c r="K567" s="2"/>
      <c r="L567" s="2"/>
      <c r="M567" s="2"/>
      <c r="N567" s="2"/>
      <c r="O567" s="2"/>
      <c r="P567" s="2"/>
      <c r="Q567" s="2"/>
      <c r="R567" s="2"/>
      <c r="S567" s="2"/>
      <c r="T567" s="2"/>
      <c r="U567" s="2"/>
      <c r="V567" s="2"/>
      <c r="W567" s="2"/>
    </row>
    <row r="568" spans="1:23">
      <c r="A568" s="2"/>
      <c r="B568" s="2"/>
      <c r="C568" s="2"/>
      <c r="D568" s="2"/>
      <c r="E568" s="2"/>
      <c r="F568" s="2"/>
      <c r="G568" s="2"/>
      <c r="H568" s="2"/>
      <c r="I568" s="2"/>
      <c r="J568" s="2"/>
      <c r="K568" s="2"/>
      <c r="L568" s="2"/>
      <c r="M568" s="2"/>
      <c r="N568" s="2"/>
      <c r="O568" s="2"/>
      <c r="P568" s="2"/>
      <c r="Q568" s="2"/>
      <c r="R568" s="2"/>
      <c r="S568" s="2"/>
      <c r="T568" s="2"/>
      <c r="U568" s="2"/>
      <c r="V568" s="2"/>
      <c r="W568" s="2"/>
    </row>
    <row r="569" spans="1:23">
      <c r="A569" s="2"/>
      <c r="B569" s="2"/>
      <c r="C569" s="2"/>
      <c r="D569" s="2"/>
      <c r="E569" s="2"/>
      <c r="F569" s="2"/>
      <c r="G569" s="2"/>
      <c r="H569" s="2"/>
      <c r="I569" s="2"/>
      <c r="J569" s="2"/>
      <c r="K569" s="2"/>
      <c r="L569" s="2"/>
      <c r="M569" s="2"/>
      <c r="N569" s="2"/>
      <c r="O569" s="2"/>
      <c r="P569" s="2"/>
      <c r="Q569" s="2"/>
      <c r="R569" s="2"/>
      <c r="S569" s="2"/>
      <c r="T569" s="2"/>
      <c r="U569" s="2"/>
      <c r="V569" s="2"/>
      <c r="W569" s="2"/>
    </row>
    <row r="570" spans="1:23">
      <c r="A570" s="2"/>
      <c r="B570" s="2"/>
      <c r="C570" s="2"/>
      <c r="D570" s="2"/>
      <c r="E570" s="2"/>
      <c r="F570" s="2"/>
      <c r="G570" s="2"/>
      <c r="H570" s="2"/>
      <c r="I570" s="2"/>
      <c r="J570" s="2"/>
      <c r="K570" s="2"/>
      <c r="L570" s="2"/>
      <c r="M570" s="2"/>
      <c r="N570" s="2"/>
      <c r="O570" s="2"/>
      <c r="P570" s="2"/>
      <c r="Q570" s="2"/>
      <c r="R570" s="2"/>
      <c r="S570" s="2"/>
      <c r="T570" s="2"/>
      <c r="U570" s="2"/>
      <c r="V570" s="2"/>
      <c r="W570" s="2"/>
    </row>
    <row r="571" spans="1:23">
      <c r="A571" s="2"/>
      <c r="B571" s="2"/>
      <c r="C571" s="2"/>
      <c r="D571" s="2"/>
      <c r="E571" s="2"/>
      <c r="F571" s="2"/>
      <c r="G571" s="2"/>
      <c r="H571" s="2"/>
      <c r="I571" s="2"/>
      <c r="J571" s="2"/>
      <c r="K571" s="2"/>
      <c r="L571" s="2"/>
      <c r="M571" s="2"/>
      <c r="N571" s="2"/>
      <c r="O571" s="2"/>
      <c r="P571" s="2"/>
      <c r="Q571" s="2"/>
      <c r="R571" s="2"/>
      <c r="S571" s="2"/>
      <c r="T571" s="2"/>
      <c r="U571" s="2"/>
      <c r="V571" s="2"/>
      <c r="W571" s="2"/>
    </row>
    <row r="572" spans="1:23">
      <c r="A572" s="2"/>
      <c r="B572" s="2"/>
      <c r="C572" s="2"/>
      <c r="D572" s="2"/>
      <c r="E572" s="2"/>
      <c r="F572" s="2"/>
      <c r="G572" s="2"/>
      <c r="H572" s="2"/>
      <c r="I572" s="2"/>
      <c r="J572" s="2"/>
      <c r="K572" s="2"/>
      <c r="L572" s="2"/>
      <c r="M572" s="2"/>
      <c r="N572" s="2"/>
      <c r="O572" s="2"/>
      <c r="P572" s="2"/>
      <c r="Q572" s="2"/>
      <c r="R572" s="2"/>
      <c r="S572" s="2"/>
      <c r="T572" s="2"/>
      <c r="U572" s="2"/>
      <c r="V572" s="2"/>
      <c r="W572" s="2"/>
    </row>
    <row r="573" spans="1:23">
      <c r="A573" s="2"/>
      <c r="B573" s="2"/>
      <c r="C573" s="2"/>
      <c r="D573" s="2"/>
      <c r="E573" s="2"/>
      <c r="F573" s="2"/>
      <c r="G573" s="2"/>
      <c r="H573" s="2"/>
      <c r="I573" s="2"/>
      <c r="J573" s="2"/>
      <c r="K573" s="2"/>
      <c r="L573" s="2"/>
      <c r="M573" s="2"/>
      <c r="N573" s="2"/>
      <c r="O573" s="2"/>
      <c r="P573" s="2"/>
      <c r="Q573" s="2"/>
      <c r="R573" s="2"/>
      <c r="S573" s="2"/>
      <c r="T573" s="2"/>
      <c r="U573" s="2"/>
      <c r="V573" s="2"/>
      <c r="W573" s="2"/>
    </row>
    <row r="574" spans="1:23">
      <c r="A574" s="2"/>
      <c r="B574" s="2"/>
      <c r="C574" s="2"/>
      <c r="D574" s="2"/>
      <c r="E574" s="2"/>
      <c r="F574" s="2"/>
      <c r="G574" s="2"/>
      <c r="H574" s="2"/>
      <c r="I574" s="2"/>
      <c r="J574" s="2"/>
      <c r="K574" s="2"/>
      <c r="L574" s="2"/>
      <c r="M574" s="2"/>
      <c r="N574" s="2"/>
      <c r="O574" s="2"/>
      <c r="P574" s="2"/>
      <c r="Q574" s="2"/>
      <c r="R574" s="2"/>
      <c r="S574" s="2"/>
      <c r="T574" s="2"/>
      <c r="U574" s="2"/>
      <c r="V574" s="2"/>
      <c r="W574" s="2"/>
    </row>
    <row r="575" spans="1:23">
      <c r="A575" s="2"/>
      <c r="B575" s="2"/>
      <c r="C575" s="2"/>
      <c r="D575" s="2"/>
      <c r="E575" s="2"/>
      <c r="F575" s="2"/>
      <c r="G575" s="2"/>
      <c r="H575" s="2"/>
      <c r="I575" s="2"/>
      <c r="J575" s="2"/>
      <c r="K575" s="2"/>
      <c r="L575" s="2"/>
      <c r="M575" s="2"/>
      <c r="N575" s="2"/>
      <c r="O575" s="2"/>
      <c r="P575" s="2"/>
      <c r="Q575" s="2"/>
      <c r="R575" s="2"/>
      <c r="S575" s="2"/>
      <c r="T575" s="2"/>
      <c r="U575" s="2"/>
      <c r="V575" s="2"/>
      <c r="W575" s="2"/>
    </row>
    <row r="576" spans="1:23">
      <c r="A576" s="2"/>
      <c r="B576" s="2"/>
      <c r="C576" s="2"/>
      <c r="D576" s="2"/>
      <c r="E576" s="2"/>
      <c r="F576" s="2"/>
      <c r="G576" s="2"/>
      <c r="H576" s="2"/>
      <c r="I576" s="2"/>
      <c r="J576" s="2"/>
      <c r="K576" s="2"/>
      <c r="L576" s="2"/>
      <c r="M576" s="2"/>
      <c r="N576" s="2"/>
      <c r="O576" s="2"/>
      <c r="P576" s="2"/>
      <c r="Q576" s="2"/>
      <c r="R576" s="2"/>
      <c r="S576" s="2"/>
      <c r="T576" s="2"/>
      <c r="U576" s="2"/>
      <c r="V576" s="2"/>
      <c r="W576" s="2"/>
    </row>
    <row r="577" spans="1:23">
      <c r="A577" s="2"/>
      <c r="B577" s="2"/>
      <c r="C577" s="2"/>
      <c r="D577" s="2"/>
      <c r="E577" s="2"/>
      <c r="F577" s="2"/>
      <c r="G577" s="2"/>
      <c r="H577" s="2"/>
      <c r="I577" s="2"/>
      <c r="J577" s="2"/>
      <c r="K577" s="2"/>
      <c r="L577" s="2"/>
      <c r="M577" s="2"/>
      <c r="N577" s="2"/>
      <c r="O577" s="2"/>
      <c r="P577" s="2"/>
      <c r="Q577" s="2"/>
      <c r="R577" s="2"/>
      <c r="S577" s="2"/>
      <c r="T577" s="2"/>
      <c r="U577" s="2"/>
      <c r="V577" s="2"/>
      <c r="W577" s="2"/>
    </row>
    <row r="578" spans="1:23">
      <c r="A578" s="2"/>
      <c r="B578" s="2"/>
      <c r="C578" s="2"/>
      <c r="D578" s="2"/>
      <c r="E578" s="2"/>
      <c r="F578" s="2"/>
      <c r="G578" s="2"/>
      <c r="H578" s="2"/>
      <c r="I578" s="2"/>
      <c r="J578" s="2"/>
      <c r="K578" s="2"/>
      <c r="L578" s="2"/>
      <c r="M578" s="2"/>
      <c r="N578" s="2"/>
      <c r="O578" s="2"/>
      <c r="P578" s="2"/>
      <c r="Q578" s="2"/>
      <c r="R578" s="2"/>
      <c r="S578" s="2"/>
      <c r="T578" s="2"/>
      <c r="U578" s="2"/>
      <c r="V578" s="2"/>
      <c r="W578" s="2"/>
    </row>
    <row r="579" spans="1:23">
      <c r="A579" s="2"/>
      <c r="B579" s="2"/>
      <c r="C579" s="2"/>
      <c r="D579" s="2"/>
      <c r="E579" s="2"/>
      <c r="F579" s="2"/>
      <c r="G579" s="2"/>
      <c r="H579" s="2"/>
      <c r="I579" s="2"/>
      <c r="J579" s="2"/>
      <c r="K579" s="2"/>
      <c r="L579" s="2"/>
      <c r="M579" s="2"/>
      <c r="N579" s="2"/>
      <c r="O579" s="2"/>
      <c r="P579" s="2"/>
      <c r="Q579" s="2"/>
      <c r="R579" s="2"/>
      <c r="S579" s="2"/>
      <c r="T579" s="2"/>
      <c r="U579" s="2"/>
      <c r="V579" s="2"/>
      <c r="W579" s="2"/>
    </row>
    <row r="580" spans="1:23">
      <c r="A580" s="2"/>
      <c r="B580" s="2"/>
      <c r="C580" s="2"/>
      <c r="D580" s="2"/>
      <c r="E580" s="2"/>
      <c r="F580" s="2"/>
      <c r="G580" s="2"/>
      <c r="H580" s="2"/>
      <c r="I580" s="2"/>
      <c r="J580" s="2"/>
      <c r="K580" s="2"/>
      <c r="L580" s="2"/>
      <c r="M580" s="2"/>
      <c r="N580" s="2"/>
      <c r="O580" s="2"/>
      <c r="P580" s="2"/>
      <c r="Q580" s="2"/>
      <c r="R580" s="2"/>
      <c r="S580" s="2"/>
      <c r="T580" s="2"/>
      <c r="U580" s="2"/>
      <c r="V580" s="2"/>
      <c r="W580" s="2"/>
    </row>
    <row r="581" spans="1:23">
      <c r="A581" s="2"/>
      <c r="B581" s="2"/>
      <c r="C581" s="2"/>
      <c r="D581" s="2"/>
      <c r="E581" s="2"/>
      <c r="F581" s="2"/>
      <c r="G581" s="2"/>
      <c r="H581" s="2"/>
      <c r="I581" s="2"/>
      <c r="J581" s="2"/>
      <c r="K581" s="2"/>
      <c r="L581" s="2"/>
      <c r="M581" s="2"/>
      <c r="N581" s="2"/>
      <c r="O581" s="2"/>
      <c r="P581" s="2"/>
      <c r="Q581" s="2"/>
      <c r="R581" s="2"/>
      <c r="S581" s="2"/>
      <c r="T581" s="2"/>
      <c r="U581" s="2"/>
      <c r="V581" s="2"/>
      <c r="W581" s="2"/>
    </row>
    <row r="582" spans="1:23">
      <c r="A582" s="2"/>
      <c r="B582" s="2"/>
      <c r="C582" s="2"/>
      <c r="D582" s="2"/>
      <c r="E582" s="2"/>
      <c r="F582" s="2"/>
      <c r="G582" s="2"/>
      <c r="H582" s="2"/>
      <c r="I582" s="2"/>
      <c r="J582" s="2"/>
      <c r="K582" s="2"/>
      <c r="L582" s="2"/>
      <c r="M582" s="2"/>
      <c r="N582" s="2"/>
      <c r="O582" s="2"/>
      <c r="P582" s="2"/>
      <c r="Q582" s="2"/>
      <c r="R582" s="2"/>
      <c r="S582" s="2"/>
      <c r="T582" s="2"/>
      <c r="U582" s="2"/>
      <c r="V582" s="2"/>
      <c r="W582" s="2"/>
    </row>
    <row r="583" spans="1:23">
      <c r="A583" s="2"/>
      <c r="B583" s="2"/>
      <c r="C583" s="2"/>
      <c r="D583" s="2"/>
      <c r="E583" s="2"/>
      <c r="F583" s="2"/>
      <c r="G583" s="2"/>
      <c r="H583" s="2"/>
      <c r="I583" s="2"/>
      <c r="J583" s="2"/>
      <c r="K583" s="2"/>
      <c r="L583" s="2"/>
      <c r="M583" s="2"/>
      <c r="N583" s="2"/>
      <c r="O583" s="2"/>
      <c r="P583" s="2"/>
      <c r="Q583" s="2"/>
      <c r="R583" s="2"/>
      <c r="S583" s="2"/>
      <c r="T583" s="2"/>
      <c r="U583" s="2"/>
      <c r="V583" s="2"/>
      <c r="W583" s="2"/>
    </row>
    <row r="584" spans="1:23">
      <c r="A584" s="2"/>
      <c r="B584" s="2"/>
      <c r="C584" s="2"/>
      <c r="D584" s="2"/>
      <c r="E584" s="2"/>
      <c r="F584" s="2"/>
      <c r="G584" s="2"/>
      <c r="H584" s="2"/>
      <c r="I584" s="2"/>
      <c r="J584" s="2"/>
      <c r="K584" s="2"/>
      <c r="L584" s="2"/>
      <c r="M584" s="2"/>
      <c r="N584" s="2"/>
      <c r="O584" s="2"/>
      <c r="P584" s="2"/>
      <c r="Q584" s="2"/>
      <c r="R584" s="2"/>
      <c r="S584" s="2"/>
      <c r="T584" s="2"/>
      <c r="U584" s="2"/>
      <c r="V584" s="2"/>
      <c r="W584" s="2"/>
    </row>
    <row r="585" spans="1:23">
      <c r="A585" s="2"/>
      <c r="B585" s="2"/>
      <c r="C585" s="2"/>
      <c r="D585" s="2"/>
      <c r="E585" s="2"/>
      <c r="F585" s="2"/>
      <c r="G585" s="2"/>
      <c r="H585" s="2"/>
      <c r="I585" s="2"/>
      <c r="J585" s="2"/>
      <c r="K585" s="2"/>
      <c r="L585" s="2"/>
      <c r="M585" s="2"/>
      <c r="N585" s="2"/>
      <c r="O585" s="2"/>
      <c r="P585" s="2"/>
      <c r="Q585" s="2"/>
      <c r="R585" s="2"/>
      <c r="S585" s="2"/>
      <c r="T585" s="2"/>
      <c r="U585" s="2"/>
      <c r="V585" s="2"/>
      <c r="W585" s="2"/>
    </row>
    <row r="586" spans="1:23">
      <c r="A586" s="2"/>
      <c r="B586" s="2"/>
      <c r="C586" s="2"/>
      <c r="D586" s="2"/>
      <c r="E586" s="2"/>
      <c r="F586" s="2"/>
      <c r="G586" s="2"/>
      <c r="H586" s="2"/>
      <c r="I586" s="2"/>
      <c r="J586" s="2"/>
      <c r="K586" s="2"/>
      <c r="L586" s="2"/>
      <c r="M586" s="2"/>
      <c r="N586" s="2"/>
      <c r="O586" s="2"/>
      <c r="P586" s="2"/>
      <c r="Q586" s="2"/>
      <c r="R586" s="2"/>
      <c r="S586" s="2"/>
      <c r="T586" s="2"/>
      <c r="U586" s="2"/>
      <c r="V586" s="2"/>
      <c r="W586" s="2"/>
    </row>
    <row r="587" spans="1:23">
      <c r="A587" s="2"/>
      <c r="B587" s="2"/>
      <c r="C587" s="2"/>
      <c r="D587" s="2"/>
      <c r="E587" s="2"/>
      <c r="F587" s="2"/>
      <c r="G587" s="2"/>
      <c r="H587" s="2"/>
      <c r="I587" s="2"/>
      <c r="J587" s="2"/>
      <c r="K587" s="2"/>
      <c r="L587" s="2"/>
      <c r="M587" s="2"/>
      <c r="N587" s="2"/>
      <c r="O587" s="2"/>
      <c r="P587" s="2"/>
      <c r="Q587" s="2"/>
      <c r="R587" s="2"/>
      <c r="S587" s="2"/>
      <c r="T587" s="2"/>
      <c r="U587" s="2"/>
      <c r="V587" s="2"/>
      <c r="W587" s="2"/>
    </row>
    <row r="588" spans="1:23">
      <c r="A588" s="2"/>
      <c r="B588" s="2"/>
      <c r="C588" s="2"/>
      <c r="D588" s="2"/>
      <c r="E588" s="2"/>
      <c r="F588" s="2"/>
      <c r="G588" s="2"/>
      <c r="H588" s="2"/>
      <c r="I588" s="2"/>
      <c r="J588" s="2"/>
      <c r="K588" s="2"/>
      <c r="L588" s="2"/>
      <c r="M588" s="2"/>
      <c r="N588" s="2"/>
      <c r="O588" s="2"/>
      <c r="P588" s="2"/>
      <c r="Q588" s="2"/>
      <c r="R588" s="2"/>
      <c r="S588" s="2"/>
      <c r="T588" s="2"/>
      <c r="U588" s="2"/>
      <c r="V588" s="2"/>
      <c r="W588" s="2"/>
    </row>
    <row r="589" spans="1:23">
      <c r="A589" s="2"/>
      <c r="B589" s="2"/>
      <c r="C589" s="2"/>
      <c r="D589" s="2"/>
      <c r="E589" s="2"/>
      <c r="F589" s="2"/>
      <c r="G589" s="2"/>
      <c r="H589" s="2"/>
      <c r="I589" s="2"/>
      <c r="J589" s="2"/>
      <c r="K589" s="2"/>
      <c r="L589" s="2"/>
      <c r="M589" s="2"/>
      <c r="N589" s="2"/>
      <c r="O589" s="2"/>
      <c r="P589" s="2"/>
      <c r="Q589" s="2"/>
      <c r="R589" s="2"/>
      <c r="S589" s="2"/>
      <c r="T589" s="2"/>
      <c r="U589" s="2"/>
      <c r="V589" s="2"/>
      <c r="W589" s="2"/>
    </row>
    <row r="590" spans="1:23">
      <c r="A590" s="2"/>
      <c r="B590" s="2"/>
      <c r="C590" s="2"/>
      <c r="D590" s="2"/>
      <c r="E590" s="2"/>
      <c r="F590" s="2"/>
      <c r="G590" s="2"/>
      <c r="H590" s="2"/>
      <c r="I590" s="2"/>
      <c r="J590" s="2"/>
      <c r="K590" s="2"/>
      <c r="L590" s="2"/>
      <c r="M590" s="2"/>
      <c r="N590" s="2"/>
      <c r="O590" s="2"/>
      <c r="P590" s="2"/>
      <c r="Q590" s="2"/>
      <c r="R590" s="2"/>
      <c r="S590" s="2"/>
      <c r="T590" s="2"/>
      <c r="U590" s="2"/>
      <c r="V590" s="2"/>
      <c r="W590" s="2"/>
    </row>
    <row r="591" spans="1:23">
      <c r="A591" s="2"/>
      <c r="B591" s="2"/>
      <c r="C591" s="2"/>
      <c r="D591" s="2"/>
      <c r="E591" s="2"/>
      <c r="F591" s="2"/>
      <c r="G591" s="2"/>
      <c r="H591" s="2"/>
      <c r="I591" s="2"/>
      <c r="J591" s="2"/>
      <c r="K591" s="2"/>
      <c r="L591" s="2"/>
      <c r="M591" s="2"/>
      <c r="N591" s="2"/>
      <c r="O591" s="2"/>
      <c r="P591" s="2"/>
      <c r="Q591" s="2"/>
      <c r="R591" s="2"/>
      <c r="S591" s="2"/>
      <c r="T591" s="2"/>
      <c r="U591" s="2"/>
      <c r="V591" s="2"/>
      <c r="W591" s="2"/>
    </row>
    <row r="592" spans="1:23">
      <c r="A592" s="2"/>
      <c r="B592" s="2"/>
      <c r="C592" s="2"/>
      <c r="D592" s="2"/>
      <c r="E592" s="2"/>
      <c r="F592" s="2"/>
      <c r="G592" s="2"/>
      <c r="H592" s="2"/>
      <c r="I592" s="2"/>
      <c r="J592" s="2"/>
      <c r="K592" s="2"/>
      <c r="L592" s="2"/>
      <c r="M592" s="2"/>
      <c r="N592" s="2"/>
      <c r="O592" s="2"/>
      <c r="P592" s="2"/>
      <c r="Q592" s="2"/>
      <c r="R592" s="2"/>
      <c r="S592" s="2"/>
      <c r="T592" s="2"/>
      <c r="U592" s="2"/>
      <c r="V592" s="2"/>
      <c r="W592" s="2"/>
    </row>
    <row r="593" spans="1:23">
      <c r="A593" s="2"/>
      <c r="B593" s="2"/>
      <c r="C593" s="2"/>
      <c r="D593" s="2"/>
      <c r="E593" s="2"/>
      <c r="F593" s="2"/>
      <c r="G593" s="2"/>
      <c r="H593" s="2"/>
      <c r="I593" s="2"/>
      <c r="J593" s="2"/>
      <c r="K593" s="2"/>
      <c r="L593" s="2"/>
      <c r="M593" s="2"/>
      <c r="N593" s="2"/>
      <c r="O593" s="2"/>
      <c r="P593" s="2"/>
      <c r="Q593" s="2"/>
      <c r="R593" s="2"/>
      <c r="S593" s="2"/>
      <c r="T593" s="2"/>
      <c r="U593" s="2"/>
      <c r="V593" s="2"/>
      <c r="W593" s="2"/>
    </row>
    <row r="594" spans="1:23">
      <c r="A594" s="2"/>
      <c r="B594" s="2"/>
      <c r="C594" s="2"/>
      <c r="D594" s="2"/>
      <c r="E594" s="2"/>
      <c r="F594" s="2"/>
      <c r="G594" s="2"/>
      <c r="H594" s="2"/>
      <c r="I594" s="2"/>
      <c r="J594" s="2"/>
      <c r="K594" s="2"/>
      <c r="L594" s="2"/>
      <c r="M594" s="2"/>
      <c r="N594" s="2"/>
      <c r="O594" s="2"/>
      <c r="P594" s="2"/>
      <c r="Q594" s="2"/>
      <c r="R594" s="2"/>
      <c r="S594" s="2"/>
      <c r="T594" s="2"/>
      <c r="U594" s="2"/>
      <c r="V594" s="2"/>
      <c r="W594" s="2"/>
    </row>
    <row r="595" spans="1:23">
      <c r="A595" s="2"/>
      <c r="B595" s="2"/>
      <c r="C595" s="2"/>
      <c r="D595" s="2"/>
      <c r="E595" s="2"/>
      <c r="F595" s="2"/>
      <c r="G595" s="2"/>
      <c r="H595" s="2"/>
      <c r="I595" s="2"/>
      <c r="J595" s="2"/>
      <c r="K595" s="2"/>
      <c r="L595" s="2"/>
      <c r="M595" s="2"/>
      <c r="N595" s="2"/>
      <c r="O595" s="2"/>
      <c r="P595" s="2"/>
      <c r="Q595" s="2"/>
      <c r="R595" s="2"/>
      <c r="S595" s="2"/>
      <c r="T595" s="2"/>
      <c r="U595" s="2"/>
      <c r="V595" s="2"/>
      <c r="W595" s="2"/>
    </row>
    <row r="596" spans="1:23">
      <c r="A596" s="2"/>
      <c r="B596" s="2"/>
      <c r="C596" s="2"/>
      <c r="D596" s="2"/>
      <c r="E596" s="2"/>
      <c r="F596" s="2"/>
      <c r="G596" s="2"/>
      <c r="H596" s="2"/>
      <c r="I596" s="2"/>
      <c r="J596" s="2"/>
      <c r="K596" s="2"/>
      <c r="L596" s="2"/>
      <c r="M596" s="2"/>
      <c r="N596" s="2"/>
      <c r="O596" s="2"/>
      <c r="P596" s="2"/>
      <c r="Q596" s="2"/>
      <c r="R596" s="2"/>
      <c r="S596" s="2"/>
      <c r="T596" s="2"/>
      <c r="U596" s="2"/>
      <c r="V596" s="2"/>
      <c r="W596" s="2"/>
    </row>
    <row r="597" spans="1:23">
      <c r="A597" s="2"/>
      <c r="B597" s="2"/>
      <c r="C597" s="2"/>
      <c r="D597" s="2"/>
      <c r="E597" s="2"/>
      <c r="F597" s="2"/>
      <c r="G597" s="2"/>
      <c r="H597" s="2"/>
      <c r="I597" s="2"/>
      <c r="J597" s="2"/>
      <c r="K597" s="2"/>
      <c r="L597" s="2"/>
      <c r="M597" s="2"/>
      <c r="N597" s="2"/>
      <c r="O597" s="2"/>
      <c r="P597" s="2"/>
      <c r="Q597" s="2"/>
      <c r="R597" s="2"/>
      <c r="S597" s="2"/>
      <c r="T597" s="2"/>
      <c r="U597" s="2"/>
      <c r="V597" s="2"/>
      <c r="W597" s="2"/>
    </row>
    <row r="598" spans="1:23">
      <c r="A598" s="2"/>
      <c r="B598" s="2"/>
      <c r="C598" s="2"/>
      <c r="D598" s="2"/>
      <c r="E598" s="2"/>
      <c r="F598" s="2"/>
      <c r="G598" s="2"/>
      <c r="H598" s="2"/>
      <c r="I598" s="2"/>
      <c r="J598" s="2"/>
      <c r="K598" s="2"/>
      <c r="L598" s="2"/>
      <c r="M598" s="2"/>
      <c r="N598" s="2"/>
      <c r="O598" s="2"/>
      <c r="P598" s="2"/>
      <c r="Q598" s="2"/>
      <c r="R598" s="2"/>
      <c r="S598" s="2"/>
      <c r="T598" s="2"/>
      <c r="U598" s="2"/>
      <c r="V598" s="2"/>
      <c r="W598" s="2"/>
    </row>
    <row r="599" spans="1:23">
      <c r="A599" s="2"/>
      <c r="B599" s="2"/>
      <c r="C599" s="2"/>
      <c r="D599" s="2"/>
      <c r="E599" s="2"/>
      <c r="F599" s="2"/>
      <c r="G599" s="2"/>
      <c r="H599" s="2"/>
      <c r="I599" s="2"/>
      <c r="J599" s="2"/>
      <c r="K599" s="2"/>
      <c r="L599" s="2"/>
      <c r="M599" s="2"/>
      <c r="N599" s="2"/>
      <c r="O599" s="2"/>
      <c r="P599" s="2"/>
      <c r="Q599" s="2"/>
      <c r="R599" s="2"/>
      <c r="S599" s="2"/>
      <c r="T599" s="2"/>
      <c r="U599" s="2"/>
      <c r="V599" s="2"/>
      <c r="W599" s="2"/>
    </row>
    <row r="600" spans="1:23">
      <c r="A600" s="2"/>
      <c r="B600" s="2"/>
      <c r="C600" s="2"/>
      <c r="D600" s="2"/>
      <c r="E600" s="2"/>
      <c r="F600" s="2"/>
      <c r="G600" s="2"/>
      <c r="H600" s="2"/>
      <c r="I600" s="2"/>
      <c r="J600" s="2"/>
      <c r="K600" s="2"/>
      <c r="L600" s="2"/>
      <c r="M600" s="2"/>
      <c r="N600" s="2"/>
      <c r="O600" s="2"/>
      <c r="P600" s="2"/>
      <c r="Q600" s="2"/>
      <c r="R600" s="2"/>
      <c r="S600" s="2"/>
      <c r="T600" s="2"/>
      <c r="U600" s="2"/>
      <c r="V600" s="2"/>
      <c r="W600" s="2"/>
    </row>
    <row r="601" spans="1:23">
      <c r="A601" s="2"/>
      <c r="B601" s="2"/>
      <c r="C601" s="2"/>
      <c r="D601" s="2"/>
      <c r="E601" s="2"/>
      <c r="F601" s="2"/>
      <c r="G601" s="2"/>
      <c r="H601" s="2"/>
      <c r="I601" s="2"/>
      <c r="J601" s="2"/>
      <c r="K601" s="2"/>
      <c r="L601" s="2"/>
      <c r="M601" s="2"/>
      <c r="N601" s="2"/>
      <c r="O601" s="2"/>
      <c r="P601" s="2"/>
      <c r="Q601" s="2"/>
      <c r="R601" s="2"/>
      <c r="S601" s="2"/>
      <c r="T601" s="2"/>
      <c r="U601" s="2"/>
      <c r="V601" s="2"/>
      <c r="W601" s="2"/>
    </row>
    <row r="602" spans="1:23">
      <c r="A602" s="2"/>
      <c r="B602" s="2"/>
      <c r="C602" s="2"/>
      <c r="D602" s="2"/>
      <c r="E602" s="2"/>
      <c r="F602" s="2"/>
      <c r="G602" s="2"/>
      <c r="H602" s="2"/>
      <c r="I602" s="2"/>
      <c r="J602" s="2"/>
      <c r="K602" s="2"/>
      <c r="L602" s="2"/>
      <c r="M602" s="2"/>
      <c r="N602" s="2"/>
      <c r="O602" s="2"/>
      <c r="P602" s="2"/>
      <c r="Q602" s="2"/>
      <c r="R602" s="2"/>
      <c r="S602" s="2"/>
      <c r="T602" s="2"/>
      <c r="U602" s="2"/>
      <c r="V602" s="2"/>
      <c r="W602" s="2"/>
    </row>
    <row r="603" spans="1:23">
      <c r="A603" s="2"/>
      <c r="B603" s="2"/>
      <c r="C603" s="2"/>
      <c r="D603" s="2"/>
      <c r="E603" s="2"/>
      <c r="F603" s="2"/>
      <c r="G603" s="2"/>
      <c r="H603" s="2"/>
      <c r="I603" s="2"/>
      <c r="J603" s="2"/>
      <c r="K603" s="2"/>
      <c r="L603" s="2"/>
      <c r="M603" s="2"/>
      <c r="N603" s="2"/>
      <c r="O603" s="2"/>
      <c r="P603" s="2"/>
      <c r="Q603" s="2"/>
      <c r="R603" s="2"/>
      <c r="S603" s="2"/>
      <c r="T603" s="2"/>
      <c r="U603" s="2"/>
      <c r="V603" s="2"/>
      <c r="W603" s="2"/>
    </row>
    <row r="604" spans="1:23">
      <c r="A604" s="2"/>
      <c r="B604" s="2"/>
      <c r="C604" s="2"/>
      <c r="D604" s="2"/>
      <c r="E604" s="2"/>
      <c r="F604" s="2"/>
      <c r="G604" s="2"/>
      <c r="H604" s="2"/>
      <c r="I604" s="2"/>
      <c r="J604" s="2"/>
      <c r="K604" s="2"/>
      <c r="L604" s="2"/>
      <c r="M604" s="2"/>
      <c r="N604" s="2"/>
      <c r="O604" s="2"/>
      <c r="P604" s="2"/>
      <c r="Q604" s="2"/>
      <c r="R604" s="2"/>
      <c r="S604" s="2"/>
      <c r="T604" s="2"/>
      <c r="U604" s="2"/>
      <c r="V604" s="2"/>
      <c r="W604" s="2"/>
    </row>
    <row r="605" spans="1:23">
      <c r="A605" s="2"/>
      <c r="B605" s="2"/>
      <c r="C605" s="2"/>
      <c r="D605" s="2"/>
      <c r="E605" s="2"/>
      <c r="F605" s="2"/>
      <c r="G605" s="2"/>
      <c r="H605" s="2"/>
      <c r="I605" s="2"/>
      <c r="J605" s="2"/>
      <c r="K605" s="2"/>
      <c r="L605" s="2"/>
      <c r="M605" s="2"/>
      <c r="N605" s="2"/>
      <c r="O605" s="2"/>
      <c r="P605" s="2"/>
      <c r="Q605" s="2"/>
      <c r="R605" s="2"/>
      <c r="S605" s="2"/>
      <c r="T605" s="2"/>
      <c r="U605" s="2"/>
      <c r="V605" s="2"/>
      <c r="W605" s="2"/>
    </row>
    <row r="606" spans="1:23">
      <c r="A606" s="2"/>
      <c r="B606" s="2"/>
      <c r="C606" s="2"/>
      <c r="D606" s="2"/>
      <c r="E606" s="2"/>
      <c r="F606" s="2"/>
      <c r="G606" s="2"/>
      <c r="H606" s="2"/>
      <c r="I606" s="2"/>
      <c r="J606" s="2"/>
      <c r="K606" s="2"/>
      <c r="L606" s="2"/>
      <c r="M606" s="2"/>
      <c r="N606" s="2"/>
      <c r="O606" s="2"/>
      <c r="P606" s="2"/>
      <c r="Q606" s="2"/>
      <c r="R606" s="2"/>
      <c r="S606" s="2"/>
      <c r="T606" s="2"/>
      <c r="U606" s="2"/>
      <c r="V606" s="2"/>
      <c r="W606" s="2"/>
    </row>
    <row r="607" spans="1:23">
      <c r="A607" s="2"/>
      <c r="B607" s="2"/>
      <c r="C607" s="2"/>
      <c r="D607" s="2"/>
      <c r="E607" s="2"/>
      <c r="F607" s="2"/>
      <c r="G607" s="2"/>
      <c r="H607" s="2"/>
      <c r="I607" s="2"/>
      <c r="J607" s="2"/>
      <c r="K607" s="2"/>
      <c r="L607" s="2"/>
      <c r="M607" s="2"/>
      <c r="N607" s="2"/>
      <c r="O607" s="2"/>
      <c r="P607" s="2"/>
      <c r="Q607" s="2"/>
      <c r="R607" s="2"/>
      <c r="S607" s="2"/>
      <c r="T607" s="2"/>
      <c r="U607" s="2"/>
      <c r="V607" s="2"/>
      <c r="W607" s="2"/>
    </row>
    <row r="608" spans="1:23">
      <c r="A608" s="2"/>
      <c r="B608" s="2"/>
      <c r="C608" s="2"/>
      <c r="D608" s="2"/>
      <c r="E608" s="2"/>
      <c r="F608" s="2"/>
      <c r="G608" s="2"/>
      <c r="H608" s="2"/>
      <c r="I608" s="2"/>
      <c r="J608" s="2"/>
      <c r="K608" s="2"/>
      <c r="L608" s="2"/>
      <c r="M608" s="2"/>
      <c r="N608" s="2"/>
      <c r="O608" s="2"/>
      <c r="P608" s="2"/>
      <c r="Q608" s="2"/>
      <c r="R608" s="2"/>
      <c r="S608" s="2"/>
      <c r="T608" s="2"/>
      <c r="U608" s="2"/>
      <c r="V608" s="2"/>
      <c r="W608" s="2"/>
    </row>
    <row r="609" spans="1:23">
      <c r="A609" s="2"/>
      <c r="B609" s="2"/>
      <c r="C609" s="2"/>
      <c r="D609" s="2"/>
      <c r="E609" s="2"/>
      <c r="F609" s="2"/>
      <c r="G609" s="2"/>
      <c r="H609" s="2"/>
      <c r="I609" s="2"/>
      <c r="J609" s="2"/>
      <c r="K609" s="2"/>
      <c r="L609" s="2"/>
      <c r="M609" s="2"/>
      <c r="N609" s="2"/>
      <c r="O609" s="2"/>
      <c r="P609" s="2"/>
      <c r="Q609" s="2"/>
      <c r="R609" s="2"/>
      <c r="S609" s="2"/>
      <c r="T609" s="2"/>
      <c r="U609" s="2"/>
      <c r="V609" s="2"/>
      <c r="W609" s="2"/>
    </row>
    <row r="610" spans="1:23">
      <c r="A610" s="2"/>
      <c r="B610" s="2"/>
      <c r="C610" s="2"/>
      <c r="D610" s="2"/>
      <c r="E610" s="2"/>
      <c r="F610" s="2"/>
      <c r="G610" s="2"/>
      <c r="H610" s="2"/>
      <c r="I610" s="2"/>
      <c r="J610" s="2"/>
      <c r="K610" s="2"/>
      <c r="L610" s="2"/>
      <c r="M610" s="2"/>
      <c r="N610" s="2"/>
      <c r="O610" s="2"/>
      <c r="P610" s="2"/>
      <c r="Q610" s="2"/>
      <c r="R610" s="2"/>
      <c r="S610" s="2"/>
      <c r="T610" s="2"/>
      <c r="U610" s="2"/>
      <c r="V610" s="2"/>
      <c r="W610" s="2"/>
    </row>
    <row r="611" spans="1:23">
      <c r="A611" s="2"/>
      <c r="B611" s="2"/>
      <c r="C611" s="2"/>
      <c r="D611" s="2"/>
      <c r="E611" s="2"/>
      <c r="F611" s="2"/>
      <c r="G611" s="2"/>
      <c r="H611" s="2"/>
      <c r="I611" s="2"/>
      <c r="J611" s="2"/>
      <c r="K611" s="2"/>
      <c r="L611" s="2"/>
      <c r="M611" s="2"/>
      <c r="N611" s="2"/>
      <c r="O611" s="2"/>
      <c r="P611" s="2"/>
      <c r="Q611" s="2"/>
      <c r="R611" s="2"/>
      <c r="S611" s="2"/>
      <c r="T611" s="2"/>
      <c r="U611" s="2"/>
      <c r="V611" s="2"/>
      <c r="W611" s="2"/>
    </row>
    <row r="612" spans="1:23">
      <c r="A612" s="2"/>
      <c r="B612" s="2"/>
      <c r="C612" s="2"/>
      <c r="D612" s="2"/>
      <c r="E612" s="2"/>
      <c r="F612" s="2"/>
      <c r="G612" s="2"/>
      <c r="H612" s="2"/>
      <c r="I612" s="2"/>
      <c r="J612" s="2"/>
      <c r="K612" s="2"/>
      <c r="L612" s="2"/>
      <c r="M612" s="2"/>
      <c r="N612" s="2"/>
      <c r="O612" s="2"/>
      <c r="P612" s="2"/>
      <c r="Q612" s="2"/>
      <c r="R612" s="2"/>
      <c r="S612" s="2"/>
      <c r="T612" s="2"/>
      <c r="U612" s="2"/>
      <c r="V612" s="2"/>
      <c r="W612" s="2"/>
    </row>
    <row r="613" spans="1:23">
      <c r="A613" s="2"/>
      <c r="B613" s="2"/>
      <c r="C613" s="2"/>
      <c r="D613" s="2"/>
      <c r="E613" s="2"/>
      <c r="F613" s="2"/>
      <c r="G613" s="2"/>
      <c r="H613" s="2"/>
      <c r="I613" s="2"/>
      <c r="J613" s="2"/>
      <c r="K613" s="2"/>
      <c r="L613" s="2"/>
      <c r="M613" s="2"/>
      <c r="N613" s="2"/>
      <c r="O613" s="2"/>
      <c r="P613" s="2"/>
      <c r="Q613" s="2"/>
      <c r="R613" s="2"/>
      <c r="S613" s="2"/>
      <c r="T613" s="2"/>
      <c r="U613" s="2"/>
      <c r="V613" s="2"/>
      <c r="W613" s="2"/>
    </row>
    <row r="614" spans="1:23">
      <c r="A614" s="2"/>
      <c r="B614" s="2"/>
      <c r="C614" s="2"/>
      <c r="D614" s="2"/>
      <c r="E614" s="2"/>
      <c r="F614" s="2"/>
      <c r="G614" s="2"/>
      <c r="H614" s="2"/>
      <c r="I614" s="2"/>
      <c r="J614" s="2"/>
      <c r="K614" s="2"/>
      <c r="L614" s="2"/>
      <c r="M614" s="2"/>
      <c r="N614" s="2"/>
      <c r="O614" s="2"/>
      <c r="P614" s="2"/>
      <c r="Q614" s="2"/>
      <c r="R614" s="2"/>
      <c r="S614" s="2"/>
      <c r="T614" s="2"/>
      <c r="U614" s="2"/>
      <c r="V614" s="2"/>
      <c r="W614" s="2"/>
    </row>
    <row r="615" spans="1:23">
      <c r="A615" s="2"/>
      <c r="B615" s="2"/>
      <c r="C615" s="2"/>
      <c r="D615" s="2"/>
      <c r="E615" s="2"/>
      <c r="F615" s="2"/>
      <c r="G615" s="2"/>
      <c r="H615" s="2"/>
      <c r="I615" s="2"/>
      <c r="J615" s="2"/>
      <c r="K615" s="2"/>
      <c r="L615" s="2"/>
      <c r="M615" s="2"/>
      <c r="N615" s="2"/>
      <c r="O615" s="2"/>
      <c r="P615" s="2"/>
      <c r="Q615" s="2"/>
      <c r="R615" s="2"/>
      <c r="S615" s="2"/>
      <c r="T615" s="2"/>
      <c r="U615" s="2"/>
      <c r="V615" s="2"/>
      <c r="W615" s="2"/>
    </row>
    <row r="616" spans="1:23">
      <c r="A616" s="2"/>
      <c r="B616" s="2"/>
      <c r="C616" s="2"/>
      <c r="D616" s="2"/>
      <c r="E616" s="2"/>
      <c r="F616" s="2"/>
      <c r="G616" s="2"/>
      <c r="H616" s="2"/>
      <c r="I616" s="2"/>
      <c r="J616" s="2"/>
      <c r="K616" s="2"/>
      <c r="L616" s="2"/>
      <c r="M616" s="2"/>
      <c r="N616" s="2"/>
      <c r="O616" s="2"/>
      <c r="P616" s="2"/>
      <c r="Q616" s="2"/>
      <c r="R616" s="2"/>
      <c r="S616" s="2"/>
      <c r="T616" s="2"/>
      <c r="U616" s="2"/>
      <c r="V616" s="2"/>
      <c r="W616" s="2"/>
    </row>
    <row r="617" spans="1:23">
      <c r="A617" s="2"/>
      <c r="B617" s="2"/>
      <c r="C617" s="2"/>
      <c r="D617" s="2"/>
      <c r="E617" s="2"/>
      <c r="F617" s="2"/>
      <c r="G617" s="2"/>
      <c r="H617" s="2"/>
      <c r="I617" s="2"/>
      <c r="J617" s="2"/>
      <c r="K617" s="2"/>
      <c r="L617" s="2"/>
      <c r="M617" s="2"/>
      <c r="N617" s="2"/>
      <c r="O617" s="2"/>
      <c r="P617" s="2"/>
      <c r="Q617" s="2"/>
      <c r="R617" s="2"/>
      <c r="S617" s="2"/>
      <c r="T617" s="2"/>
      <c r="U617" s="2"/>
      <c r="V617" s="2"/>
      <c r="W617" s="2"/>
    </row>
    <row r="618" spans="1:23">
      <c r="A618" s="2"/>
      <c r="B618" s="2"/>
      <c r="C618" s="2"/>
      <c r="D618" s="2"/>
      <c r="E618" s="2"/>
      <c r="F618" s="2"/>
      <c r="G618" s="2"/>
      <c r="H618" s="2"/>
      <c r="I618" s="2"/>
      <c r="J618" s="2"/>
      <c r="K618" s="2"/>
      <c r="L618" s="2"/>
      <c r="M618" s="2"/>
      <c r="N618" s="2"/>
      <c r="O618" s="2"/>
      <c r="P618" s="2"/>
      <c r="Q618" s="2"/>
      <c r="R618" s="2"/>
      <c r="S618" s="2"/>
      <c r="T618" s="2"/>
      <c r="U618" s="2"/>
      <c r="V618" s="2"/>
      <c r="W618" s="2"/>
    </row>
    <row r="619" spans="1:23">
      <c r="A619" s="2"/>
      <c r="B619" s="2"/>
      <c r="C619" s="2"/>
      <c r="D619" s="2"/>
      <c r="E619" s="2"/>
      <c r="F619" s="2"/>
      <c r="G619" s="2"/>
      <c r="H619" s="2"/>
      <c r="I619" s="2"/>
      <c r="J619" s="2"/>
      <c r="K619" s="2"/>
      <c r="L619" s="2"/>
      <c r="M619" s="2"/>
      <c r="N619" s="2"/>
      <c r="O619" s="2"/>
      <c r="P619" s="2"/>
      <c r="Q619" s="2"/>
      <c r="R619" s="2"/>
      <c r="S619" s="2"/>
      <c r="T619" s="2"/>
      <c r="U619" s="2"/>
      <c r="V619" s="2"/>
      <c r="W619" s="2"/>
    </row>
    <row r="620" spans="1:23">
      <c r="A620" s="2"/>
      <c r="B620" s="2"/>
      <c r="C620" s="2"/>
      <c r="D620" s="2"/>
      <c r="E620" s="2"/>
      <c r="F620" s="2"/>
      <c r="G620" s="2"/>
      <c r="H620" s="2"/>
      <c r="I620" s="2"/>
      <c r="J620" s="2"/>
      <c r="K620" s="2"/>
      <c r="L620" s="2"/>
      <c r="M620" s="2"/>
      <c r="N620" s="2"/>
      <c r="O620" s="2"/>
      <c r="P620" s="2"/>
      <c r="Q620" s="2"/>
      <c r="R620" s="2"/>
      <c r="S620" s="2"/>
      <c r="T620" s="2"/>
      <c r="U620" s="2"/>
      <c r="V620" s="2"/>
      <c r="W620" s="2"/>
    </row>
    <row r="621" spans="1:23">
      <c r="A621" s="2"/>
      <c r="B621" s="2"/>
      <c r="C621" s="2"/>
      <c r="D621" s="2"/>
      <c r="E621" s="2"/>
      <c r="F621" s="2"/>
      <c r="G621" s="2"/>
      <c r="H621" s="2"/>
      <c r="I621" s="2"/>
      <c r="J621" s="2"/>
      <c r="K621" s="2"/>
      <c r="L621" s="2"/>
      <c r="M621" s="2"/>
      <c r="N621" s="2"/>
      <c r="O621" s="2"/>
      <c r="P621" s="2"/>
      <c r="Q621" s="2"/>
      <c r="R621" s="2"/>
      <c r="S621" s="2"/>
      <c r="T621" s="2"/>
      <c r="U621" s="2"/>
      <c r="V621" s="2"/>
      <c r="W621" s="2"/>
    </row>
    <row r="622" spans="1:23">
      <c r="A622" s="2"/>
      <c r="B622" s="2"/>
      <c r="C622" s="2"/>
      <c r="D622" s="2"/>
      <c r="E622" s="2"/>
      <c r="F622" s="2"/>
      <c r="G622" s="2"/>
      <c r="H622" s="2"/>
      <c r="I622" s="2"/>
      <c r="J622" s="2"/>
      <c r="K622" s="2"/>
      <c r="L622" s="2"/>
      <c r="M622" s="2"/>
      <c r="N622" s="2"/>
      <c r="O622" s="2"/>
      <c r="P622" s="2"/>
      <c r="Q622" s="2"/>
      <c r="R622" s="2"/>
      <c r="S622" s="2"/>
      <c r="T622" s="2"/>
      <c r="U622" s="2"/>
      <c r="V622" s="2"/>
      <c r="W622" s="2"/>
    </row>
    <row r="623" spans="1:23">
      <c r="A623" s="2"/>
      <c r="B623" s="2"/>
      <c r="C623" s="2"/>
      <c r="D623" s="2"/>
      <c r="E623" s="2"/>
      <c r="F623" s="2"/>
      <c r="G623" s="2"/>
      <c r="H623" s="2"/>
      <c r="I623" s="2"/>
      <c r="J623" s="2"/>
      <c r="K623" s="2"/>
      <c r="L623" s="2"/>
      <c r="M623" s="2"/>
      <c r="N623" s="2"/>
      <c r="O623" s="2"/>
      <c r="P623" s="2"/>
      <c r="Q623" s="2"/>
      <c r="R623" s="2"/>
      <c r="S623" s="2"/>
      <c r="T623" s="2"/>
      <c r="U623" s="2"/>
      <c r="V623" s="2"/>
      <c r="W623" s="2"/>
    </row>
    <row r="624" spans="1:23">
      <c r="A624" s="2"/>
      <c r="B624" s="2"/>
      <c r="C624" s="2"/>
      <c r="D624" s="2"/>
      <c r="E624" s="2"/>
      <c r="F624" s="2"/>
      <c r="G624" s="2"/>
      <c r="H624" s="2"/>
      <c r="I624" s="2"/>
      <c r="J624" s="2"/>
      <c r="K624" s="2"/>
      <c r="L624" s="2"/>
      <c r="M624" s="2"/>
      <c r="N624" s="2"/>
      <c r="O624" s="2"/>
      <c r="P624" s="2"/>
      <c r="Q624" s="2"/>
      <c r="R624" s="2"/>
      <c r="S624" s="2"/>
      <c r="T624" s="2"/>
      <c r="U624" s="2"/>
      <c r="V624" s="2"/>
      <c r="W624" s="2"/>
    </row>
    <row r="625" spans="1:23">
      <c r="A625" s="2"/>
      <c r="B625" s="2"/>
      <c r="C625" s="2"/>
      <c r="D625" s="2"/>
      <c r="E625" s="2"/>
      <c r="F625" s="2"/>
      <c r="G625" s="2"/>
      <c r="H625" s="2"/>
      <c r="I625" s="2"/>
      <c r="J625" s="2"/>
      <c r="K625" s="2"/>
      <c r="L625" s="2"/>
      <c r="M625" s="2"/>
      <c r="N625" s="2"/>
      <c r="O625" s="2"/>
      <c r="P625" s="2"/>
      <c r="Q625" s="2"/>
      <c r="R625" s="2"/>
      <c r="S625" s="2"/>
      <c r="T625" s="2"/>
      <c r="U625" s="2"/>
      <c r="V625" s="2"/>
      <c r="W625" s="2"/>
    </row>
    <row r="626" spans="1:23">
      <c r="A626" s="2"/>
      <c r="B626" s="2"/>
      <c r="C626" s="2"/>
      <c r="D626" s="2"/>
      <c r="E626" s="2"/>
      <c r="F626" s="2"/>
      <c r="G626" s="2"/>
      <c r="H626" s="2"/>
      <c r="I626" s="2"/>
      <c r="J626" s="2"/>
      <c r="K626" s="2"/>
      <c r="L626" s="2"/>
      <c r="M626" s="2"/>
      <c r="N626" s="2"/>
      <c r="O626" s="2"/>
      <c r="P626" s="2"/>
      <c r="Q626" s="2"/>
      <c r="R626" s="2"/>
      <c r="S626" s="2"/>
      <c r="T626" s="2"/>
      <c r="U626" s="2"/>
      <c r="V626" s="2"/>
      <c r="W626" s="2"/>
    </row>
    <row r="627" spans="1:23">
      <c r="A627" s="2"/>
      <c r="B627" s="2"/>
      <c r="C627" s="2"/>
      <c r="D627" s="2"/>
      <c r="E627" s="2"/>
      <c r="F627" s="2"/>
      <c r="G627" s="2"/>
      <c r="H627" s="2"/>
      <c r="I627" s="2"/>
      <c r="J627" s="2"/>
      <c r="K627" s="2"/>
      <c r="L627" s="2"/>
      <c r="M627" s="2"/>
      <c r="N627" s="2"/>
      <c r="O627" s="2"/>
      <c r="P627" s="2"/>
      <c r="Q627" s="2"/>
      <c r="R627" s="2"/>
      <c r="S627" s="2"/>
      <c r="T627" s="2"/>
      <c r="U627" s="2"/>
      <c r="V627" s="2"/>
      <c r="W627" s="2"/>
    </row>
    <row r="628" spans="1:23">
      <c r="A628" s="2"/>
      <c r="B628" s="2"/>
      <c r="C628" s="2"/>
      <c r="D628" s="2"/>
      <c r="E628" s="2"/>
      <c r="F628" s="2"/>
      <c r="G628" s="2"/>
      <c r="H628" s="2"/>
      <c r="I628" s="2"/>
      <c r="J628" s="2"/>
      <c r="K628" s="2"/>
      <c r="L628" s="2"/>
      <c r="M628" s="2"/>
      <c r="N628" s="2"/>
      <c r="O628" s="2"/>
      <c r="P628" s="2"/>
      <c r="Q628" s="2"/>
      <c r="R628" s="2"/>
      <c r="S628" s="2"/>
      <c r="T628" s="2"/>
      <c r="U628" s="2"/>
      <c r="V628" s="2"/>
      <c r="W628" s="2"/>
    </row>
    <row r="629" spans="1:23">
      <c r="A629" s="2"/>
      <c r="B629" s="2"/>
      <c r="C629" s="2"/>
      <c r="D629" s="2"/>
      <c r="E629" s="2"/>
      <c r="F629" s="2"/>
      <c r="G629" s="2"/>
      <c r="H629" s="2"/>
      <c r="I629" s="2"/>
      <c r="J629" s="2"/>
      <c r="K629" s="2"/>
      <c r="L629" s="2"/>
      <c r="M629" s="2"/>
      <c r="N629" s="2"/>
      <c r="O629" s="2"/>
      <c r="P629" s="2"/>
      <c r="Q629" s="2"/>
      <c r="R629" s="2"/>
      <c r="S629" s="2"/>
      <c r="T629" s="2"/>
      <c r="U629" s="2"/>
      <c r="V629" s="2"/>
      <c r="W629" s="2"/>
    </row>
    <row r="630" spans="1:23">
      <c r="A630" s="2"/>
      <c r="B630" s="2"/>
      <c r="C630" s="2"/>
      <c r="D630" s="2"/>
      <c r="E630" s="2"/>
      <c r="F630" s="2"/>
      <c r="G630" s="2"/>
      <c r="H630" s="2"/>
      <c r="I630" s="2"/>
      <c r="J630" s="2"/>
      <c r="K630" s="2"/>
      <c r="L630" s="2"/>
      <c r="M630" s="2"/>
      <c r="N630" s="2"/>
      <c r="O630" s="2"/>
      <c r="P630" s="2"/>
      <c r="Q630" s="2"/>
      <c r="R630" s="2"/>
      <c r="S630" s="2"/>
      <c r="T630" s="2"/>
      <c r="U630" s="2"/>
      <c r="V630" s="2"/>
      <c r="W630" s="2"/>
    </row>
    <row r="631" spans="1:23">
      <c r="A631" s="2"/>
      <c r="B631" s="2"/>
      <c r="C631" s="2"/>
      <c r="D631" s="2"/>
      <c r="E631" s="2"/>
      <c r="F631" s="2"/>
      <c r="G631" s="2"/>
      <c r="H631" s="2"/>
      <c r="I631" s="2"/>
      <c r="J631" s="2"/>
      <c r="K631" s="2"/>
      <c r="L631" s="2"/>
      <c r="M631" s="2"/>
      <c r="N631" s="2"/>
      <c r="O631" s="2"/>
      <c r="P631" s="2"/>
      <c r="Q631" s="2"/>
      <c r="R631" s="2"/>
      <c r="S631" s="2"/>
      <c r="T631" s="2"/>
      <c r="U631" s="2"/>
      <c r="V631" s="2"/>
      <c r="W631" s="2"/>
    </row>
    <row r="632" spans="1:23">
      <c r="A632" s="2"/>
      <c r="B632" s="2"/>
      <c r="C632" s="2"/>
      <c r="D632" s="2"/>
      <c r="E632" s="2"/>
      <c r="F632" s="2"/>
      <c r="G632" s="2"/>
      <c r="H632" s="2"/>
      <c r="I632" s="2"/>
      <c r="J632" s="2"/>
      <c r="K632" s="2"/>
      <c r="L632" s="2"/>
      <c r="M632" s="2"/>
      <c r="N632" s="2"/>
      <c r="O632" s="2"/>
      <c r="P632" s="2"/>
      <c r="Q632" s="2"/>
      <c r="R632" s="2"/>
      <c r="S632" s="2"/>
      <c r="T632" s="2"/>
      <c r="U632" s="2"/>
      <c r="V632" s="2"/>
      <c r="W632" s="2"/>
    </row>
    <row r="633" spans="1:23">
      <c r="A633" s="2"/>
      <c r="B633" s="2"/>
      <c r="C633" s="2"/>
      <c r="D633" s="2"/>
      <c r="E633" s="2"/>
      <c r="F633" s="2"/>
      <c r="G633" s="2"/>
      <c r="H633" s="2"/>
      <c r="I633" s="2"/>
      <c r="J633" s="2"/>
      <c r="K633" s="2"/>
      <c r="L633" s="2"/>
      <c r="M633" s="2"/>
      <c r="N633" s="2"/>
      <c r="O633" s="2"/>
      <c r="P633" s="2"/>
      <c r="Q633" s="2"/>
      <c r="R633" s="2"/>
      <c r="S633" s="2"/>
      <c r="T633" s="2"/>
      <c r="U633" s="2"/>
      <c r="V633" s="2"/>
      <c r="W633" s="2"/>
    </row>
    <row r="634" spans="1:23">
      <c r="A634" s="2"/>
      <c r="B634" s="2"/>
      <c r="C634" s="2"/>
      <c r="D634" s="2"/>
      <c r="E634" s="2"/>
      <c r="F634" s="2"/>
      <c r="G634" s="2"/>
      <c r="H634" s="2"/>
      <c r="I634" s="2"/>
      <c r="J634" s="2"/>
      <c r="K634" s="2"/>
      <c r="L634" s="2"/>
      <c r="M634" s="2"/>
      <c r="N634" s="2"/>
      <c r="O634" s="2"/>
      <c r="P634" s="2"/>
      <c r="Q634" s="2"/>
      <c r="R634" s="2"/>
      <c r="S634" s="2"/>
      <c r="T634" s="2"/>
      <c r="U634" s="2"/>
      <c r="V634" s="2"/>
      <c r="W634" s="2"/>
    </row>
    <row r="635" spans="1:23">
      <c r="A635" s="2"/>
      <c r="B635" s="2"/>
      <c r="C635" s="2"/>
      <c r="D635" s="2"/>
      <c r="E635" s="2"/>
      <c r="F635" s="2"/>
      <c r="G635" s="2"/>
      <c r="H635" s="2"/>
      <c r="I635" s="2"/>
      <c r="J635" s="2"/>
      <c r="K635" s="2"/>
      <c r="L635" s="2"/>
      <c r="M635" s="2"/>
      <c r="N635" s="2"/>
      <c r="O635" s="2"/>
      <c r="P635" s="2"/>
      <c r="Q635" s="2"/>
      <c r="R635" s="2"/>
      <c r="S635" s="2"/>
      <c r="T635" s="2"/>
      <c r="U635" s="2"/>
      <c r="V635" s="2"/>
      <c r="W635" s="2"/>
    </row>
    <row r="636" spans="1:23">
      <c r="A636" s="2"/>
      <c r="B636" s="2"/>
      <c r="C636" s="2"/>
      <c r="D636" s="2"/>
      <c r="E636" s="2"/>
      <c r="F636" s="2"/>
      <c r="G636" s="2"/>
      <c r="H636" s="2"/>
      <c r="I636" s="2"/>
      <c r="J636" s="2"/>
      <c r="K636" s="2"/>
      <c r="L636" s="2"/>
      <c r="M636" s="2"/>
      <c r="N636" s="2"/>
      <c r="O636" s="2"/>
      <c r="P636" s="2"/>
      <c r="Q636" s="2"/>
      <c r="R636" s="2"/>
      <c r="S636" s="2"/>
      <c r="T636" s="2"/>
      <c r="U636" s="2"/>
      <c r="V636" s="2"/>
      <c r="W636" s="2"/>
    </row>
    <row r="637" spans="1:23">
      <c r="A637" s="2"/>
      <c r="B637" s="2"/>
      <c r="C637" s="2"/>
      <c r="D637" s="2"/>
      <c r="E637" s="2"/>
      <c r="F637" s="2"/>
      <c r="G637" s="2"/>
      <c r="H637" s="2"/>
      <c r="I637" s="2"/>
      <c r="J637" s="2"/>
      <c r="K637" s="2"/>
      <c r="L637" s="2"/>
      <c r="M637" s="2"/>
      <c r="N637" s="2"/>
      <c r="O637" s="2"/>
      <c r="P637" s="2"/>
      <c r="Q637" s="2"/>
      <c r="R637" s="2"/>
      <c r="S637" s="2"/>
      <c r="T637" s="2"/>
      <c r="U637" s="2"/>
      <c r="V637" s="2"/>
      <c r="W637" s="2"/>
    </row>
    <row r="638" spans="1:23">
      <c r="A638" s="2"/>
      <c r="B638" s="2"/>
      <c r="C638" s="2"/>
      <c r="D638" s="2"/>
      <c r="E638" s="2"/>
      <c r="F638" s="2"/>
      <c r="G638" s="2"/>
      <c r="H638" s="2"/>
      <c r="I638" s="2"/>
      <c r="J638" s="2"/>
      <c r="K638" s="2"/>
      <c r="L638" s="2"/>
      <c r="M638" s="2"/>
      <c r="N638" s="2"/>
      <c r="O638" s="2"/>
      <c r="P638" s="2"/>
      <c r="Q638" s="2"/>
      <c r="R638" s="2"/>
      <c r="S638" s="2"/>
      <c r="T638" s="2"/>
      <c r="U638" s="2"/>
      <c r="V638" s="2"/>
      <c r="W638" s="2"/>
    </row>
    <row r="639" spans="1:23">
      <c r="A639" s="2"/>
      <c r="B639" s="2"/>
      <c r="C639" s="2"/>
      <c r="D639" s="2"/>
      <c r="E639" s="2"/>
      <c r="F639" s="2"/>
      <c r="G639" s="2"/>
      <c r="H639" s="2"/>
      <c r="I639" s="2"/>
      <c r="J639" s="2"/>
      <c r="K639" s="2"/>
      <c r="L639" s="2"/>
      <c r="M639" s="2"/>
      <c r="N639" s="2"/>
      <c r="O639" s="2"/>
      <c r="P639" s="2"/>
      <c r="Q639" s="2"/>
      <c r="R639" s="2"/>
      <c r="S639" s="2"/>
      <c r="T639" s="2"/>
      <c r="U639" s="2"/>
      <c r="V639" s="2"/>
      <c r="W639" s="2"/>
    </row>
    <row r="640" spans="1:23">
      <c r="A640" s="2"/>
      <c r="B640" s="2"/>
      <c r="C640" s="2"/>
      <c r="D640" s="2"/>
      <c r="E640" s="2"/>
      <c r="F640" s="2"/>
      <c r="G640" s="2"/>
      <c r="H640" s="2"/>
      <c r="I640" s="2"/>
      <c r="J640" s="2"/>
      <c r="K640" s="2"/>
      <c r="L640" s="2"/>
      <c r="M640" s="2"/>
      <c r="N640" s="2"/>
      <c r="O640" s="2"/>
      <c r="P640" s="2"/>
      <c r="Q640" s="2"/>
      <c r="R640" s="2"/>
      <c r="S640" s="2"/>
      <c r="T640" s="2"/>
      <c r="U640" s="2"/>
      <c r="V640" s="2"/>
      <c r="W640" s="2"/>
    </row>
    <row r="641" spans="1:23">
      <c r="A641" s="2"/>
      <c r="B641" s="2"/>
      <c r="C641" s="2"/>
      <c r="D641" s="2"/>
      <c r="E641" s="2"/>
      <c r="F641" s="2"/>
      <c r="G641" s="2"/>
      <c r="H641" s="2"/>
      <c r="I641" s="2"/>
      <c r="J641" s="2"/>
      <c r="K641" s="2"/>
      <c r="L641" s="2"/>
      <c r="M641" s="2"/>
      <c r="N641" s="2"/>
      <c r="O641" s="2"/>
      <c r="P641" s="2"/>
      <c r="Q641" s="2"/>
      <c r="R641" s="2"/>
      <c r="S641" s="2"/>
      <c r="T641" s="2"/>
      <c r="U641" s="2"/>
      <c r="V641" s="2"/>
      <c r="W641" s="2"/>
    </row>
    <row r="642" spans="1:23">
      <c r="A642" s="2"/>
      <c r="B642" s="2"/>
      <c r="C642" s="2"/>
      <c r="D642" s="2"/>
      <c r="E642" s="2"/>
      <c r="F642" s="2"/>
      <c r="G642" s="2"/>
      <c r="H642" s="2"/>
      <c r="I642" s="2"/>
      <c r="J642" s="2"/>
      <c r="K642" s="2"/>
      <c r="L642" s="2"/>
      <c r="M642" s="2"/>
      <c r="N642" s="2"/>
      <c r="O642" s="2"/>
      <c r="P642" s="2"/>
      <c r="Q642" s="2"/>
      <c r="R642" s="2"/>
      <c r="S642" s="2"/>
      <c r="T642" s="2"/>
      <c r="U642" s="2"/>
      <c r="V642" s="2"/>
      <c r="W642" s="2"/>
    </row>
    <row r="643" spans="1:23">
      <c r="A643" s="2"/>
      <c r="B643" s="2"/>
      <c r="C643" s="2"/>
      <c r="D643" s="2"/>
      <c r="E643" s="2"/>
      <c r="F643" s="2"/>
      <c r="G643" s="2"/>
      <c r="H643" s="2"/>
      <c r="I643" s="2"/>
      <c r="J643" s="2"/>
      <c r="K643" s="2"/>
      <c r="L643" s="2"/>
      <c r="M643" s="2"/>
      <c r="N643" s="2"/>
      <c r="O643" s="2"/>
      <c r="P643" s="2"/>
      <c r="Q643" s="2"/>
      <c r="R643" s="2"/>
      <c r="S643" s="2"/>
      <c r="T643" s="2"/>
      <c r="U643" s="2"/>
      <c r="V643" s="2"/>
      <c r="W643" s="2"/>
    </row>
    <row r="644" spans="1:23">
      <c r="A644" s="2"/>
      <c r="B644" s="2"/>
      <c r="C644" s="2"/>
      <c r="D644" s="2"/>
      <c r="E644" s="2"/>
      <c r="F644" s="2"/>
      <c r="G644" s="2"/>
      <c r="H644" s="2"/>
      <c r="I644" s="2"/>
      <c r="J644" s="2"/>
      <c r="K644" s="2"/>
      <c r="L644" s="2"/>
      <c r="M644" s="2"/>
      <c r="N644" s="2"/>
      <c r="O644" s="2"/>
      <c r="P644" s="2"/>
      <c r="Q644" s="2"/>
      <c r="R644" s="2"/>
      <c r="S644" s="2"/>
      <c r="T644" s="2"/>
      <c r="U644" s="2"/>
      <c r="V644" s="2"/>
      <c r="W644" s="2"/>
    </row>
    <row r="645" spans="1:23">
      <c r="A645" s="2"/>
      <c r="B645" s="2"/>
      <c r="C645" s="2"/>
      <c r="D645" s="2"/>
      <c r="E645" s="2"/>
      <c r="F645" s="2"/>
      <c r="G645" s="2"/>
      <c r="H645" s="2"/>
      <c r="I645" s="2"/>
      <c r="J645" s="2"/>
      <c r="K645" s="2"/>
      <c r="L645" s="2"/>
      <c r="M645" s="2"/>
      <c r="N645" s="2"/>
      <c r="O645" s="2"/>
      <c r="P645" s="2"/>
      <c r="Q645" s="2"/>
      <c r="R645" s="2"/>
      <c r="S645" s="2"/>
      <c r="T645" s="2"/>
      <c r="U645" s="2"/>
      <c r="V645" s="2"/>
      <c r="W645" s="2"/>
    </row>
    <row r="646" spans="1:23">
      <c r="A646" s="2"/>
      <c r="B646" s="2"/>
      <c r="C646" s="2"/>
      <c r="D646" s="2"/>
      <c r="E646" s="2"/>
      <c r="F646" s="2"/>
      <c r="G646" s="2"/>
      <c r="H646" s="2"/>
      <c r="I646" s="2"/>
      <c r="J646" s="2"/>
      <c r="K646" s="2"/>
      <c r="L646" s="2"/>
      <c r="M646" s="2"/>
      <c r="N646" s="2"/>
      <c r="O646" s="2"/>
      <c r="P646" s="2"/>
      <c r="Q646" s="2"/>
      <c r="R646" s="2"/>
      <c r="S646" s="2"/>
      <c r="T646" s="2"/>
      <c r="U646" s="2"/>
      <c r="V646" s="2"/>
      <c r="W646" s="2"/>
    </row>
    <row r="647" spans="1:23">
      <c r="A647" s="2"/>
      <c r="B647" s="2"/>
      <c r="C647" s="2"/>
      <c r="D647" s="2"/>
      <c r="E647" s="2"/>
      <c r="F647" s="2"/>
      <c r="G647" s="2"/>
      <c r="H647" s="2"/>
      <c r="I647" s="2"/>
      <c r="J647" s="2"/>
      <c r="K647" s="2"/>
      <c r="L647" s="2"/>
      <c r="M647" s="2"/>
      <c r="N647" s="2"/>
      <c r="O647" s="2"/>
      <c r="P647" s="2"/>
      <c r="Q647" s="2"/>
      <c r="R647" s="2"/>
      <c r="S647" s="2"/>
      <c r="T647" s="2"/>
      <c r="U647" s="2"/>
      <c r="V647" s="2"/>
      <c r="W647" s="2"/>
    </row>
    <row r="648" spans="1:23">
      <c r="A648" s="2"/>
      <c r="B648" s="2"/>
      <c r="C648" s="2"/>
      <c r="D648" s="2"/>
      <c r="E648" s="2"/>
      <c r="F648" s="2"/>
      <c r="G648" s="2"/>
      <c r="H648" s="2"/>
      <c r="I648" s="2"/>
      <c r="J648" s="2"/>
      <c r="K648" s="2"/>
      <c r="L648" s="2"/>
      <c r="M648" s="2"/>
      <c r="N648" s="2"/>
      <c r="O648" s="2"/>
      <c r="P648" s="2"/>
      <c r="Q648" s="2"/>
      <c r="R648" s="2"/>
      <c r="S648" s="2"/>
      <c r="T648" s="2"/>
      <c r="U648" s="2"/>
      <c r="V648" s="2"/>
      <c r="W648" s="2"/>
    </row>
    <row r="649" spans="1:23">
      <c r="A649" s="2"/>
      <c r="B649" s="2"/>
      <c r="C649" s="2"/>
      <c r="D649" s="2"/>
      <c r="E649" s="2"/>
      <c r="F649" s="2"/>
      <c r="G649" s="2"/>
      <c r="H649" s="2"/>
      <c r="I649" s="2"/>
      <c r="J649" s="2"/>
      <c r="K649" s="2"/>
      <c r="L649" s="2"/>
      <c r="M649" s="2"/>
      <c r="N649" s="2"/>
      <c r="O649" s="2"/>
      <c r="P649" s="2"/>
      <c r="Q649" s="2"/>
      <c r="R649" s="2"/>
      <c r="S649" s="2"/>
      <c r="T649" s="2"/>
      <c r="U649" s="2"/>
      <c r="V649" s="2"/>
      <c r="W649" s="2"/>
    </row>
    <row r="650" spans="1:23">
      <c r="A650" s="2"/>
      <c r="B650" s="2"/>
      <c r="C650" s="2"/>
      <c r="D650" s="2"/>
      <c r="E650" s="2"/>
      <c r="F650" s="2"/>
      <c r="G650" s="2"/>
      <c r="H650" s="2"/>
      <c r="I650" s="2"/>
      <c r="J650" s="2"/>
      <c r="K650" s="2"/>
      <c r="L650" s="2"/>
      <c r="M650" s="2"/>
      <c r="N650" s="2"/>
      <c r="O650" s="2"/>
      <c r="P650" s="2"/>
      <c r="Q650" s="2"/>
      <c r="R650" s="2"/>
      <c r="S650" s="2"/>
      <c r="T650" s="2"/>
      <c r="U650" s="2"/>
      <c r="V650" s="2"/>
      <c r="W650" s="2"/>
    </row>
    <row r="651" spans="1:23">
      <c r="A651" s="2"/>
      <c r="B651" s="2"/>
      <c r="C651" s="2"/>
      <c r="D651" s="2"/>
      <c r="E651" s="2"/>
      <c r="F651" s="2"/>
      <c r="G651" s="2"/>
      <c r="H651" s="2"/>
      <c r="I651" s="2"/>
      <c r="J651" s="2"/>
      <c r="K651" s="2"/>
      <c r="L651" s="2"/>
      <c r="M651" s="2"/>
      <c r="N651" s="2"/>
      <c r="O651" s="2"/>
      <c r="P651" s="2"/>
      <c r="Q651" s="2"/>
      <c r="R651" s="2"/>
      <c r="S651" s="2"/>
      <c r="T651" s="2"/>
      <c r="U651" s="2"/>
      <c r="V651" s="2"/>
      <c r="W651" s="2"/>
    </row>
    <row r="652" spans="1:23">
      <c r="A652" s="2"/>
      <c r="B652" s="2"/>
      <c r="C652" s="2"/>
      <c r="D652" s="2"/>
      <c r="E652" s="2"/>
      <c r="F652" s="2"/>
      <c r="G652" s="2"/>
      <c r="H652" s="2"/>
      <c r="I652" s="2"/>
      <c r="J652" s="2"/>
      <c r="K652" s="2"/>
      <c r="L652" s="2"/>
      <c r="M652" s="2"/>
      <c r="N652" s="2"/>
      <c r="O652" s="2"/>
      <c r="P652" s="2"/>
      <c r="Q652" s="2"/>
      <c r="R652" s="2"/>
      <c r="S652" s="2"/>
      <c r="T652" s="2"/>
      <c r="U652" s="2"/>
      <c r="V652" s="2"/>
      <c r="W652" s="2"/>
    </row>
    <row r="653" spans="1:23">
      <c r="A653" s="2"/>
      <c r="B653" s="2"/>
      <c r="C653" s="2"/>
      <c r="D653" s="2"/>
      <c r="E653" s="2"/>
      <c r="F653" s="2"/>
      <c r="G653" s="2"/>
      <c r="H653" s="2"/>
      <c r="I653" s="2"/>
      <c r="J653" s="2"/>
      <c r="K653" s="2"/>
      <c r="L653" s="2"/>
      <c r="M653" s="2"/>
      <c r="N653" s="2"/>
      <c r="O653" s="2"/>
      <c r="P653" s="2"/>
      <c r="Q653" s="2"/>
      <c r="R653" s="2"/>
      <c r="S653" s="2"/>
      <c r="T653" s="2"/>
      <c r="U653" s="2"/>
      <c r="V653" s="2"/>
      <c r="W653" s="2"/>
    </row>
    <row r="654" spans="1:23">
      <c r="A654" s="2"/>
      <c r="B654" s="2"/>
      <c r="C654" s="2"/>
      <c r="D654" s="2"/>
      <c r="E654" s="2"/>
      <c r="F654" s="2"/>
      <c r="G654" s="2"/>
      <c r="H654" s="2"/>
      <c r="I654" s="2"/>
      <c r="J654" s="2"/>
      <c r="K654" s="2"/>
      <c r="L654" s="2"/>
      <c r="M654" s="2"/>
      <c r="N654" s="2"/>
      <c r="O654" s="2"/>
      <c r="P654" s="2"/>
      <c r="Q654" s="2"/>
      <c r="R654" s="2"/>
      <c r="S654" s="2"/>
      <c r="T654" s="2"/>
      <c r="U654" s="2"/>
      <c r="V654" s="2"/>
      <c r="W654" s="2"/>
    </row>
    <row r="655" spans="1:23">
      <c r="A655" s="2"/>
      <c r="B655" s="2"/>
      <c r="C655" s="2"/>
      <c r="D655" s="2"/>
      <c r="E655" s="2"/>
      <c r="F655" s="2"/>
      <c r="G655" s="2"/>
      <c r="H655" s="2"/>
      <c r="I655" s="2"/>
      <c r="J655" s="2"/>
      <c r="K655" s="2"/>
      <c r="L655" s="2"/>
      <c r="M655" s="2"/>
      <c r="N655" s="2"/>
      <c r="O655" s="2"/>
      <c r="P655" s="2"/>
      <c r="Q655" s="2"/>
      <c r="R655" s="2"/>
      <c r="S655" s="2"/>
      <c r="T655" s="2"/>
      <c r="U655" s="2"/>
      <c r="V655" s="2"/>
      <c r="W655" s="2"/>
    </row>
    <row r="656" spans="1:23">
      <c r="A656" s="2"/>
      <c r="B656" s="2"/>
      <c r="C656" s="2"/>
      <c r="D656" s="2"/>
      <c r="E656" s="2"/>
      <c r="F656" s="2"/>
      <c r="G656" s="2"/>
      <c r="H656" s="2"/>
      <c r="I656" s="2"/>
      <c r="J656" s="2"/>
      <c r="K656" s="2"/>
      <c r="L656" s="2"/>
      <c r="M656" s="2"/>
      <c r="N656" s="2"/>
      <c r="O656" s="2"/>
      <c r="P656" s="2"/>
      <c r="Q656" s="2"/>
      <c r="R656" s="2"/>
      <c r="S656" s="2"/>
      <c r="T656" s="2"/>
      <c r="U656" s="2"/>
      <c r="V656" s="2"/>
      <c r="W656" s="2"/>
    </row>
    <row r="657" spans="1:23">
      <c r="A657" s="2"/>
      <c r="B657" s="2"/>
      <c r="C657" s="2"/>
      <c r="D657" s="2"/>
      <c r="E657" s="2"/>
      <c r="F657" s="2"/>
      <c r="G657" s="2"/>
      <c r="H657" s="2"/>
      <c r="I657" s="2"/>
      <c r="J657" s="2"/>
      <c r="K657" s="2"/>
      <c r="L657" s="2"/>
      <c r="M657" s="2"/>
      <c r="N657" s="2"/>
      <c r="O657" s="2"/>
      <c r="P657" s="2"/>
      <c r="Q657" s="2"/>
      <c r="R657" s="2"/>
      <c r="S657" s="2"/>
      <c r="T657" s="2"/>
      <c r="U657" s="2"/>
      <c r="V657" s="2"/>
      <c r="W657" s="2"/>
    </row>
    <row r="658" spans="1:23">
      <c r="A658" s="2"/>
      <c r="B658" s="2"/>
      <c r="C658" s="2"/>
      <c r="D658" s="2"/>
      <c r="E658" s="2"/>
      <c r="F658" s="2"/>
      <c r="G658" s="2"/>
      <c r="H658" s="2"/>
      <c r="I658" s="2"/>
      <c r="J658" s="2"/>
      <c r="K658" s="2"/>
      <c r="L658" s="2"/>
      <c r="M658" s="2"/>
      <c r="N658" s="2"/>
      <c r="O658" s="2"/>
      <c r="P658" s="2"/>
      <c r="Q658" s="2"/>
      <c r="R658" s="2"/>
      <c r="S658" s="2"/>
      <c r="T658" s="2"/>
      <c r="U658" s="2"/>
      <c r="V658" s="2"/>
      <c r="W658" s="2"/>
    </row>
    <row r="659" spans="1:23">
      <c r="A659" s="2"/>
      <c r="B659" s="2"/>
      <c r="C659" s="2"/>
      <c r="D659" s="2"/>
      <c r="E659" s="2"/>
      <c r="F659" s="2"/>
      <c r="G659" s="2"/>
      <c r="H659" s="2"/>
      <c r="I659" s="2"/>
      <c r="J659" s="2"/>
      <c r="K659" s="2"/>
      <c r="L659" s="2"/>
      <c r="M659" s="2"/>
      <c r="N659" s="2"/>
      <c r="O659" s="2"/>
      <c r="P659" s="2"/>
      <c r="Q659" s="2"/>
      <c r="R659" s="2"/>
      <c r="S659" s="2"/>
      <c r="T659" s="2"/>
      <c r="U659" s="2"/>
      <c r="V659" s="2"/>
      <c r="W659" s="2"/>
    </row>
    <row r="660" spans="1:23">
      <c r="A660" s="2"/>
      <c r="B660" s="2"/>
      <c r="C660" s="2"/>
      <c r="D660" s="2"/>
      <c r="E660" s="2"/>
      <c r="F660" s="2"/>
      <c r="G660" s="2"/>
      <c r="H660" s="2"/>
      <c r="I660" s="2"/>
      <c r="J660" s="2"/>
      <c r="K660" s="2"/>
      <c r="L660" s="2"/>
      <c r="M660" s="2"/>
      <c r="N660" s="2"/>
      <c r="O660" s="2"/>
      <c r="P660" s="2"/>
      <c r="Q660" s="2"/>
      <c r="R660" s="2"/>
      <c r="S660" s="2"/>
      <c r="T660" s="2"/>
      <c r="U660" s="2"/>
      <c r="V660" s="2"/>
      <c r="W660" s="2"/>
    </row>
    <row r="661" spans="1:23">
      <c r="A661" s="2"/>
      <c r="B661" s="2"/>
      <c r="C661" s="2"/>
      <c r="D661" s="2"/>
      <c r="E661" s="2"/>
      <c r="F661" s="2"/>
      <c r="G661" s="2"/>
      <c r="H661" s="2"/>
      <c r="I661" s="2"/>
      <c r="J661" s="2"/>
      <c r="K661" s="2"/>
      <c r="L661" s="2"/>
      <c r="M661" s="2"/>
      <c r="N661" s="2"/>
      <c r="O661" s="2"/>
      <c r="P661" s="2"/>
      <c r="Q661" s="2"/>
      <c r="R661" s="2"/>
      <c r="S661" s="2"/>
      <c r="T661" s="2"/>
      <c r="U661" s="2"/>
      <c r="V661" s="2"/>
      <c r="W661" s="2"/>
    </row>
    <row r="662" spans="1:23">
      <c r="A662" s="2"/>
      <c r="B662" s="2"/>
      <c r="C662" s="2"/>
      <c r="D662" s="2"/>
      <c r="E662" s="2"/>
      <c r="F662" s="2"/>
      <c r="G662" s="2"/>
      <c r="H662" s="2"/>
      <c r="I662" s="2"/>
      <c r="J662" s="2"/>
      <c r="K662" s="2"/>
      <c r="L662" s="2"/>
      <c r="M662" s="2"/>
      <c r="N662" s="2"/>
      <c r="O662" s="2"/>
      <c r="P662" s="2"/>
      <c r="Q662" s="2"/>
      <c r="R662" s="2"/>
      <c r="S662" s="2"/>
      <c r="T662" s="2"/>
      <c r="U662" s="2"/>
      <c r="V662" s="2"/>
      <c r="W662" s="2"/>
    </row>
    <row r="663" spans="1:23">
      <c r="A663" s="2"/>
      <c r="B663" s="2"/>
      <c r="C663" s="2"/>
      <c r="D663" s="2"/>
      <c r="E663" s="2"/>
      <c r="F663" s="2"/>
      <c r="G663" s="2"/>
      <c r="H663" s="2"/>
      <c r="I663" s="2"/>
      <c r="J663" s="2"/>
      <c r="K663" s="2"/>
      <c r="L663" s="2"/>
      <c r="M663" s="2"/>
      <c r="N663" s="2"/>
      <c r="O663" s="2"/>
      <c r="P663" s="2"/>
      <c r="Q663" s="2"/>
      <c r="R663" s="2"/>
      <c r="S663" s="2"/>
      <c r="T663" s="2"/>
      <c r="U663" s="2"/>
      <c r="V663" s="2"/>
      <c r="W663" s="2"/>
    </row>
    <row r="664" spans="1:23">
      <c r="A664" s="2"/>
      <c r="B664" s="2"/>
      <c r="C664" s="2"/>
      <c r="D664" s="2"/>
      <c r="E664" s="2"/>
      <c r="F664" s="2"/>
      <c r="G664" s="2"/>
      <c r="H664" s="2"/>
      <c r="I664" s="2"/>
      <c r="J664" s="2"/>
      <c r="K664" s="2"/>
      <c r="L664" s="2"/>
      <c r="M664" s="2"/>
      <c r="N664" s="2"/>
      <c r="O664" s="2"/>
      <c r="P664" s="2"/>
      <c r="Q664" s="2"/>
      <c r="R664" s="2"/>
      <c r="S664" s="2"/>
      <c r="T664" s="2"/>
      <c r="U664" s="2"/>
      <c r="V664" s="2"/>
      <c r="W664" s="2"/>
    </row>
    <row r="665" spans="1:23">
      <c r="A665" s="2"/>
      <c r="B665" s="2"/>
      <c r="C665" s="2"/>
      <c r="D665" s="2"/>
      <c r="E665" s="2"/>
      <c r="F665" s="2"/>
      <c r="G665" s="2"/>
      <c r="H665" s="2"/>
      <c r="I665" s="2"/>
      <c r="J665" s="2"/>
      <c r="K665" s="2"/>
      <c r="L665" s="2"/>
      <c r="M665" s="2"/>
      <c r="N665" s="2"/>
      <c r="O665" s="2"/>
      <c r="P665" s="2"/>
      <c r="Q665" s="2"/>
      <c r="R665" s="2"/>
      <c r="S665" s="2"/>
      <c r="T665" s="2"/>
      <c r="U665" s="2"/>
      <c r="V665" s="2"/>
      <c r="W665" s="2"/>
    </row>
    <row r="666" spans="1:23">
      <c r="A666" s="2"/>
      <c r="B666" s="2"/>
      <c r="C666" s="2"/>
      <c r="D666" s="2"/>
      <c r="E666" s="2"/>
      <c r="F666" s="2"/>
      <c r="G666" s="2"/>
      <c r="H666" s="2"/>
      <c r="I666" s="2"/>
      <c r="J666" s="2"/>
      <c r="K666" s="2"/>
      <c r="L666" s="2"/>
      <c r="M666" s="2"/>
      <c r="N666" s="2"/>
      <c r="O666" s="2"/>
      <c r="P666" s="2"/>
      <c r="Q666" s="2"/>
      <c r="R666" s="2"/>
      <c r="S666" s="2"/>
      <c r="T666" s="2"/>
      <c r="U666" s="2"/>
      <c r="V666" s="2"/>
      <c r="W666" s="2"/>
    </row>
    <row r="667" spans="1:23">
      <c r="A667" s="2"/>
      <c r="B667" s="2"/>
      <c r="C667" s="2"/>
      <c r="D667" s="2"/>
      <c r="E667" s="2"/>
      <c r="F667" s="2"/>
      <c r="G667" s="2"/>
      <c r="H667" s="2"/>
      <c r="I667" s="2"/>
      <c r="J667" s="2"/>
      <c r="K667" s="2"/>
      <c r="L667" s="2"/>
      <c r="M667" s="2"/>
      <c r="N667" s="2"/>
      <c r="O667" s="2"/>
      <c r="P667" s="2"/>
      <c r="Q667" s="2"/>
      <c r="R667" s="2"/>
      <c r="S667" s="2"/>
      <c r="T667" s="2"/>
      <c r="U667" s="2"/>
      <c r="V667" s="2"/>
      <c r="W667" s="2"/>
    </row>
    <row r="668" spans="1:23">
      <c r="A668" s="2"/>
      <c r="B668" s="2"/>
      <c r="C668" s="2"/>
      <c r="D668" s="2"/>
      <c r="E668" s="2"/>
      <c r="F668" s="2"/>
      <c r="G668" s="2"/>
      <c r="H668" s="2"/>
      <c r="I668" s="2"/>
      <c r="J668" s="2"/>
      <c r="K668" s="2"/>
      <c r="L668" s="2"/>
      <c r="M668" s="2"/>
      <c r="N668" s="2"/>
      <c r="O668" s="2"/>
      <c r="P668" s="2"/>
      <c r="Q668" s="2"/>
      <c r="R668" s="2"/>
      <c r="S668" s="2"/>
      <c r="T668" s="2"/>
      <c r="U668" s="2"/>
      <c r="V668" s="2"/>
      <c r="W668" s="2"/>
    </row>
    <row r="669" spans="1:23">
      <c r="A669" s="2"/>
      <c r="B669" s="2"/>
      <c r="C669" s="2"/>
      <c r="D669" s="2"/>
      <c r="E669" s="2"/>
      <c r="F669" s="2"/>
      <c r="G669" s="2"/>
      <c r="H669" s="2"/>
      <c r="I669" s="2"/>
      <c r="J669" s="2"/>
      <c r="K669" s="2"/>
      <c r="L669" s="2"/>
      <c r="M669" s="2"/>
      <c r="N669" s="2"/>
      <c r="O669" s="2"/>
      <c r="P669" s="2"/>
      <c r="Q669" s="2"/>
      <c r="R669" s="2"/>
      <c r="S669" s="2"/>
      <c r="T669" s="2"/>
      <c r="U669" s="2"/>
      <c r="V669" s="2"/>
      <c r="W669" s="2"/>
    </row>
    <row r="670" spans="1:23">
      <c r="A670" s="2"/>
      <c r="B670" s="2"/>
      <c r="C670" s="2"/>
      <c r="D670" s="2"/>
      <c r="E670" s="2"/>
      <c r="F670" s="2"/>
      <c r="G670" s="2"/>
      <c r="H670" s="2"/>
      <c r="I670" s="2"/>
      <c r="J670" s="2"/>
      <c r="K670" s="2"/>
      <c r="L670" s="2"/>
      <c r="M670" s="2"/>
      <c r="N670" s="2"/>
      <c r="O670" s="2"/>
      <c r="P670" s="2"/>
      <c r="Q670" s="2"/>
      <c r="R670" s="2"/>
      <c r="S670" s="2"/>
      <c r="T670" s="2"/>
      <c r="U670" s="2"/>
      <c r="V670" s="2"/>
      <c r="W670" s="2"/>
    </row>
    <row r="671" spans="1:23">
      <c r="A671" s="2"/>
      <c r="B671" s="2"/>
      <c r="C671" s="2"/>
      <c r="D671" s="2"/>
      <c r="E671" s="2"/>
      <c r="F671" s="2"/>
      <c r="G671" s="2"/>
      <c r="H671" s="2"/>
      <c r="I671" s="2"/>
      <c r="J671" s="2"/>
      <c r="K671" s="2"/>
      <c r="L671" s="2"/>
      <c r="M671" s="2"/>
      <c r="N671" s="2"/>
      <c r="O671" s="2"/>
      <c r="P671" s="2"/>
      <c r="Q671" s="2"/>
      <c r="R671" s="2"/>
      <c r="S671" s="2"/>
      <c r="T671" s="2"/>
      <c r="U671" s="2"/>
      <c r="V671" s="2"/>
      <c r="W671" s="2"/>
    </row>
    <row r="672" spans="1:23">
      <c r="A672" s="2"/>
      <c r="B672" s="2"/>
      <c r="C672" s="2"/>
      <c r="D672" s="2"/>
      <c r="E672" s="2"/>
      <c r="F672" s="2"/>
      <c r="G672" s="2"/>
      <c r="H672" s="2"/>
      <c r="I672" s="2"/>
      <c r="J672" s="2"/>
      <c r="K672" s="2"/>
      <c r="L672" s="2"/>
      <c r="M672" s="2"/>
      <c r="N672" s="2"/>
      <c r="O672" s="2"/>
      <c r="P672" s="2"/>
      <c r="Q672" s="2"/>
      <c r="R672" s="2"/>
      <c r="S672" s="2"/>
      <c r="T672" s="2"/>
      <c r="U672" s="2"/>
      <c r="V672" s="2"/>
      <c r="W672" s="2"/>
    </row>
    <row r="673" spans="1:23">
      <c r="A673" s="2"/>
      <c r="B673" s="2"/>
      <c r="C673" s="2"/>
      <c r="D673" s="2"/>
      <c r="E673" s="2"/>
      <c r="F673" s="2"/>
      <c r="G673" s="2"/>
      <c r="H673" s="2"/>
      <c r="I673" s="2"/>
      <c r="J673" s="2"/>
      <c r="K673" s="2"/>
      <c r="L673" s="2"/>
      <c r="M673" s="2"/>
      <c r="N673" s="2"/>
      <c r="O673" s="2"/>
      <c r="P673" s="2"/>
      <c r="Q673" s="2"/>
      <c r="R673" s="2"/>
      <c r="S673" s="2"/>
      <c r="T673" s="2"/>
      <c r="U673" s="2"/>
      <c r="V673" s="2"/>
      <c r="W673" s="2"/>
    </row>
    <row r="674" spans="1:23">
      <c r="A674" s="2"/>
      <c r="B674" s="2"/>
      <c r="C674" s="2"/>
      <c r="D674" s="2"/>
      <c r="E674" s="2"/>
      <c r="F674" s="2"/>
      <c r="G674" s="2"/>
      <c r="H674" s="2"/>
      <c r="I674" s="2"/>
      <c r="J674" s="2"/>
      <c r="K674" s="2"/>
      <c r="L674" s="2"/>
      <c r="M674" s="2"/>
      <c r="N674" s="2"/>
      <c r="O674" s="2"/>
      <c r="P674" s="2"/>
      <c r="Q674" s="2"/>
      <c r="R674" s="2"/>
      <c r="S674" s="2"/>
      <c r="T674" s="2"/>
      <c r="U674" s="2"/>
      <c r="V674" s="2"/>
      <c r="W674" s="2"/>
    </row>
    <row r="675" spans="1:23">
      <c r="A675" s="2"/>
      <c r="B675" s="2"/>
      <c r="C675" s="2"/>
      <c r="D675" s="2"/>
      <c r="E675" s="2"/>
      <c r="F675" s="2"/>
      <c r="G675" s="2"/>
      <c r="H675" s="2"/>
      <c r="I675" s="2"/>
      <c r="J675" s="2"/>
      <c r="K675" s="2"/>
      <c r="L675" s="2"/>
      <c r="M675" s="2"/>
      <c r="N675" s="2"/>
      <c r="O675" s="2"/>
      <c r="P675" s="2"/>
      <c r="Q675" s="2"/>
      <c r="R675" s="2"/>
      <c r="S675" s="2"/>
      <c r="T675" s="2"/>
      <c r="U675" s="2"/>
      <c r="V675" s="2"/>
      <c r="W675" s="2"/>
    </row>
    <row r="676" spans="1:23">
      <c r="A676" s="2"/>
      <c r="B676" s="2"/>
      <c r="C676" s="2"/>
      <c r="D676" s="2"/>
      <c r="E676" s="2"/>
      <c r="F676" s="2"/>
      <c r="G676" s="2"/>
      <c r="H676" s="2"/>
      <c r="I676" s="2"/>
      <c r="J676" s="2"/>
      <c r="K676" s="2"/>
      <c r="L676" s="2"/>
      <c r="M676" s="2"/>
      <c r="N676" s="2"/>
      <c r="O676" s="2"/>
      <c r="P676" s="2"/>
      <c r="Q676" s="2"/>
      <c r="R676" s="2"/>
      <c r="S676" s="2"/>
      <c r="T676" s="2"/>
      <c r="U676" s="2"/>
      <c r="V676" s="2"/>
      <c r="W676" s="2"/>
    </row>
    <row r="677" spans="1:23">
      <c r="A677" s="2"/>
      <c r="B677" s="2"/>
      <c r="C677" s="2"/>
      <c r="D677" s="2"/>
      <c r="E677" s="2"/>
      <c r="F677" s="2"/>
      <c r="G677" s="2"/>
      <c r="H677" s="2"/>
      <c r="I677" s="2"/>
      <c r="J677" s="2"/>
      <c r="K677" s="2"/>
      <c r="L677" s="2"/>
      <c r="M677" s="2"/>
      <c r="N677" s="2"/>
      <c r="O677" s="2"/>
      <c r="P677" s="2"/>
      <c r="Q677" s="2"/>
      <c r="R677" s="2"/>
      <c r="S677" s="2"/>
      <c r="T677" s="2"/>
      <c r="U677" s="2"/>
      <c r="V677" s="2"/>
      <c r="W677" s="2"/>
    </row>
    <row r="678" spans="1:23">
      <c r="A678" s="2"/>
      <c r="B678" s="2"/>
      <c r="C678" s="2"/>
      <c r="D678" s="2"/>
      <c r="E678" s="2"/>
      <c r="F678" s="2"/>
      <c r="G678" s="2"/>
      <c r="H678" s="2"/>
      <c r="I678" s="2"/>
      <c r="J678" s="2"/>
      <c r="K678" s="2"/>
      <c r="L678" s="2"/>
      <c r="M678" s="2"/>
      <c r="N678" s="2"/>
      <c r="O678" s="2"/>
      <c r="P678" s="2"/>
      <c r="Q678" s="2"/>
      <c r="R678" s="2"/>
      <c r="S678" s="2"/>
      <c r="T678" s="2"/>
      <c r="U678" s="2"/>
      <c r="V678" s="2"/>
      <c r="W678" s="2"/>
    </row>
    <row r="679" spans="1:23">
      <c r="A679" s="2"/>
      <c r="B679" s="2"/>
      <c r="C679" s="2"/>
      <c r="D679" s="2"/>
      <c r="E679" s="2"/>
      <c r="F679" s="2"/>
      <c r="G679" s="2"/>
      <c r="H679" s="2"/>
      <c r="I679" s="2"/>
      <c r="J679" s="2"/>
      <c r="K679" s="2"/>
      <c r="L679" s="2"/>
      <c r="M679" s="2"/>
      <c r="N679" s="2"/>
      <c r="O679" s="2"/>
      <c r="P679" s="2"/>
      <c r="Q679" s="2"/>
      <c r="R679" s="2"/>
      <c r="S679" s="2"/>
      <c r="T679" s="2"/>
      <c r="U679" s="2"/>
      <c r="V679" s="2"/>
      <c r="W679" s="2"/>
    </row>
    <row r="680" spans="1:23">
      <c r="A680" s="2"/>
      <c r="B680" s="2"/>
      <c r="C680" s="2"/>
      <c r="D680" s="2"/>
      <c r="E680" s="2"/>
      <c r="F680" s="2"/>
      <c r="G680" s="2"/>
      <c r="H680" s="2"/>
      <c r="I680" s="2"/>
      <c r="J680" s="2"/>
      <c r="K680" s="2"/>
      <c r="L680" s="2"/>
      <c r="M680" s="2"/>
      <c r="N680" s="2"/>
      <c r="O680" s="2"/>
      <c r="P680" s="2"/>
      <c r="Q680" s="2"/>
      <c r="R680" s="2"/>
      <c r="S680" s="2"/>
      <c r="T680" s="2"/>
      <c r="U680" s="2"/>
      <c r="V680" s="2"/>
      <c r="W680" s="2"/>
    </row>
    <row r="681" spans="1:23">
      <c r="A681" s="2"/>
      <c r="B681" s="2"/>
      <c r="C681" s="2"/>
      <c r="D681" s="2"/>
      <c r="E681" s="2"/>
      <c r="F681" s="2"/>
      <c r="G681" s="2"/>
      <c r="H681" s="2"/>
      <c r="I681" s="2"/>
      <c r="J681" s="2"/>
      <c r="K681" s="2"/>
      <c r="L681" s="2"/>
      <c r="M681" s="2"/>
      <c r="N681" s="2"/>
      <c r="O681" s="2"/>
      <c r="P681" s="2"/>
      <c r="Q681" s="2"/>
      <c r="R681" s="2"/>
      <c r="S681" s="2"/>
      <c r="T681" s="2"/>
      <c r="U681" s="2"/>
      <c r="V681" s="2"/>
      <c r="W681" s="2"/>
    </row>
    <row r="682" spans="1:23">
      <c r="A682" s="2"/>
      <c r="B682" s="2"/>
      <c r="C682" s="2"/>
      <c r="D682" s="2"/>
      <c r="E682" s="2"/>
      <c r="F682" s="2"/>
      <c r="G682" s="2"/>
      <c r="H682" s="2"/>
      <c r="I682" s="2"/>
      <c r="J682" s="2"/>
      <c r="K682" s="2"/>
      <c r="L682" s="2"/>
      <c r="M682" s="2"/>
      <c r="N682" s="2"/>
      <c r="O682" s="2"/>
      <c r="P682" s="2"/>
      <c r="Q682" s="2"/>
      <c r="R682" s="2"/>
      <c r="S682" s="2"/>
      <c r="T682" s="2"/>
      <c r="U682" s="2"/>
      <c r="V682" s="2"/>
      <c r="W682" s="2"/>
    </row>
    <row r="683" spans="1:23">
      <c r="A683" s="2"/>
      <c r="B683" s="2"/>
      <c r="C683" s="2"/>
      <c r="D683" s="2"/>
      <c r="E683" s="2"/>
      <c r="F683" s="2"/>
      <c r="G683" s="2"/>
      <c r="H683" s="2"/>
      <c r="I683" s="2"/>
      <c r="J683" s="2"/>
      <c r="K683" s="2"/>
      <c r="L683" s="2"/>
      <c r="M683" s="2"/>
      <c r="N683" s="2"/>
      <c r="O683" s="2"/>
      <c r="P683" s="2"/>
      <c r="Q683" s="2"/>
      <c r="R683" s="2"/>
      <c r="S683" s="2"/>
      <c r="T683" s="2"/>
      <c r="U683" s="2"/>
      <c r="V683" s="2"/>
      <c r="W683" s="2"/>
    </row>
    <row r="684" spans="1:23">
      <c r="A684" s="2"/>
      <c r="B684" s="2"/>
      <c r="C684" s="2"/>
      <c r="D684" s="2"/>
      <c r="E684" s="2"/>
      <c r="F684" s="2"/>
      <c r="G684" s="2"/>
      <c r="H684" s="2"/>
      <c r="I684" s="2"/>
      <c r="J684" s="2"/>
      <c r="K684" s="2"/>
      <c r="L684" s="2"/>
      <c r="M684" s="2"/>
      <c r="N684" s="2"/>
      <c r="O684" s="2"/>
      <c r="P684" s="2"/>
      <c r="Q684" s="2"/>
      <c r="R684" s="2"/>
      <c r="S684" s="2"/>
      <c r="T684" s="2"/>
      <c r="U684" s="2"/>
      <c r="V684" s="2"/>
      <c r="W684" s="2"/>
    </row>
    <row r="685" spans="1:23">
      <c r="A685" s="2"/>
      <c r="B685" s="2"/>
      <c r="C685" s="2"/>
      <c r="D685" s="2"/>
      <c r="E685" s="2"/>
      <c r="F685" s="2"/>
      <c r="G685" s="2"/>
      <c r="H685" s="2"/>
      <c r="I685" s="2"/>
      <c r="J685" s="2"/>
      <c r="K685" s="2"/>
      <c r="L685" s="2"/>
      <c r="M685" s="2"/>
      <c r="N685" s="2"/>
      <c r="O685" s="2"/>
      <c r="P685" s="2"/>
      <c r="Q685" s="2"/>
      <c r="R685" s="2"/>
      <c r="S685" s="2"/>
      <c r="T685" s="2"/>
      <c r="U685" s="2"/>
      <c r="V685" s="2"/>
      <c r="W685" s="2"/>
    </row>
    <row r="686" spans="1:23">
      <c r="A686" s="2"/>
      <c r="B686" s="2"/>
      <c r="C686" s="2"/>
      <c r="D686" s="2"/>
      <c r="E686" s="2"/>
      <c r="F686" s="2"/>
      <c r="G686" s="2"/>
      <c r="H686" s="2"/>
      <c r="I686" s="2"/>
      <c r="J686" s="2"/>
      <c r="K686" s="2"/>
      <c r="L686" s="2"/>
      <c r="M686" s="2"/>
      <c r="N686" s="2"/>
      <c r="O686" s="2"/>
      <c r="P686" s="2"/>
      <c r="Q686" s="2"/>
      <c r="R686" s="2"/>
      <c r="S686" s="2"/>
      <c r="T686" s="2"/>
      <c r="U686" s="2"/>
      <c r="V686" s="2"/>
      <c r="W686" s="2"/>
    </row>
    <row r="687" spans="1:23">
      <c r="A687" s="2"/>
      <c r="B687" s="2"/>
      <c r="C687" s="2"/>
      <c r="D687" s="2"/>
      <c r="E687" s="2"/>
      <c r="F687" s="2"/>
      <c r="G687" s="2"/>
      <c r="H687" s="2"/>
      <c r="I687" s="2"/>
      <c r="J687" s="2"/>
      <c r="K687" s="2"/>
      <c r="L687" s="2"/>
      <c r="M687" s="2"/>
      <c r="N687" s="2"/>
      <c r="O687" s="2"/>
      <c r="P687" s="2"/>
      <c r="Q687" s="2"/>
      <c r="R687" s="2"/>
      <c r="S687" s="2"/>
      <c r="T687" s="2"/>
      <c r="U687" s="2"/>
      <c r="V687" s="2"/>
      <c r="W687" s="2"/>
    </row>
    <row r="688" spans="1:23">
      <c r="A688" s="2"/>
      <c r="B688" s="2"/>
      <c r="C688" s="2"/>
      <c r="D688" s="2"/>
      <c r="E688" s="2"/>
      <c r="F688" s="2"/>
      <c r="G688" s="2"/>
      <c r="H688" s="2"/>
      <c r="I688" s="2"/>
      <c r="J688" s="2"/>
      <c r="K688" s="2"/>
      <c r="L688" s="2"/>
      <c r="M688" s="2"/>
      <c r="N688" s="2"/>
      <c r="O688" s="2"/>
      <c r="P688" s="2"/>
      <c r="Q688" s="2"/>
      <c r="R688" s="2"/>
      <c r="S688" s="2"/>
      <c r="T688" s="2"/>
      <c r="U688" s="2"/>
      <c r="V688" s="2"/>
      <c r="W688" s="2"/>
    </row>
    <row r="689" spans="1:23">
      <c r="A689" s="2"/>
      <c r="B689" s="2"/>
      <c r="C689" s="2"/>
      <c r="D689" s="2"/>
      <c r="E689" s="2"/>
      <c r="F689" s="2"/>
      <c r="G689" s="2"/>
      <c r="H689" s="2"/>
      <c r="I689" s="2"/>
      <c r="J689" s="2"/>
      <c r="K689" s="2"/>
      <c r="L689" s="2"/>
      <c r="M689" s="2"/>
      <c r="N689" s="2"/>
      <c r="O689" s="2"/>
      <c r="P689" s="2"/>
      <c r="Q689" s="2"/>
      <c r="R689" s="2"/>
      <c r="S689" s="2"/>
      <c r="T689" s="2"/>
      <c r="U689" s="2"/>
      <c r="V689" s="2"/>
      <c r="W689" s="2"/>
    </row>
    <row r="690" spans="1:23">
      <c r="A690" s="2"/>
      <c r="B690" s="2"/>
      <c r="C690" s="2"/>
      <c r="D690" s="2"/>
      <c r="E690" s="2"/>
      <c r="F690" s="2"/>
      <c r="G690" s="2"/>
      <c r="H690" s="2"/>
      <c r="I690" s="2"/>
      <c r="J690" s="2"/>
      <c r="K690" s="2"/>
      <c r="L690" s="2"/>
      <c r="M690" s="2"/>
      <c r="N690" s="2"/>
      <c r="O690" s="2"/>
      <c r="P690" s="2"/>
      <c r="Q690" s="2"/>
      <c r="R690" s="2"/>
      <c r="S690" s="2"/>
      <c r="T690" s="2"/>
      <c r="U690" s="2"/>
      <c r="V690" s="2"/>
      <c r="W690" s="2"/>
    </row>
    <row r="691" spans="1:23">
      <c r="A691" s="2"/>
      <c r="B691" s="2"/>
      <c r="C691" s="2"/>
      <c r="D691" s="2"/>
      <c r="E691" s="2"/>
      <c r="F691" s="2"/>
      <c r="G691" s="2"/>
      <c r="H691" s="2"/>
      <c r="I691" s="2"/>
      <c r="J691" s="2"/>
      <c r="K691" s="2"/>
      <c r="L691" s="2"/>
      <c r="M691" s="2"/>
      <c r="N691" s="2"/>
      <c r="O691" s="2"/>
      <c r="P691" s="2"/>
      <c r="Q691" s="2"/>
      <c r="R691" s="2"/>
      <c r="S691" s="2"/>
      <c r="T691" s="2"/>
      <c r="U691" s="2"/>
      <c r="V691" s="2"/>
      <c r="W691" s="2"/>
    </row>
    <row r="692" spans="1:23">
      <c r="A692" s="2"/>
      <c r="B692" s="2"/>
      <c r="C692" s="2"/>
      <c r="D692" s="2"/>
      <c r="E692" s="2"/>
      <c r="F692" s="2"/>
      <c r="G692" s="2"/>
      <c r="H692" s="2"/>
      <c r="I692" s="2"/>
      <c r="J692" s="2"/>
      <c r="K692" s="2"/>
      <c r="L692" s="2"/>
      <c r="M692" s="2"/>
      <c r="N692" s="2"/>
      <c r="O692" s="2"/>
      <c r="P692" s="2"/>
      <c r="Q692" s="2"/>
      <c r="R692" s="2"/>
      <c r="S692" s="2"/>
      <c r="T692" s="2"/>
      <c r="U692" s="2"/>
      <c r="V692" s="2"/>
      <c r="W692" s="2"/>
    </row>
    <row r="693" spans="1:23">
      <c r="A693" s="2"/>
      <c r="B693" s="2"/>
      <c r="C693" s="2"/>
      <c r="D693" s="2"/>
      <c r="E693" s="2"/>
      <c r="F693" s="2"/>
      <c r="G693" s="2"/>
      <c r="H693" s="2"/>
      <c r="I693" s="2"/>
      <c r="J693" s="2"/>
      <c r="K693" s="2"/>
      <c r="L693" s="2"/>
      <c r="M693" s="2"/>
      <c r="N693" s="2"/>
      <c r="O693" s="2"/>
      <c r="P693" s="2"/>
      <c r="Q693" s="2"/>
      <c r="R693" s="2"/>
      <c r="S693" s="2"/>
      <c r="T693" s="2"/>
      <c r="U693" s="2"/>
      <c r="V693" s="2"/>
      <c r="W693" s="2"/>
    </row>
    <row r="694" spans="1:23">
      <c r="A694" s="2"/>
      <c r="B694" s="2"/>
      <c r="C694" s="2"/>
      <c r="D694" s="2"/>
      <c r="E694" s="2"/>
      <c r="F694" s="2"/>
      <c r="G694" s="2"/>
      <c r="H694" s="2"/>
      <c r="I694" s="2"/>
      <c r="J694" s="2"/>
      <c r="K694" s="2"/>
      <c r="L694" s="2"/>
      <c r="M694" s="2"/>
      <c r="N694" s="2"/>
      <c r="O694" s="2"/>
      <c r="P694" s="2"/>
      <c r="Q694" s="2"/>
      <c r="R694" s="2"/>
      <c r="S694" s="2"/>
      <c r="T694" s="2"/>
      <c r="U694" s="2"/>
      <c r="V694" s="2"/>
      <c r="W694" s="2"/>
    </row>
    <row r="695" spans="1:23">
      <c r="A695" s="2"/>
      <c r="B695" s="2"/>
      <c r="C695" s="2"/>
      <c r="D695" s="2"/>
      <c r="E695" s="2"/>
      <c r="F695" s="2"/>
      <c r="G695" s="2"/>
      <c r="H695" s="2"/>
      <c r="I695" s="2"/>
      <c r="J695" s="2"/>
      <c r="K695" s="2"/>
      <c r="L695" s="2"/>
      <c r="M695" s="2"/>
      <c r="N695" s="2"/>
      <c r="O695" s="2"/>
      <c r="P695" s="2"/>
      <c r="Q695" s="2"/>
      <c r="R695" s="2"/>
      <c r="S695" s="2"/>
      <c r="T695" s="2"/>
      <c r="U695" s="2"/>
      <c r="V695" s="2"/>
      <c r="W695" s="2"/>
    </row>
    <row r="696" spans="1:23">
      <c r="A696" s="2"/>
      <c r="B696" s="2"/>
      <c r="C696" s="2"/>
      <c r="D696" s="2"/>
      <c r="E696" s="2"/>
      <c r="F696" s="2"/>
      <c r="G696" s="2"/>
      <c r="H696" s="2"/>
      <c r="I696" s="2"/>
      <c r="J696" s="2"/>
      <c r="K696" s="2"/>
      <c r="L696" s="2"/>
      <c r="M696" s="2"/>
      <c r="N696" s="2"/>
      <c r="O696" s="2"/>
      <c r="P696" s="2"/>
      <c r="Q696" s="2"/>
      <c r="R696" s="2"/>
      <c r="S696" s="2"/>
      <c r="T696" s="2"/>
      <c r="U696" s="2"/>
      <c r="V696" s="2"/>
      <c r="W696" s="2"/>
    </row>
    <row r="697" spans="1:23">
      <c r="A697" s="2"/>
      <c r="B697" s="2"/>
      <c r="C697" s="2"/>
      <c r="D697" s="2"/>
      <c r="E697" s="2"/>
      <c r="F697" s="2"/>
      <c r="G697" s="2"/>
      <c r="H697" s="2"/>
      <c r="I697" s="2"/>
      <c r="J697" s="2"/>
      <c r="K697" s="2"/>
      <c r="L697" s="2"/>
      <c r="M697" s="2"/>
      <c r="N697" s="2"/>
      <c r="O697" s="2"/>
      <c r="P697" s="2"/>
      <c r="Q697" s="2"/>
      <c r="R697" s="2"/>
      <c r="S697" s="2"/>
      <c r="T697" s="2"/>
      <c r="U697" s="2"/>
      <c r="V697" s="2"/>
      <c r="W697" s="2"/>
    </row>
    <row r="698" spans="1:23">
      <c r="A698" s="2"/>
      <c r="B698" s="2"/>
      <c r="C698" s="2"/>
      <c r="D698" s="2"/>
      <c r="E698" s="2"/>
      <c r="F698" s="2"/>
      <c r="G698" s="2"/>
      <c r="H698" s="2"/>
      <c r="I698" s="2"/>
      <c r="J698" s="2"/>
      <c r="K698" s="2"/>
      <c r="L698" s="2"/>
      <c r="M698" s="2"/>
      <c r="N698" s="2"/>
      <c r="O698" s="2"/>
      <c r="P698" s="2"/>
      <c r="Q698" s="2"/>
      <c r="R698" s="2"/>
      <c r="S698" s="2"/>
      <c r="T698" s="2"/>
      <c r="U698" s="2"/>
      <c r="V698" s="2"/>
      <c r="W698" s="2"/>
    </row>
    <row r="699" spans="1:23">
      <c r="A699" s="2"/>
      <c r="B699" s="2"/>
      <c r="C699" s="2"/>
      <c r="D699" s="2"/>
      <c r="E699" s="2"/>
      <c r="F699" s="2"/>
      <c r="G699" s="2"/>
      <c r="H699" s="2"/>
      <c r="I699" s="2"/>
      <c r="J699" s="2"/>
      <c r="K699" s="2"/>
      <c r="L699" s="2"/>
      <c r="M699" s="2"/>
      <c r="N699" s="2"/>
      <c r="O699" s="2"/>
      <c r="P699" s="2"/>
      <c r="Q699" s="2"/>
      <c r="R699" s="2"/>
      <c r="S699" s="2"/>
      <c r="T699" s="2"/>
      <c r="U699" s="2"/>
      <c r="V699" s="2"/>
      <c r="W699" s="2"/>
    </row>
    <row r="700" spans="1:23">
      <c r="A700" s="2"/>
      <c r="B700" s="2"/>
      <c r="C700" s="2"/>
      <c r="D700" s="2"/>
      <c r="E700" s="2"/>
      <c r="F700" s="2"/>
      <c r="G700" s="2"/>
      <c r="H700" s="2"/>
      <c r="I700" s="2"/>
      <c r="J700" s="2"/>
      <c r="K700" s="2"/>
      <c r="L700" s="2"/>
      <c r="M700" s="2"/>
      <c r="N700" s="2"/>
      <c r="O700" s="2"/>
      <c r="P700" s="2"/>
      <c r="Q700" s="2"/>
      <c r="R700" s="2"/>
      <c r="S700" s="2"/>
      <c r="T700" s="2"/>
      <c r="U700" s="2"/>
      <c r="V700" s="2"/>
      <c r="W700" s="2"/>
    </row>
    <row r="701" spans="1:23">
      <c r="A701" s="2"/>
      <c r="B701" s="2"/>
      <c r="C701" s="2"/>
      <c r="D701" s="2"/>
      <c r="E701" s="2"/>
      <c r="F701" s="2"/>
      <c r="G701" s="2"/>
      <c r="H701" s="2"/>
      <c r="I701" s="2"/>
      <c r="J701" s="2"/>
      <c r="K701" s="2"/>
      <c r="L701" s="2"/>
      <c r="M701" s="2"/>
      <c r="N701" s="2"/>
      <c r="O701" s="2"/>
      <c r="P701" s="2"/>
      <c r="Q701" s="2"/>
      <c r="R701" s="2"/>
      <c r="S701" s="2"/>
      <c r="T701" s="2"/>
      <c r="U701" s="2"/>
      <c r="V701" s="2"/>
      <c r="W701" s="2"/>
    </row>
    <row r="702" spans="1:23">
      <c r="A702" s="2"/>
      <c r="B702" s="2"/>
      <c r="C702" s="2"/>
      <c r="D702" s="2"/>
      <c r="E702" s="2"/>
      <c r="F702" s="2"/>
      <c r="G702" s="2"/>
      <c r="H702" s="2"/>
      <c r="I702" s="2"/>
      <c r="J702" s="2"/>
      <c r="K702" s="2"/>
      <c r="L702" s="2"/>
      <c r="M702" s="2"/>
      <c r="N702" s="2"/>
      <c r="O702" s="2"/>
      <c r="P702" s="2"/>
      <c r="Q702" s="2"/>
      <c r="R702" s="2"/>
      <c r="S702" s="2"/>
      <c r="T702" s="2"/>
      <c r="U702" s="2"/>
      <c r="V702" s="2"/>
      <c r="W702" s="2"/>
    </row>
    <row r="703" spans="1:23">
      <c r="A703" s="2"/>
      <c r="B703" s="2"/>
      <c r="C703" s="2"/>
      <c r="D703" s="2"/>
      <c r="E703" s="2"/>
      <c r="F703" s="2"/>
      <c r="G703" s="2"/>
      <c r="H703" s="2"/>
      <c r="I703" s="2"/>
      <c r="J703" s="2"/>
      <c r="K703" s="2"/>
      <c r="L703" s="2"/>
      <c r="M703" s="2"/>
      <c r="N703" s="2"/>
      <c r="O703" s="2"/>
      <c r="P703" s="2"/>
      <c r="Q703" s="2"/>
      <c r="R703" s="2"/>
      <c r="S703" s="2"/>
      <c r="T703" s="2"/>
      <c r="U703" s="2"/>
      <c r="V703" s="2"/>
      <c r="W703" s="2"/>
    </row>
    <row r="704" spans="1:23">
      <c r="A704" s="2"/>
      <c r="B704" s="2"/>
      <c r="C704" s="2"/>
      <c r="D704" s="2"/>
      <c r="E704" s="2"/>
      <c r="F704" s="2"/>
      <c r="G704" s="2"/>
      <c r="H704" s="2"/>
      <c r="I704" s="2"/>
      <c r="J704" s="2"/>
      <c r="K704" s="2"/>
      <c r="L704" s="2"/>
      <c r="M704" s="2"/>
      <c r="N704" s="2"/>
      <c r="O704" s="2"/>
      <c r="P704" s="2"/>
      <c r="Q704" s="2"/>
      <c r="R704" s="2"/>
      <c r="S704" s="2"/>
      <c r="T704" s="2"/>
      <c r="U704" s="2"/>
      <c r="V704" s="2"/>
      <c r="W704" s="2"/>
    </row>
    <row r="705" spans="1:23">
      <c r="A705" s="2"/>
      <c r="B705" s="2"/>
      <c r="C705" s="2"/>
      <c r="D705" s="2"/>
      <c r="E705" s="2"/>
      <c r="F705" s="2"/>
      <c r="G705" s="2"/>
      <c r="H705" s="2"/>
      <c r="I705" s="2"/>
      <c r="J705" s="2"/>
      <c r="K705" s="2"/>
      <c r="L705" s="2"/>
      <c r="M705" s="2"/>
      <c r="N705" s="2"/>
      <c r="O705" s="2"/>
      <c r="P705" s="2"/>
      <c r="Q705" s="2"/>
      <c r="R705" s="2"/>
      <c r="S705" s="2"/>
      <c r="T705" s="2"/>
      <c r="U705" s="2"/>
      <c r="V705" s="2"/>
      <c r="W705" s="2"/>
    </row>
    <row r="706" spans="1:23">
      <c r="A706" s="2"/>
      <c r="B706" s="2"/>
      <c r="C706" s="2"/>
      <c r="D706" s="2"/>
      <c r="E706" s="2"/>
      <c r="F706" s="2"/>
      <c r="G706" s="2"/>
      <c r="H706" s="2"/>
      <c r="I706" s="2"/>
      <c r="J706" s="2"/>
      <c r="K706" s="2"/>
      <c r="L706" s="2"/>
      <c r="M706" s="2"/>
      <c r="N706" s="2"/>
      <c r="O706" s="2"/>
      <c r="P706" s="2"/>
      <c r="Q706" s="2"/>
      <c r="R706" s="2"/>
      <c r="S706" s="2"/>
      <c r="T706" s="2"/>
      <c r="U706" s="2"/>
      <c r="V706" s="2"/>
      <c r="W706" s="2"/>
    </row>
    <row r="707" spans="1:23">
      <c r="A707" s="2"/>
      <c r="B707" s="2"/>
      <c r="C707" s="2"/>
      <c r="D707" s="2"/>
      <c r="E707" s="2"/>
      <c r="F707" s="2"/>
      <c r="G707" s="2"/>
      <c r="H707" s="2"/>
      <c r="I707" s="2"/>
      <c r="J707" s="2"/>
      <c r="K707" s="2"/>
      <c r="L707" s="2"/>
      <c r="M707" s="2"/>
      <c r="N707" s="2"/>
      <c r="O707" s="2"/>
      <c r="P707" s="2"/>
      <c r="Q707" s="2"/>
      <c r="R707" s="2"/>
      <c r="S707" s="2"/>
      <c r="T707" s="2"/>
      <c r="U707" s="2"/>
      <c r="V707" s="2"/>
      <c r="W707" s="2"/>
    </row>
    <row r="708" spans="1:23">
      <c r="A708" s="2"/>
      <c r="B708" s="2"/>
      <c r="C708" s="2"/>
      <c r="D708" s="2"/>
      <c r="E708" s="2"/>
      <c r="F708" s="2"/>
      <c r="G708" s="2"/>
      <c r="H708" s="2"/>
      <c r="I708" s="2"/>
      <c r="J708" s="2"/>
      <c r="K708" s="2"/>
      <c r="L708" s="2"/>
      <c r="M708" s="2"/>
      <c r="N708" s="2"/>
      <c r="O708" s="2"/>
      <c r="P708" s="2"/>
      <c r="Q708" s="2"/>
      <c r="R708" s="2"/>
      <c r="S708" s="2"/>
      <c r="T708" s="2"/>
      <c r="U708" s="2"/>
      <c r="V708" s="2"/>
      <c r="W708" s="2"/>
    </row>
    <row r="709" spans="1:23">
      <c r="A709" s="2"/>
      <c r="B709" s="2"/>
      <c r="C709" s="2"/>
      <c r="D709" s="2"/>
      <c r="E709" s="2"/>
      <c r="F709" s="2"/>
      <c r="G709" s="2"/>
      <c r="H709" s="2"/>
      <c r="I709" s="2"/>
      <c r="J709" s="2"/>
      <c r="K709" s="2"/>
      <c r="L709" s="2"/>
      <c r="M709" s="2"/>
      <c r="N709" s="2"/>
      <c r="O709" s="2"/>
      <c r="P709" s="2"/>
      <c r="Q709" s="2"/>
      <c r="R709" s="2"/>
      <c r="S709" s="2"/>
      <c r="T709" s="2"/>
      <c r="U709" s="2"/>
      <c r="V709" s="2"/>
      <c r="W709" s="2"/>
    </row>
    <row r="710" spans="1:23">
      <c r="A710" s="2"/>
      <c r="B710" s="2"/>
      <c r="C710" s="2"/>
      <c r="D710" s="2"/>
      <c r="E710" s="2"/>
      <c r="F710" s="2"/>
      <c r="G710" s="2"/>
      <c r="H710" s="2"/>
      <c r="I710" s="2"/>
      <c r="J710" s="2"/>
      <c r="K710" s="2"/>
      <c r="L710" s="2"/>
      <c r="M710" s="2"/>
      <c r="N710" s="2"/>
      <c r="O710" s="2"/>
      <c r="P710" s="2"/>
      <c r="Q710" s="2"/>
      <c r="R710" s="2"/>
      <c r="S710" s="2"/>
      <c r="T710" s="2"/>
      <c r="U710" s="2"/>
      <c r="V710" s="2"/>
      <c r="W710" s="2"/>
    </row>
    <row r="711" spans="1:23">
      <c r="A711" s="2"/>
      <c r="B711" s="2"/>
      <c r="C711" s="2"/>
      <c r="D711" s="2"/>
      <c r="E711" s="2"/>
      <c r="F711" s="2"/>
      <c r="G711" s="2"/>
      <c r="H711" s="2"/>
      <c r="I711" s="2"/>
      <c r="J711" s="2"/>
      <c r="K711" s="2"/>
      <c r="L711" s="2"/>
      <c r="M711" s="2"/>
      <c r="N711" s="2"/>
      <c r="O711" s="2"/>
      <c r="P711" s="2"/>
      <c r="Q711" s="2"/>
      <c r="R711" s="2"/>
      <c r="S711" s="2"/>
      <c r="T711" s="2"/>
      <c r="U711" s="2"/>
      <c r="V711" s="2"/>
      <c r="W711" s="2"/>
    </row>
    <row r="712" spans="1:23">
      <c r="A712" s="2"/>
      <c r="B712" s="2"/>
      <c r="C712" s="2"/>
      <c r="D712" s="2"/>
      <c r="E712" s="2"/>
      <c r="F712" s="2"/>
      <c r="G712" s="2"/>
      <c r="H712" s="2"/>
      <c r="I712" s="2"/>
      <c r="J712" s="2"/>
      <c r="K712" s="2"/>
      <c r="L712" s="2"/>
      <c r="M712" s="2"/>
      <c r="N712" s="2"/>
      <c r="O712" s="2"/>
      <c r="P712" s="2"/>
      <c r="Q712" s="2"/>
      <c r="R712" s="2"/>
      <c r="S712" s="2"/>
      <c r="T712" s="2"/>
      <c r="U712" s="2"/>
      <c r="V712" s="2"/>
      <c r="W712" s="2"/>
    </row>
    <row r="713" spans="1:23">
      <c r="A713" s="2"/>
      <c r="B713" s="2"/>
      <c r="C713" s="2"/>
      <c r="D713" s="2"/>
      <c r="E713" s="2"/>
      <c r="F713" s="2"/>
      <c r="G713" s="2"/>
      <c r="H713" s="2"/>
      <c r="I713" s="2"/>
      <c r="J713" s="2"/>
      <c r="K713" s="2"/>
      <c r="L713" s="2"/>
      <c r="M713" s="2"/>
      <c r="N713" s="2"/>
      <c r="O713" s="2"/>
      <c r="P713" s="2"/>
      <c r="Q713" s="2"/>
      <c r="R713" s="2"/>
      <c r="S713" s="2"/>
      <c r="T713" s="2"/>
      <c r="U713" s="2"/>
      <c r="V713" s="2"/>
      <c r="W713" s="2"/>
    </row>
    <row r="714" spans="1:23">
      <c r="A714" s="2"/>
      <c r="B714" s="2"/>
      <c r="C714" s="2"/>
      <c r="D714" s="2"/>
      <c r="E714" s="2"/>
      <c r="F714" s="2"/>
      <c r="G714" s="2"/>
      <c r="H714" s="2"/>
      <c r="I714" s="2"/>
      <c r="J714" s="2"/>
      <c r="K714" s="2"/>
      <c r="L714" s="2"/>
      <c r="M714" s="2"/>
      <c r="N714" s="2"/>
      <c r="O714" s="2"/>
      <c r="P714" s="2"/>
      <c r="Q714" s="2"/>
      <c r="R714" s="2"/>
      <c r="S714" s="2"/>
      <c r="T714" s="2"/>
      <c r="U714" s="2"/>
      <c r="V714" s="2"/>
      <c r="W714" s="2"/>
    </row>
    <row r="715" spans="1:23">
      <c r="A715" s="2"/>
      <c r="B715" s="2"/>
      <c r="C715" s="2"/>
      <c r="D715" s="2"/>
      <c r="E715" s="2"/>
      <c r="F715" s="2"/>
      <c r="G715" s="2"/>
      <c r="H715" s="2"/>
      <c r="I715" s="2"/>
      <c r="J715" s="2"/>
      <c r="K715" s="2"/>
      <c r="L715" s="2"/>
      <c r="M715" s="2"/>
      <c r="N715" s="2"/>
      <c r="O715" s="2"/>
      <c r="P715" s="2"/>
      <c r="Q715" s="2"/>
      <c r="R715" s="2"/>
      <c r="S715" s="2"/>
      <c r="T715" s="2"/>
      <c r="U715" s="2"/>
      <c r="V715" s="2"/>
      <c r="W715" s="2"/>
    </row>
    <row r="716" spans="1:23">
      <c r="A716" s="2"/>
      <c r="B716" s="2"/>
      <c r="C716" s="2"/>
      <c r="D716" s="2"/>
      <c r="E716" s="2"/>
      <c r="F716" s="2"/>
      <c r="G716" s="2"/>
      <c r="H716" s="2"/>
      <c r="I716" s="2"/>
      <c r="J716" s="2"/>
      <c r="K716" s="2"/>
      <c r="L716" s="2"/>
      <c r="M716" s="2"/>
      <c r="N716" s="2"/>
      <c r="O716" s="2"/>
      <c r="P716" s="2"/>
      <c r="Q716" s="2"/>
      <c r="R716" s="2"/>
      <c r="S716" s="2"/>
      <c r="T716" s="2"/>
      <c r="U716" s="2"/>
      <c r="V716" s="2"/>
      <c r="W716" s="2"/>
    </row>
    <row r="717" spans="1:23">
      <c r="A717" s="2"/>
      <c r="B717" s="2"/>
      <c r="C717" s="2"/>
      <c r="D717" s="2"/>
      <c r="E717" s="2"/>
      <c r="F717" s="2"/>
      <c r="G717" s="2"/>
      <c r="H717" s="2"/>
      <c r="I717" s="2"/>
      <c r="J717" s="2"/>
      <c r="K717" s="2"/>
      <c r="L717" s="2"/>
      <c r="M717" s="2"/>
      <c r="N717" s="2"/>
      <c r="O717" s="2"/>
      <c r="P717" s="2"/>
      <c r="Q717" s="2"/>
      <c r="R717" s="2"/>
      <c r="S717" s="2"/>
      <c r="T717" s="2"/>
      <c r="U717" s="2"/>
      <c r="V717" s="2"/>
      <c r="W717" s="2"/>
    </row>
    <row r="718" spans="1:23">
      <c r="A718" s="2"/>
      <c r="B718" s="2"/>
      <c r="C718" s="2"/>
      <c r="D718" s="2"/>
      <c r="E718" s="2"/>
      <c r="F718" s="2"/>
      <c r="G718" s="2"/>
      <c r="H718" s="2"/>
      <c r="I718" s="2"/>
      <c r="J718" s="2"/>
      <c r="K718" s="2"/>
      <c r="L718" s="2"/>
      <c r="M718" s="2"/>
      <c r="N718" s="2"/>
      <c r="O718" s="2"/>
      <c r="P718" s="2"/>
      <c r="Q718" s="2"/>
      <c r="R718" s="2"/>
      <c r="S718" s="2"/>
      <c r="T718" s="2"/>
      <c r="U718" s="2"/>
      <c r="V718" s="2"/>
      <c r="W718" s="2"/>
    </row>
    <row r="719" spans="1:23">
      <c r="A719" s="2"/>
      <c r="B719" s="2"/>
      <c r="C719" s="2"/>
      <c r="D719" s="2"/>
      <c r="E719" s="2"/>
      <c r="F719" s="2"/>
      <c r="G719" s="2"/>
      <c r="H719" s="2"/>
      <c r="I719" s="2"/>
      <c r="J719" s="2"/>
      <c r="K719" s="2"/>
      <c r="L719" s="2"/>
      <c r="M719" s="2"/>
      <c r="N719" s="2"/>
      <c r="O719" s="2"/>
      <c r="P719" s="2"/>
      <c r="Q719" s="2"/>
      <c r="R719" s="2"/>
      <c r="S719" s="2"/>
      <c r="T719" s="2"/>
      <c r="U719" s="2"/>
      <c r="V719" s="2"/>
      <c r="W719" s="2"/>
    </row>
    <row r="720" spans="1:23">
      <c r="A720" s="2"/>
      <c r="B720" s="2"/>
      <c r="C720" s="2"/>
      <c r="D720" s="2"/>
      <c r="E720" s="2"/>
      <c r="F720" s="2"/>
      <c r="G720" s="2"/>
      <c r="H720" s="2"/>
      <c r="I720" s="2"/>
      <c r="J720" s="2"/>
      <c r="K720" s="2"/>
      <c r="L720" s="2"/>
      <c r="M720" s="2"/>
      <c r="N720" s="2"/>
      <c r="O720" s="2"/>
      <c r="P720" s="2"/>
      <c r="Q720" s="2"/>
      <c r="R720" s="2"/>
      <c r="S720" s="2"/>
      <c r="T720" s="2"/>
      <c r="U720" s="2"/>
      <c r="V720" s="2"/>
      <c r="W720" s="2"/>
    </row>
    <row r="721" spans="1:23">
      <c r="A721" s="2"/>
      <c r="B721" s="2"/>
      <c r="C721" s="2"/>
      <c r="D721" s="2"/>
      <c r="E721" s="2"/>
      <c r="F721" s="2"/>
      <c r="G721" s="2"/>
      <c r="H721" s="2"/>
      <c r="I721" s="2"/>
      <c r="J721" s="2"/>
      <c r="K721" s="2"/>
      <c r="L721" s="2"/>
      <c r="M721" s="2"/>
      <c r="N721" s="2"/>
      <c r="O721" s="2"/>
      <c r="P721" s="2"/>
      <c r="Q721" s="2"/>
      <c r="R721" s="2"/>
      <c r="S721" s="2"/>
      <c r="T721" s="2"/>
      <c r="U721" s="2"/>
      <c r="V721" s="2"/>
      <c r="W721" s="2"/>
    </row>
    <row r="722" spans="1:23">
      <c r="A722" s="2"/>
      <c r="B722" s="2"/>
      <c r="C722" s="2"/>
      <c r="D722" s="2"/>
      <c r="E722" s="2"/>
      <c r="F722" s="2"/>
      <c r="G722" s="2"/>
      <c r="H722" s="2"/>
      <c r="I722" s="2"/>
      <c r="J722" s="2"/>
      <c r="K722" s="2"/>
      <c r="L722" s="2"/>
      <c r="M722" s="2"/>
      <c r="N722" s="2"/>
      <c r="O722" s="2"/>
      <c r="P722" s="2"/>
      <c r="Q722" s="2"/>
      <c r="R722" s="2"/>
      <c r="S722" s="2"/>
      <c r="T722" s="2"/>
      <c r="U722" s="2"/>
      <c r="V722" s="2"/>
      <c r="W722" s="2"/>
    </row>
    <row r="723" spans="1:23">
      <c r="A723" s="2"/>
      <c r="B723" s="2"/>
      <c r="C723" s="2"/>
      <c r="D723" s="2"/>
      <c r="E723" s="2"/>
      <c r="F723" s="2"/>
      <c r="G723" s="2"/>
      <c r="H723" s="2"/>
      <c r="I723" s="2"/>
      <c r="J723" s="2"/>
      <c r="K723" s="2"/>
      <c r="L723" s="2"/>
      <c r="M723" s="2"/>
      <c r="N723" s="2"/>
      <c r="O723" s="2"/>
      <c r="P723" s="2"/>
      <c r="Q723" s="2"/>
      <c r="R723" s="2"/>
      <c r="S723" s="2"/>
      <c r="T723" s="2"/>
      <c r="U723" s="2"/>
      <c r="V723" s="2"/>
      <c r="W723" s="2"/>
    </row>
    <row r="724" spans="1:23">
      <c r="A724" s="2"/>
      <c r="B724" s="2"/>
      <c r="C724" s="2"/>
      <c r="D724" s="2"/>
      <c r="E724" s="2"/>
      <c r="F724" s="2"/>
      <c r="G724" s="2"/>
      <c r="H724" s="2"/>
      <c r="I724" s="2"/>
      <c r="J724" s="2"/>
      <c r="K724" s="2"/>
      <c r="L724" s="2"/>
      <c r="M724" s="2"/>
      <c r="N724" s="2"/>
      <c r="O724" s="2"/>
      <c r="P724" s="2"/>
      <c r="Q724" s="2"/>
      <c r="R724" s="2"/>
      <c r="S724" s="2"/>
      <c r="T724" s="2"/>
      <c r="U724" s="2"/>
      <c r="V724" s="2"/>
      <c r="W724" s="2"/>
    </row>
    <row r="725" spans="1:23">
      <c r="A725" s="2"/>
      <c r="B725" s="2"/>
      <c r="C725" s="2"/>
      <c r="D725" s="2"/>
      <c r="E725" s="2"/>
      <c r="F725" s="2"/>
      <c r="G725" s="2"/>
      <c r="H725" s="2"/>
      <c r="I725" s="2"/>
      <c r="J725" s="2"/>
      <c r="K725" s="2"/>
      <c r="L725" s="2"/>
      <c r="M725" s="2"/>
      <c r="N725" s="2"/>
      <c r="O725" s="2"/>
      <c r="P725" s="2"/>
      <c r="Q725" s="2"/>
      <c r="R725" s="2"/>
      <c r="S725" s="2"/>
      <c r="T725" s="2"/>
      <c r="U725" s="2"/>
      <c r="V725" s="2"/>
      <c r="W725" s="2"/>
    </row>
    <row r="726" spans="1:23">
      <c r="A726" s="2"/>
      <c r="B726" s="2"/>
      <c r="C726" s="2"/>
      <c r="D726" s="2"/>
      <c r="E726" s="2"/>
      <c r="F726" s="2"/>
      <c r="G726" s="2"/>
      <c r="H726" s="2"/>
      <c r="I726" s="2"/>
      <c r="J726" s="2"/>
      <c r="K726" s="2"/>
      <c r="L726" s="2"/>
      <c r="M726" s="2"/>
      <c r="N726" s="2"/>
      <c r="O726" s="2"/>
      <c r="P726" s="2"/>
      <c r="Q726" s="2"/>
      <c r="R726" s="2"/>
      <c r="S726" s="2"/>
      <c r="T726" s="2"/>
      <c r="U726" s="2"/>
      <c r="V726" s="2"/>
      <c r="W726" s="2"/>
    </row>
    <row r="727" spans="1:23">
      <c r="A727" s="2"/>
      <c r="B727" s="2"/>
      <c r="C727" s="2"/>
      <c r="D727" s="2"/>
      <c r="E727" s="2"/>
      <c r="F727" s="2"/>
      <c r="G727" s="2"/>
      <c r="H727" s="2"/>
      <c r="I727" s="2"/>
      <c r="J727" s="2"/>
      <c r="K727" s="2"/>
      <c r="L727" s="2"/>
      <c r="M727" s="2"/>
      <c r="N727" s="2"/>
      <c r="O727" s="2"/>
      <c r="P727" s="2"/>
      <c r="Q727" s="2"/>
      <c r="R727" s="2"/>
      <c r="S727" s="2"/>
      <c r="T727" s="2"/>
      <c r="U727" s="2"/>
      <c r="V727" s="2"/>
      <c r="W727" s="2"/>
    </row>
    <row r="728" spans="1:23">
      <c r="A728" s="2"/>
      <c r="B728" s="2"/>
      <c r="C728" s="2"/>
      <c r="D728" s="2"/>
      <c r="E728" s="2"/>
      <c r="F728" s="2"/>
      <c r="G728" s="2"/>
      <c r="H728" s="2"/>
      <c r="I728" s="2"/>
      <c r="J728" s="2"/>
      <c r="K728" s="2"/>
      <c r="L728" s="2"/>
      <c r="M728" s="2"/>
      <c r="N728" s="2"/>
      <c r="O728" s="2"/>
      <c r="P728" s="2"/>
      <c r="Q728" s="2"/>
      <c r="R728" s="2"/>
      <c r="S728" s="2"/>
      <c r="T728" s="2"/>
      <c r="U728" s="2"/>
      <c r="V728" s="2"/>
      <c r="W728" s="2"/>
    </row>
    <row r="729" spans="1:23">
      <c r="A729" s="2"/>
      <c r="B729" s="2"/>
      <c r="C729" s="2"/>
      <c r="D729" s="2"/>
      <c r="E729" s="2"/>
      <c r="F729" s="2"/>
      <c r="G729" s="2"/>
      <c r="H729" s="2"/>
      <c r="I729" s="2"/>
      <c r="J729" s="2"/>
      <c r="K729" s="2"/>
      <c r="L729" s="2"/>
      <c r="M729" s="2"/>
      <c r="N729" s="2"/>
      <c r="O729" s="2"/>
      <c r="P729" s="2"/>
      <c r="Q729" s="2"/>
      <c r="R729" s="2"/>
      <c r="S729" s="2"/>
      <c r="T729" s="2"/>
      <c r="U729" s="2"/>
      <c r="V729" s="2"/>
      <c r="W729" s="2"/>
    </row>
    <row r="730" spans="1:23">
      <c r="A730" s="2"/>
      <c r="B730" s="2"/>
      <c r="C730" s="2"/>
      <c r="D730" s="2"/>
      <c r="E730" s="2"/>
      <c r="F730" s="2"/>
      <c r="G730" s="2"/>
      <c r="H730" s="2"/>
      <c r="I730" s="2"/>
      <c r="J730" s="2"/>
      <c r="K730" s="2"/>
      <c r="L730" s="2"/>
      <c r="M730" s="2"/>
      <c r="N730" s="2"/>
      <c r="O730" s="2"/>
      <c r="P730" s="2"/>
      <c r="Q730" s="2"/>
      <c r="R730" s="2"/>
      <c r="S730" s="2"/>
      <c r="T730" s="2"/>
      <c r="U730" s="2"/>
      <c r="V730" s="2"/>
      <c r="W730" s="2"/>
    </row>
    <row r="731" spans="1:23">
      <c r="A731" s="2"/>
      <c r="B731" s="2"/>
      <c r="C731" s="2"/>
      <c r="D731" s="2"/>
      <c r="E731" s="2"/>
      <c r="F731" s="2"/>
      <c r="G731" s="2"/>
      <c r="H731" s="2"/>
      <c r="I731" s="2"/>
      <c r="J731" s="2"/>
      <c r="K731" s="2"/>
      <c r="L731" s="2"/>
      <c r="M731" s="2"/>
      <c r="N731" s="2"/>
      <c r="O731" s="2"/>
      <c r="P731" s="2"/>
      <c r="Q731" s="2"/>
      <c r="R731" s="2"/>
      <c r="S731" s="2"/>
      <c r="T731" s="2"/>
      <c r="U731" s="2"/>
      <c r="V731" s="2"/>
      <c r="W731" s="2"/>
    </row>
    <row r="732" spans="1:23">
      <c r="A732" s="2"/>
      <c r="B732" s="2"/>
      <c r="C732" s="2"/>
      <c r="D732" s="2"/>
      <c r="E732" s="2"/>
      <c r="F732" s="2"/>
      <c r="G732" s="2"/>
      <c r="H732" s="2"/>
      <c r="I732" s="2"/>
      <c r="J732" s="2"/>
      <c r="K732" s="2"/>
      <c r="L732" s="2"/>
      <c r="M732" s="2"/>
      <c r="N732" s="2"/>
      <c r="O732" s="2"/>
      <c r="P732" s="2"/>
      <c r="Q732" s="2"/>
      <c r="R732" s="2"/>
      <c r="S732" s="2"/>
      <c r="T732" s="2"/>
      <c r="U732" s="2"/>
      <c r="V732" s="2"/>
      <c r="W732" s="2"/>
    </row>
    <row r="733" spans="1:23">
      <c r="A733" s="2"/>
      <c r="B733" s="2"/>
      <c r="C733" s="2"/>
      <c r="D733" s="2"/>
      <c r="E733" s="2"/>
      <c r="F733" s="2"/>
      <c r="G733" s="2"/>
      <c r="H733" s="2"/>
      <c r="I733" s="2"/>
      <c r="J733" s="2"/>
      <c r="K733" s="2"/>
      <c r="L733" s="2"/>
      <c r="M733" s="2"/>
      <c r="N733" s="2"/>
      <c r="O733" s="2"/>
      <c r="P733" s="2"/>
      <c r="Q733" s="2"/>
      <c r="R733" s="2"/>
      <c r="S733" s="2"/>
      <c r="T733" s="2"/>
      <c r="U733" s="2"/>
      <c r="V733" s="2"/>
      <c r="W733" s="2"/>
    </row>
    <row r="734" spans="1:23">
      <c r="A734" s="2"/>
      <c r="B734" s="2"/>
      <c r="C734" s="2"/>
      <c r="D734" s="2"/>
      <c r="E734" s="2"/>
      <c r="F734" s="2"/>
      <c r="G734" s="2"/>
      <c r="H734" s="2"/>
      <c r="I734" s="2"/>
      <c r="J734" s="2"/>
      <c r="K734" s="2"/>
      <c r="L734" s="2"/>
      <c r="M734" s="2"/>
      <c r="N734" s="2"/>
      <c r="O734" s="2"/>
      <c r="P734" s="2"/>
      <c r="Q734" s="2"/>
      <c r="R734" s="2"/>
      <c r="S734" s="2"/>
      <c r="T734" s="2"/>
      <c r="U734" s="2"/>
      <c r="V734" s="2"/>
      <c r="W734" s="2"/>
    </row>
    <row r="735" spans="1:23">
      <c r="A735" s="2"/>
      <c r="B735" s="2"/>
      <c r="C735" s="2"/>
      <c r="D735" s="2"/>
      <c r="E735" s="2"/>
      <c r="F735" s="2"/>
      <c r="G735" s="2"/>
      <c r="H735" s="2"/>
      <c r="I735" s="2"/>
      <c r="J735" s="2"/>
      <c r="K735" s="2"/>
      <c r="L735" s="2"/>
      <c r="M735" s="2"/>
      <c r="N735" s="2"/>
      <c r="O735" s="2"/>
      <c r="P735" s="2"/>
      <c r="Q735" s="2"/>
      <c r="R735" s="2"/>
      <c r="S735" s="2"/>
      <c r="T735" s="2"/>
      <c r="U735" s="2"/>
      <c r="V735" s="2"/>
      <c r="W735" s="2"/>
    </row>
    <row r="736" spans="1:23">
      <c r="A736" s="2"/>
      <c r="B736" s="2"/>
      <c r="C736" s="2"/>
      <c r="D736" s="2"/>
      <c r="E736" s="2"/>
      <c r="F736" s="2"/>
      <c r="G736" s="2"/>
      <c r="H736" s="2"/>
      <c r="I736" s="2"/>
      <c r="J736" s="2"/>
      <c r="K736" s="2"/>
      <c r="L736" s="2"/>
      <c r="M736" s="2"/>
      <c r="N736" s="2"/>
      <c r="O736" s="2"/>
      <c r="P736" s="2"/>
      <c r="Q736" s="2"/>
      <c r="R736" s="2"/>
      <c r="S736" s="2"/>
      <c r="T736" s="2"/>
      <c r="U736" s="2"/>
      <c r="V736" s="2"/>
      <c r="W736" s="2"/>
    </row>
    <row r="737" spans="1:23">
      <c r="A737" s="2"/>
      <c r="B737" s="2"/>
      <c r="C737" s="2"/>
      <c r="D737" s="2"/>
      <c r="E737" s="2"/>
      <c r="F737" s="2"/>
      <c r="G737" s="2"/>
      <c r="H737" s="2"/>
      <c r="I737" s="2"/>
      <c r="J737" s="2"/>
      <c r="K737" s="2"/>
      <c r="L737" s="2"/>
      <c r="M737" s="2"/>
      <c r="N737" s="2"/>
      <c r="O737" s="2"/>
      <c r="P737" s="2"/>
      <c r="Q737" s="2"/>
      <c r="R737" s="2"/>
      <c r="S737" s="2"/>
      <c r="T737" s="2"/>
      <c r="U737" s="2"/>
      <c r="V737" s="2"/>
      <c r="W737" s="2"/>
    </row>
    <row r="738" spans="1:23">
      <c r="A738" s="2"/>
      <c r="B738" s="2"/>
      <c r="C738" s="2"/>
      <c r="D738" s="2"/>
      <c r="E738" s="2"/>
      <c r="F738" s="2"/>
      <c r="G738" s="2"/>
      <c r="H738" s="2"/>
      <c r="I738" s="2"/>
      <c r="J738" s="2"/>
      <c r="K738" s="2"/>
      <c r="L738" s="2"/>
      <c r="M738" s="2"/>
      <c r="N738" s="2"/>
      <c r="O738" s="2"/>
      <c r="P738" s="2"/>
      <c r="Q738" s="2"/>
      <c r="R738" s="2"/>
      <c r="S738" s="2"/>
      <c r="T738" s="2"/>
      <c r="U738" s="2"/>
      <c r="V738" s="2"/>
      <c r="W738" s="2"/>
    </row>
    <row r="739" spans="1:23">
      <c r="A739" s="2"/>
      <c r="B739" s="2"/>
      <c r="C739" s="2"/>
      <c r="D739" s="2"/>
      <c r="E739" s="2"/>
      <c r="F739" s="2"/>
      <c r="G739" s="2"/>
      <c r="H739" s="2"/>
      <c r="I739" s="2"/>
      <c r="J739" s="2"/>
      <c r="K739" s="2"/>
      <c r="L739" s="2"/>
      <c r="M739" s="2"/>
      <c r="N739" s="2"/>
      <c r="O739" s="2"/>
      <c r="P739" s="2"/>
      <c r="Q739" s="2"/>
      <c r="R739" s="2"/>
      <c r="S739" s="2"/>
      <c r="T739" s="2"/>
      <c r="U739" s="2"/>
      <c r="V739" s="2"/>
      <c r="W739" s="2"/>
    </row>
    <row r="740" spans="1:23">
      <c r="A740" s="2"/>
      <c r="B740" s="2"/>
      <c r="C740" s="2"/>
      <c r="D740" s="2"/>
      <c r="E740" s="2"/>
      <c r="F740" s="2"/>
      <c r="G740" s="2"/>
      <c r="H740" s="2"/>
      <c r="I740" s="2"/>
      <c r="J740" s="2"/>
      <c r="K740" s="2"/>
      <c r="L740" s="2"/>
      <c r="M740" s="2"/>
      <c r="N740" s="2"/>
      <c r="O740" s="2"/>
      <c r="P740" s="2"/>
      <c r="Q740" s="2"/>
      <c r="R740" s="2"/>
      <c r="S740" s="2"/>
      <c r="T740" s="2"/>
      <c r="U740" s="2"/>
      <c r="V740" s="2"/>
      <c r="W740" s="2"/>
    </row>
    <row r="741" spans="1:23">
      <c r="A741" s="2"/>
      <c r="B741" s="2"/>
      <c r="C741" s="2"/>
      <c r="D741" s="2"/>
      <c r="E741" s="2"/>
      <c r="F741" s="2"/>
      <c r="G741" s="2"/>
      <c r="H741" s="2"/>
      <c r="I741" s="2"/>
      <c r="J741" s="2"/>
      <c r="K741" s="2"/>
      <c r="L741" s="2"/>
      <c r="M741" s="2"/>
      <c r="N741" s="2"/>
      <c r="O741" s="2"/>
      <c r="P741" s="2"/>
      <c r="Q741" s="2"/>
      <c r="R741" s="2"/>
      <c r="S741" s="2"/>
      <c r="T741" s="2"/>
      <c r="U741" s="2"/>
      <c r="V741" s="2"/>
      <c r="W741" s="2"/>
    </row>
    <row r="742" spans="1:23">
      <c r="A742" s="2"/>
      <c r="B742" s="2"/>
      <c r="C742" s="2"/>
      <c r="D742" s="2"/>
      <c r="E742" s="2"/>
      <c r="F742" s="2"/>
      <c r="G742" s="2"/>
      <c r="H742" s="2"/>
      <c r="I742" s="2"/>
      <c r="J742" s="2"/>
      <c r="K742" s="2"/>
      <c r="L742" s="2"/>
      <c r="M742" s="2"/>
      <c r="N742" s="2"/>
      <c r="O742" s="2"/>
      <c r="P742" s="2"/>
      <c r="Q742" s="2"/>
      <c r="R742" s="2"/>
      <c r="S742" s="2"/>
      <c r="T742" s="2"/>
      <c r="U742" s="2"/>
      <c r="V742" s="2"/>
      <c r="W742" s="2"/>
    </row>
    <row r="743" spans="1:23">
      <c r="A743" s="2"/>
      <c r="B743" s="2"/>
      <c r="C743" s="2"/>
      <c r="D743" s="2"/>
      <c r="E743" s="2"/>
      <c r="F743" s="2"/>
      <c r="G743" s="2"/>
      <c r="H743" s="2"/>
      <c r="I743" s="2"/>
      <c r="J743" s="2"/>
      <c r="K743" s="2"/>
      <c r="L743" s="2"/>
      <c r="M743" s="2"/>
      <c r="N743" s="2"/>
      <c r="O743" s="2"/>
      <c r="P743" s="2"/>
      <c r="Q743" s="2"/>
      <c r="R743" s="2"/>
      <c r="S743" s="2"/>
      <c r="T743" s="2"/>
      <c r="U743" s="2"/>
      <c r="V743" s="2"/>
      <c r="W743" s="2"/>
    </row>
    <row r="744" spans="1:23">
      <c r="A744" s="2"/>
      <c r="B744" s="2"/>
      <c r="C744" s="2"/>
      <c r="D744" s="2"/>
      <c r="E744" s="2"/>
      <c r="F744" s="2"/>
      <c r="G744" s="2"/>
      <c r="H744" s="2"/>
      <c r="I744" s="2"/>
      <c r="J744" s="2"/>
      <c r="K744" s="2"/>
      <c r="L744" s="2"/>
      <c r="M744" s="2"/>
      <c r="N744" s="2"/>
      <c r="O744" s="2"/>
      <c r="P744" s="2"/>
      <c r="Q744" s="2"/>
      <c r="R744" s="2"/>
      <c r="S744" s="2"/>
      <c r="T744" s="2"/>
      <c r="U744" s="2"/>
      <c r="V744" s="2"/>
      <c r="W744" s="2"/>
    </row>
    <row r="745" spans="1:23">
      <c r="A745" s="2"/>
      <c r="B745" s="2"/>
      <c r="C745" s="2"/>
      <c r="D745" s="2"/>
      <c r="E745" s="2"/>
      <c r="F745" s="2"/>
      <c r="G745" s="2"/>
      <c r="H745" s="2"/>
      <c r="I745" s="2"/>
      <c r="J745" s="2"/>
      <c r="K745" s="2"/>
      <c r="L745" s="2"/>
      <c r="M745" s="2"/>
      <c r="N745" s="2"/>
      <c r="O745" s="2"/>
      <c r="P745" s="2"/>
      <c r="Q745" s="2"/>
      <c r="R745" s="2"/>
      <c r="S745" s="2"/>
      <c r="T745" s="2"/>
      <c r="U745" s="2"/>
      <c r="V745" s="2"/>
      <c r="W745" s="2"/>
    </row>
    <row r="746" spans="1:23">
      <c r="A746" s="2"/>
      <c r="B746" s="2"/>
      <c r="C746" s="2"/>
      <c r="D746" s="2"/>
      <c r="E746" s="2"/>
      <c r="F746" s="2"/>
      <c r="G746" s="2"/>
      <c r="H746" s="2"/>
      <c r="I746" s="2"/>
      <c r="J746" s="2"/>
      <c r="K746" s="2"/>
      <c r="L746" s="2"/>
      <c r="M746" s="2"/>
      <c r="N746" s="2"/>
      <c r="O746" s="2"/>
      <c r="P746" s="2"/>
      <c r="Q746" s="2"/>
      <c r="R746" s="2"/>
      <c r="S746" s="2"/>
      <c r="T746" s="2"/>
      <c r="U746" s="2"/>
      <c r="V746" s="2"/>
      <c r="W746" s="2"/>
    </row>
    <row r="747" spans="1:23">
      <c r="A747" s="2"/>
      <c r="B747" s="2"/>
      <c r="C747" s="2"/>
      <c r="D747" s="2"/>
      <c r="E747" s="2"/>
      <c r="F747" s="2"/>
      <c r="G747" s="2"/>
      <c r="H747" s="2"/>
      <c r="I747" s="2"/>
      <c r="J747" s="2"/>
      <c r="K747" s="2"/>
      <c r="L747" s="2"/>
      <c r="M747" s="2"/>
      <c r="N747" s="2"/>
      <c r="O747" s="2"/>
      <c r="P747" s="2"/>
      <c r="Q747" s="2"/>
      <c r="R747" s="2"/>
      <c r="S747" s="2"/>
      <c r="T747" s="2"/>
      <c r="U747" s="2"/>
      <c r="V747" s="2"/>
      <c r="W747" s="2"/>
    </row>
    <row r="748" spans="1:23">
      <c r="A748" s="2"/>
      <c r="B748" s="2"/>
      <c r="C748" s="2"/>
      <c r="D748" s="2"/>
      <c r="E748" s="2"/>
      <c r="F748" s="2"/>
      <c r="G748" s="2"/>
      <c r="H748" s="2"/>
      <c r="I748" s="2"/>
      <c r="J748" s="2"/>
      <c r="K748" s="2"/>
      <c r="L748" s="2"/>
      <c r="M748" s="2"/>
      <c r="N748" s="2"/>
      <c r="O748" s="2"/>
      <c r="P748" s="2"/>
      <c r="Q748" s="2"/>
      <c r="R748" s="2"/>
      <c r="S748" s="2"/>
      <c r="T748" s="2"/>
      <c r="U748" s="2"/>
      <c r="V748" s="2"/>
      <c r="W748" s="2"/>
    </row>
    <row r="749" spans="1:23">
      <c r="A749" s="2"/>
      <c r="B749" s="2"/>
      <c r="C749" s="2"/>
      <c r="D749" s="2"/>
      <c r="E749" s="2"/>
      <c r="F749" s="2"/>
      <c r="G749" s="2"/>
      <c r="H749" s="2"/>
      <c r="I749" s="2"/>
      <c r="J749" s="2"/>
      <c r="K749" s="2"/>
      <c r="L749" s="2"/>
      <c r="M749" s="2"/>
      <c r="N749" s="2"/>
      <c r="O749" s="2"/>
      <c r="P749" s="2"/>
      <c r="Q749" s="2"/>
      <c r="R749" s="2"/>
      <c r="S749" s="2"/>
      <c r="T749" s="2"/>
      <c r="U749" s="2"/>
      <c r="V749" s="2"/>
      <c r="W749" s="2"/>
    </row>
    <row r="750" spans="1:23">
      <c r="A750" s="2"/>
      <c r="B750" s="2"/>
      <c r="C750" s="2"/>
      <c r="D750" s="2"/>
      <c r="E750" s="2"/>
      <c r="F750" s="2"/>
      <c r="G750" s="2"/>
      <c r="H750" s="2"/>
      <c r="I750" s="2"/>
      <c r="J750" s="2"/>
      <c r="K750" s="2"/>
      <c r="L750" s="2"/>
      <c r="M750" s="2"/>
      <c r="N750" s="2"/>
      <c r="O750" s="2"/>
      <c r="P750" s="2"/>
      <c r="Q750" s="2"/>
      <c r="R750" s="2"/>
      <c r="S750" s="2"/>
      <c r="T750" s="2"/>
      <c r="U750" s="2"/>
      <c r="V750" s="2"/>
      <c r="W750" s="2"/>
    </row>
    <row r="751" spans="1:23">
      <c r="A751" s="2"/>
      <c r="B751" s="2"/>
      <c r="C751" s="2"/>
      <c r="D751" s="2"/>
      <c r="E751" s="2"/>
      <c r="F751" s="2"/>
      <c r="G751" s="2"/>
      <c r="H751" s="2"/>
      <c r="I751" s="2"/>
      <c r="J751" s="2"/>
      <c r="K751" s="2"/>
      <c r="L751" s="2"/>
      <c r="M751" s="2"/>
      <c r="N751" s="2"/>
      <c r="O751" s="2"/>
      <c r="P751" s="2"/>
      <c r="Q751" s="2"/>
      <c r="R751" s="2"/>
      <c r="S751" s="2"/>
      <c r="T751" s="2"/>
      <c r="U751" s="2"/>
      <c r="V751" s="2"/>
      <c r="W751" s="2"/>
    </row>
    <row r="752" spans="1:23">
      <c r="A752" s="2"/>
      <c r="B752" s="2"/>
      <c r="C752" s="2"/>
      <c r="D752" s="2"/>
      <c r="E752" s="2"/>
      <c r="F752" s="2"/>
      <c r="G752" s="2"/>
      <c r="H752" s="2"/>
      <c r="I752" s="2"/>
      <c r="J752" s="2"/>
      <c r="K752" s="2"/>
      <c r="L752" s="2"/>
      <c r="M752" s="2"/>
      <c r="N752" s="2"/>
      <c r="O752" s="2"/>
      <c r="P752" s="2"/>
      <c r="Q752" s="2"/>
      <c r="R752" s="2"/>
      <c r="S752" s="2"/>
      <c r="T752" s="2"/>
      <c r="U752" s="2"/>
      <c r="V752" s="2"/>
      <c r="W752" s="2"/>
    </row>
    <row r="753" spans="1:23">
      <c r="A753" s="2"/>
      <c r="B753" s="2"/>
      <c r="C753" s="2"/>
      <c r="D753" s="2"/>
      <c r="E753" s="2"/>
      <c r="F753" s="2"/>
      <c r="G753" s="2"/>
      <c r="H753" s="2"/>
      <c r="I753" s="2"/>
      <c r="J753" s="2"/>
      <c r="K753" s="2"/>
      <c r="L753" s="2"/>
      <c r="M753" s="2"/>
      <c r="N753" s="2"/>
      <c r="O753" s="2"/>
      <c r="P753" s="2"/>
      <c r="Q753" s="2"/>
      <c r="R753" s="2"/>
      <c r="S753" s="2"/>
      <c r="T753" s="2"/>
      <c r="U753" s="2"/>
      <c r="V753" s="2"/>
      <c r="W753" s="2"/>
    </row>
    <row r="754" spans="1:23">
      <c r="A754" s="2"/>
      <c r="B754" s="2"/>
      <c r="C754" s="2"/>
      <c r="D754" s="2"/>
      <c r="E754" s="2"/>
      <c r="F754" s="2"/>
      <c r="G754" s="2"/>
      <c r="H754" s="2"/>
      <c r="I754" s="2"/>
      <c r="J754" s="2"/>
      <c r="K754" s="2"/>
      <c r="L754" s="2"/>
      <c r="M754" s="2"/>
      <c r="N754" s="2"/>
      <c r="O754" s="2"/>
      <c r="P754" s="2"/>
      <c r="Q754" s="2"/>
      <c r="R754" s="2"/>
      <c r="S754" s="2"/>
      <c r="T754" s="2"/>
      <c r="U754" s="2"/>
      <c r="V754" s="2"/>
      <c r="W754" s="2"/>
    </row>
    <row r="755" spans="1:23">
      <c r="A755" s="2"/>
      <c r="B755" s="2"/>
      <c r="C755" s="2"/>
      <c r="D755" s="2"/>
      <c r="E755" s="2"/>
      <c r="F755" s="2"/>
      <c r="G755" s="2"/>
      <c r="H755" s="2"/>
      <c r="I755" s="2"/>
      <c r="J755" s="2"/>
      <c r="K755" s="2"/>
      <c r="L755" s="2"/>
      <c r="M755" s="2"/>
      <c r="N755" s="2"/>
      <c r="O755" s="2"/>
      <c r="P755" s="2"/>
      <c r="Q755" s="2"/>
      <c r="R755" s="2"/>
      <c r="S755" s="2"/>
      <c r="T755" s="2"/>
      <c r="U755" s="2"/>
      <c r="V755" s="2"/>
      <c r="W755" s="2"/>
    </row>
    <row r="756" spans="1:23">
      <c r="A756" s="2"/>
      <c r="B756" s="2"/>
      <c r="C756" s="2"/>
      <c r="D756" s="2"/>
      <c r="E756" s="2"/>
      <c r="F756" s="2"/>
      <c r="G756" s="2"/>
      <c r="H756" s="2"/>
      <c r="I756" s="2"/>
      <c r="J756" s="2"/>
      <c r="K756" s="2"/>
      <c r="L756" s="2"/>
      <c r="M756" s="2"/>
      <c r="N756" s="2"/>
      <c r="O756" s="2"/>
      <c r="P756" s="2"/>
      <c r="Q756" s="2"/>
      <c r="R756" s="2"/>
      <c r="S756" s="2"/>
      <c r="T756" s="2"/>
      <c r="U756" s="2"/>
      <c r="V756" s="2"/>
      <c r="W756" s="2"/>
    </row>
    <row r="757" spans="1:23">
      <c r="A757" s="2"/>
      <c r="B757" s="2"/>
      <c r="C757" s="2"/>
      <c r="D757" s="2"/>
      <c r="E757" s="2"/>
      <c r="F757" s="2"/>
      <c r="G757" s="2"/>
      <c r="H757" s="2"/>
      <c r="I757" s="2"/>
      <c r="J757" s="2"/>
      <c r="K757" s="2"/>
      <c r="L757" s="2"/>
      <c r="M757" s="2"/>
      <c r="N757" s="2"/>
      <c r="O757" s="2"/>
      <c r="P757" s="2"/>
      <c r="Q757" s="2"/>
      <c r="R757" s="2"/>
      <c r="S757" s="2"/>
      <c r="T757" s="2"/>
      <c r="U757" s="2"/>
      <c r="V757" s="2"/>
      <c r="W757" s="2"/>
    </row>
    <row r="758" spans="1:23">
      <c r="A758" s="2"/>
      <c r="B758" s="2"/>
      <c r="C758" s="2"/>
      <c r="D758" s="2"/>
      <c r="E758" s="2"/>
      <c r="F758" s="2"/>
      <c r="G758" s="2"/>
      <c r="H758" s="2"/>
      <c r="I758" s="2"/>
      <c r="J758" s="2"/>
      <c r="K758" s="2"/>
      <c r="L758" s="2"/>
      <c r="M758" s="2"/>
      <c r="N758" s="2"/>
      <c r="O758" s="2"/>
      <c r="P758" s="2"/>
      <c r="Q758" s="2"/>
      <c r="R758" s="2"/>
      <c r="S758" s="2"/>
      <c r="T758" s="2"/>
      <c r="U758" s="2"/>
      <c r="V758" s="2"/>
      <c r="W758" s="2"/>
    </row>
    <row r="759" spans="1:23">
      <c r="A759" s="2"/>
      <c r="B759" s="2"/>
      <c r="C759" s="2"/>
      <c r="D759" s="2"/>
      <c r="E759" s="2"/>
      <c r="F759" s="2"/>
      <c r="G759" s="2"/>
      <c r="H759" s="2"/>
      <c r="I759" s="2"/>
      <c r="J759" s="2"/>
      <c r="K759" s="2"/>
      <c r="L759" s="2"/>
      <c r="M759" s="2"/>
      <c r="N759" s="2"/>
      <c r="O759" s="2"/>
      <c r="P759" s="2"/>
      <c r="Q759" s="2"/>
      <c r="R759" s="2"/>
      <c r="S759" s="2"/>
      <c r="T759" s="2"/>
      <c r="U759" s="2"/>
      <c r="V759" s="2"/>
      <c r="W759" s="2"/>
    </row>
    <row r="760" spans="1:23">
      <c r="A760" s="2"/>
      <c r="B760" s="2"/>
      <c r="C760" s="2"/>
      <c r="D760" s="2"/>
      <c r="E760" s="2"/>
      <c r="F760" s="2"/>
      <c r="G760" s="2"/>
      <c r="H760" s="2"/>
      <c r="I760" s="2"/>
      <c r="J760" s="2"/>
      <c r="K760" s="2"/>
      <c r="L760" s="2"/>
      <c r="M760" s="2"/>
      <c r="N760" s="2"/>
      <c r="O760" s="2"/>
      <c r="P760" s="2"/>
      <c r="Q760" s="2"/>
      <c r="R760" s="2"/>
      <c r="S760" s="2"/>
      <c r="T760" s="2"/>
      <c r="U760" s="2"/>
      <c r="V760" s="2"/>
      <c r="W760" s="2"/>
    </row>
    <row r="761" spans="1:23">
      <c r="A761" s="2"/>
      <c r="B761" s="2"/>
      <c r="C761" s="2"/>
      <c r="D761" s="2"/>
      <c r="E761" s="2"/>
      <c r="F761" s="2"/>
      <c r="G761" s="2"/>
      <c r="H761" s="2"/>
      <c r="I761" s="2"/>
      <c r="J761" s="2"/>
      <c r="K761" s="2"/>
      <c r="L761" s="2"/>
      <c r="M761" s="2"/>
      <c r="N761" s="2"/>
      <c r="O761" s="2"/>
      <c r="P761" s="2"/>
      <c r="Q761" s="2"/>
      <c r="R761" s="2"/>
      <c r="S761" s="2"/>
      <c r="T761" s="2"/>
      <c r="U761" s="2"/>
      <c r="V761" s="2"/>
      <c r="W761" s="2"/>
    </row>
    <row r="762" spans="1:23">
      <c r="A762" s="2"/>
      <c r="B762" s="2"/>
      <c r="C762" s="2"/>
      <c r="D762" s="2"/>
      <c r="E762" s="2"/>
      <c r="F762" s="2"/>
      <c r="G762" s="2"/>
      <c r="H762" s="2"/>
      <c r="I762" s="2"/>
      <c r="J762" s="2"/>
      <c r="K762" s="2"/>
      <c r="L762" s="2"/>
      <c r="M762" s="2"/>
      <c r="N762" s="2"/>
      <c r="O762" s="2"/>
      <c r="P762" s="2"/>
      <c r="Q762" s="2"/>
      <c r="R762" s="2"/>
      <c r="S762" s="2"/>
      <c r="T762" s="2"/>
      <c r="U762" s="2"/>
      <c r="V762" s="2"/>
      <c r="W762" s="2"/>
    </row>
    <row r="763" spans="1:23">
      <c r="A763" s="2"/>
      <c r="B763" s="2"/>
      <c r="C763" s="2"/>
      <c r="D763" s="2"/>
      <c r="E763" s="2"/>
      <c r="F763" s="2"/>
      <c r="G763" s="2"/>
      <c r="H763" s="2"/>
      <c r="I763" s="2"/>
      <c r="J763" s="2"/>
      <c r="K763" s="2"/>
      <c r="L763" s="2"/>
      <c r="M763" s="2"/>
      <c r="N763" s="2"/>
      <c r="O763" s="2"/>
      <c r="P763" s="2"/>
      <c r="Q763" s="2"/>
      <c r="R763" s="2"/>
      <c r="S763" s="2"/>
      <c r="T763" s="2"/>
      <c r="U763" s="2"/>
      <c r="V763" s="2"/>
      <c r="W763" s="2"/>
    </row>
    <row r="764" spans="1:23">
      <c r="A764" s="2"/>
      <c r="B764" s="2"/>
      <c r="C764" s="2"/>
      <c r="D764" s="2"/>
      <c r="E764" s="2"/>
      <c r="F764" s="2"/>
      <c r="G764" s="2"/>
      <c r="H764" s="2"/>
      <c r="I764" s="2"/>
      <c r="J764" s="2"/>
      <c r="K764" s="2"/>
      <c r="L764" s="2"/>
      <c r="M764" s="2"/>
      <c r="N764" s="2"/>
      <c r="O764" s="2"/>
      <c r="P764" s="2"/>
      <c r="Q764" s="2"/>
      <c r="R764" s="2"/>
      <c r="S764" s="2"/>
      <c r="T764" s="2"/>
      <c r="U764" s="2"/>
      <c r="V764" s="2"/>
      <c r="W764" s="2"/>
    </row>
    <row r="765" spans="1:23">
      <c r="A765" s="2"/>
      <c r="B765" s="2"/>
      <c r="C765" s="2"/>
      <c r="D765" s="2"/>
      <c r="E765" s="2"/>
      <c r="F765" s="2"/>
      <c r="G765" s="2"/>
      <c r="H765" s="2"/>
      <c r="I765" s="2"/>
      <c r="J765" s="2"/>
      <c r="K765" s="2"/>
      <c r="L765" s="2"/>
      <c r="M765" s="2"/>
      <c r="N765" s="2"/>
      <c r="O765" s="2"/>
      <c r="P765" s="2"/>
      <c r="Q765" s="2"/>
      <c r="R765" s="2"/>
      <c r="S765" s="2"/>
      <c r="T765" s="2"/>
      <c r="U765" s="2"/>
      <c r="V765" s="2"/>
      <c r="W765" s="2"/>
    </row>
    <row r="766" spans="1:23">
      <c r="A766" s="2"/>
      <c r="B766" s="2"/>
      <c r="C766" s="2"/>
      <c r="D766" s="2"/>
      <c r="E766" s="2"/>
      <c r="F766" s="2"/>
      <c r="G766" s="2"/>
      <c r="H766" s="2"/>
      <c r="I766" s="2"/>
      <c r="J766" s="2"/>
      <c r="K766" s="2"/>
      <c r="L766" s="2"/>
      <c r="M766" s="2"/>
      <c r="N766" s="2"/>
      <c r="O766" s="2"/>
      <c r="P766" s="2"/>
      <c r="Q766" s="2"/>
      <c r="R766" s="2"/>
      <c r="S766" s="2"/>
      <c r="T766" s="2"/>
      <c r="U766" s="2"/>
      <c r="V766" s="2"/>
      <c r="W766" s="2"/>
    </row>
    <row r="767" spans="1:23">
      <c r="A767" s="2"/>
      <c r="B767" s="2"/>
      <c r="C767" s="2"/>
      <c r="D767" s="2"/>
      <c r="E767" s="2"/>
      <c r="F767" s="2"/>
      <c r="G767" s="2"/>
      <c r="H767" s="2"/>
      <c r="I767" s="2"/>
      <c r="J767" s="2"/>
      <c r="K767" s="2"/>
      <c r="L767" s="2"/>
      <c r="M767" s="2"/>
      <c r="N767" s="2"/>
      <c r="O767" s="2"/>
      <c r="P767" s="2"/>
      <c r="Q767" s="2"/>
      <c r="R767" s="2"/>
      <c r="S767" s="2"/>
      <c r="T767" s="2"/>
      <c r="U767" s="2"/>
      <c r="V767" s="2"/>
      <c r="W767" s="2"/>
    </row>
    <row r="768" spans="1:23">
      <c r="A768" s="2"/>
      <c r="B768" s="2"/>
      <c r="C768" s="2"/>
      <c r="D768" s="2"/>
      <c r="E768" s="2"/>
      <c r="F768" s="2"/>
      <c r="G768" s="2"/>
      <c r="H768" s="2"/>
      <c r="I768" s="2"/>
      <c r="J768" s="2"/>
      <c r="K768" s="2"/>
      <c r="L768" s="2"/>
      <c r="M768" s="2"/>
      <c r="N768" s="2"/>
      <c r="O768" s="2"/>
      <c r="P768" s="2"/>
      <c r="Q768" s="2"/>
      <c r="R768" s="2"/>
      <c r="S768" s="2"/>
      <c r="T768" s="2"/>
      <c r="U768" s="2"/>
      <c r="V768" s="2"/>
      <c r="W768" s="2"/>
    </row>
    <row r="769" spans="1:23">
      <c r="A769" s="2"/>
      <c r="B769" s="2"/>
      <c r="C769" s="2"/>
      <c r="D769" s="2"/>
      <c r="E769" s="2"/>
      <c r="F769" s="2"/>
      <c r="G769" s="2"/>
      <c r="H769" s="2"/>
      <c r="I769" s="2"/>
      <c r="J769" s="2"/>
      <c r="K769" s="2"/>
      <c r="L769" s="2"/>
      <c r="M769" s="2"/>
      <c r="N769" s="2"/>
      <c r="O769" s="2"/>
      <c r="P769" s="2"/>
      <c r="Q769" s="2"/>
      <c r="R769" s="2"/>
      <c r="S769" s="2"/>
      <c r="T769" s="2"/>
      <c r="U769" s="2"/>
      <c r="V769" s="2"/>
      <c r="W769" s="2"/>
    </row>
    <row r="770" spans="1:23">
      <c r="A770" s="2"/>
      <c r="B770" s="2"/>
      <c r="C770" s="2"/>
      <c r="D770" s="2"/>
      <c r="E770" s="2"/>
      <c r="F770" s="2"/>
      <c r="G770" s="2"/>
      <c r="H770" s="2"/>
      <c r="I770" s="2"/>
      <c r="J770" s="2"/>
      <c r="K770" s="2"/>
      <c r="L770" s="2"/>
      <c r="M770" s="2"/>
      <c r="N770" s="2"/>
      <c r="O770" s="2"/>
      <c r="P770" s="2"/>
      <c r="Q770" s="2"/>
      <c r="R770" s="2"/>
      <c r="S770" s="2"/>
      <c r="T770" s="2"/>
      <c r="U770" s="2"/>
      <c r="V770" s="2"/>
      <c r="W770" s="2"/>
    </row>
    <row r="771" spans="1:23">
      <c r="A771" s="2"/>
      <c r="B771" s="2"/>
      <c r="C771" s="2"/>
      <c r="D771" s="2"/>
      <c r="E771" s="2"/>
      <c r="F771" s="2"/>
      <c r="G771" s="2"/>
      <c r="H771" s="2"/>
      <c r="I771" s="2"/>
      <c r="J771" s="2"/>
      <c r="K771" s="2"/>
      <c r="L771" s="2"/>
      <c r="M771" s="2"/>
      <c r="N771" s="2"/>
      <c r="O771" s="2"/>
      <c r="P771" s="2"/>
      <c r="Q771" s="2"/>
      <c r="R771" s="2"/>
      <c r="S771" s="2"/>
      <c r="T771" s="2"/>
      <c r="U771" s="2"/>
      <c r="V771" s="2"/>
      <c r="W771" s="2"/>
    </row>
    <row r="772" spans="1:23">
      <c r="A772" s="2"/>
      <c r="B772" s="2"/>
      <c r="C772" s="2"/>
      <c r="D772" s="2"/>
      <c r="E772" s="2"/>
      <c r="F772" s="2"/>
      <c r="G772" s="2"/>
      <c r="H772" s="2"/>
      <c r="I772" s="2"/>
      <c r="J772" s="2"/>
      <c r="K772" s="2"/>
      <c r="L772" s="2"/>
      <c r="M772" s="2"/>
      <c r="N772" s="2"/>
      <c r="O772" s="2"/>
      <c r="P772" s="2"/>
      <c r="Q772" s="2"/>
      <c r="R772" s="2"/>
      <c r="S772" s="2"/>
      <c r="T772" s="2"/>
      <c r="U772" s="2"/>
      <c r="V772" s="2"/>
      <c r="W772" s="2"/>
    </row>
    <row r="773" spans="1:23">
      <c r="A773" s="2"/>
      <c r="B773" s="2"/>
      <c r="C773" s="2"/>
      <c r="D773" s="2"/>
      <c r="E773" s="2"/>
      <c r="F773" s="2"/>
      <c r="G773" s="2"/>
      <c r="H773" s="2"/>
      <c r="I773" s="2"/>
      <c r="J773" s="2"/>
      <c r="K773" s="2"/>
      <c r="L773" s="2"/>
      <c r="M773" s="2"/>
      <c r="N773" s="2"/>
      <c r="O773" s="2"/>
      <c r="P773" s="2"/>
      <c r="Q773" s="2"/>
      <c r="R773" s="2"/>
      <c r="S773" s="2"/>
      <c r="T773" s="2"/>
      <c r="U773" s="2"/>
      <c r="V773" s="2"/>
      <c r="W773" s="2"/>
    </row>
    <row r="774" spans="1:23">
      <c r="A774" s="2"/>
      <c r="B774" s="2"/>
      <c r="C774" s="2"/>
      <c r="D774" s="2"/>
      <c r="E774" s="2"/>
      <c r="F774" s="2"/>
      <c r="G774" s="2"/>
      <c r="H774" s="2"/>
      <c r="I774" s="2"/>
      <c r="J774" s="2"/>
      <c r="K774" s="2"/>
      <c r="L774" s="2"/>
      <c r="M774" s="2"/>
      <c r="N774" s="2"/>
      <c r="O774" s="2"/>
      <c r="P774" s="2"/>
      <c r="Q774" s="2"/>
      <c r="R774" s="2"/>
      <c r="S774" s="2"/>
      <c r="T774" s="2"/>
      <c r="U774" s="2"/>
      <c r="V774" s="2"/>
      <c r="W774" s="2"/>
    </row>
    <row r="775" spans="1:23">
      <c r="A775" s="2"/>
      <c r="B775" s="2"/>
      <c r="C775" s="2"/>
      <c r="D775" s="2"/>
      <c r="E775" s="2"/>
      <c r="F775" s="2"/>
      <c r="G775" s="2"/>
      <c r="H775" s="2"/>
      <c r="I775" s="2"/>
      <c r="J775" s="2"/>
      <c r="K775" s="2"/>
      <c r="L775" s="2"/>
      <c r="M775" s="2"/>
      <c r="N775" s="2"/>
      <c r="O775" s="2"/>
      <c r="P775" s="2"/>
      <c r="Q775" s="2"/>
      <c r="R775" s="2"/>
      <c r="S775" s="2"/>
      <c r="T775" s="2"/>
      <c r="U775" s="2"/>
      <c r="V775" s="2"/>
      <c r="W775" s="2"/>
    </row>
    <row r="776" spans="1:23">
      <c r="A776" s="2"/>
      <c r="B776" s="2"/>
      <c r="C776" s="2"/>
      <c r="D776" s="2"/>
      <c r="E776" s="2"/>
      <c r="F776" s="2"/>
      <c r="G776" s="2"/>
      <c r="H776" s="2"/>
      <c r="I776" s="2"/>
      <c r="J776" s="2"/>
      <c r="K776" s="2"/>
      <c r="L776" s="2"/>
      <c r="M776" s="2"/>
      <c r="N776" s="2"/>
      <c r="O776" s="2"/>
      <c r="P776" s="2"/>
      <c r="Q776" s="2"/>
      <c r="R776" s="2"/>
      <c r="S776" s="2"/>
      <c r="T776" s="2"/>
      <c r="U776" s="2"/>
      <c r="V776" s="2"/>
      <c r="W776" s="2"/>
    </row>
    <row r="777" spans="1:23">
      <c r="A777" s="2"/>
      <c r="B777" s="2"/>
      <c r="C777" s="2"/>
      <c r="D777" s="2"/>
      <c r="E777" s="2"/>
      <c r="F777" s="2"/>
      <c r="G777" s="2"/>
      <c r="H777" s="2"/>
      <c r="I777" s="2"/>
      <c r="J777" s="2"/>
      <c r="K777" s="2"/>
      <c r="L777" s="2"/>
      <c r="M777" s="2"/>
      <c r="N777" s="2"/>
      <c r="O777" s="2"/>
      <c r="P777" s="2"/>
      <c r="Q777" s="2"/>
      <c r="R777" s="2"/>
      <c r="S777" s="2"/>
      <c r="T777" s="2"/>
      <c r="U777" s="2"/>
      <c r="V777" s="2"/>
      <c r="W777" s="2"/>
    </row>
    <row r="778" spans="1:23">
      <c r="A778" s="2"/>
      <c r="B778" s="2"/>
      <c r="C778" s="2"/>
      <c r="D778" s="2"/>
      <c r="E778" s="2"/>
      <c r="F778" s="2"/>
      <c r="G778" s="2"/>
      <c r="H778" s="2"/>
      <c r="I778" s="2"/>
      <c r="J778" s="2"/>
      <c r="K778" s="2"/>
      <c r="L778" s="2"/>
      <c r="M778" s="2"/>
      <c r="N778" s="2"/>
      <c r="O778" s="2"/>
      <c r="P778" s="2"/>
      <c r="Q778" s="2"/>
      <c r="R778" s="2"/>
      <c r="S778" s="2"/>
      <c r="T778" s="2"/>
      <c r="U778" s="2"/>
      <c r="V778" s="2"/>
      <c r="W778" s="2"/>
    </row>
    <row r="779" spans="1:23">
      <c r="A779" s="2"/>
      <c r="B779" s="2"/>
      <c r="C779" s="2"/>
      <c r="D779" s="2"/>
      <c r="E779" s="2"/>
      <c r="F779" s="2"/>
      <c r="G779" s="2"/>
      <c r="H779" s="2"/>
      <c r="I779" s="2"/>
      <c r="J779" s="2"/>
      <c r="K779" s="2"/>
      <c r="L779" s="2"/>
      <c r="M779" s="2"/>
      <c r="N779" s="2"/>
      <c r="O779" s="2"/>
      <c r="P779" s="2"/>
      <c r="Q779" s="2"/>
      <c r="R779" s="2"/>
      <c r="S779" s="2"/>
      <c r="T779" s="2"/>
      <c r="U779" s="2"/>
      <c r="V779" s="2"/>
      <c r="W779" s="2"/>
    </row>
    <row r="780" spans="1:23">
      <c r="A780" s="2"/>
      <c r="B780" s="2"/>
      <c r="C780" s="2"/>
      <c r="D780" s="2"/>
      <c r="E780" s="2"/>
      <c r="F780" s="2"/>
      <c r="G780" s="2"/>
      <c r="H780" s="2"/>
      <c r="I780" s="2"/>
      <c r="J780" s="2"/>
      <c r="K780" s="2"/>
      <c r="L780" s="2"/>
      <c r="M780" s="2"/>
      <c r="N780" s="2"/>
      <c r="O780" s="2"/>
      <c r="P780" s="2"/>
      <c r="Q780" s="2"/>
      <c r="R780" s="2"/>
      <c r="S780" s="2"/>
      <c r="T780" s="2"/>
      <c r="U780" s="2"/>
      <c r="V780" s="2"/>
      <c r="W780" s="2"/>
    </row>
    <row r="781" spans="1:23">
      <c r="A781" s="2"/>
      <c r="B781" s="2"/>
      <c r="C781" s="2"/>
      <c r="D781" s="2"/>
      <c r="E781" s="2"/>
      <c r="F781" s="2"/>
      <c r="G781" s="2"/>
      <c r="H781" s="2"/>
      <c r="I781" s="2"/>
      <c r="J781" s="2"/>
      <c r="K781" s="2"/>
      <c r="L781" s="2"/>
      <c r="M781" s="2"/>
      <c r="N781" s="2"/>
      <c r="O781" s="2"/>
      <c r="P781" s="2"/>
      <c r="Q781" s="2"/>
      <c r="R781" s="2"/>
      <c r="S781" s="2"/>
      <c r="T781" s="2"/>
      <c r="U781" s="2"/>
      <c r="V781" s="2"/>
      <c r="W781" s="2"/>
    </row>
    <row r="782" spans="1:23">
      <c r="A782" s="2"/>
      <c r="B782" s="2"/>
      <c r="C782" s="2"/>
      <c r="D782" s="2"/>
      <c r="E782" s="2"/>
      <c r="F782" s="2"/>
      <c r="G782" s="2"/>
      <c r="H782" s="2"/>
      <c r="I782" s="2"/>
      <c r="J782" s="2"/>
      <c r="K782" s="2"/>
      <c r="L782" s="2"/>
      <c r="M782" s="2"/>
      <c r="N782" s="2"/>
      <c r="O782" s="2"/>
      <c r="P782" s="2"/>
      <c r="Q782" s="2"/>
      <c r="R782" s="2"/>
      <c r="S782" s="2"/>
      <c r="T782" s="2"/>
      <c r="U782" s="2"/>
      <c r="V782" s="2"/>
      <c r="W782" s="2"/>
    </row>
    <row r="783" spans="1:23">
      <c r="A783" s="2"/>
      <c r="B783" s="2"/>
      <c r="C783" s="2"/>
      <c r="D783" s="2"/>
      <c r="E783" s="2"/>
      <c r="F783" s="2"/>
      <c r="G783" s="2"/>
      <c r="H783" s="2"/>
      <c r="I783" s="2"/>
      <c r="J783" s="2"/>
      <c r="K783" s="2"/>
      <c r="L783" s="2"/>
      <c r="M783" s="2"/>
      <c r="N783" s="2"/>
      <c r="O783" s="2"/>
      <c r="P783" s="2"/>
      <c r="Q783" s="2"/>
      <c r="R783" s="2"/>
      <c r="S783" s="2"/>
      <c r="T783" s="2"/>
      <c r="U783" s="2"/>
      <c r="V783" s="2"/>
      <c r="W783" s="2"/>
    </row>
    <row r="784" spans="1:23">
      <c r="A784" s="2"/>
      <c r="B784" s="2"/>
      <c r="C784" s="2"/>
      <c r="D784" s="2"/>
      <c r="E784" s="2"/>
      <c r="F784" s="2"/>
      <c r="G784" s="2"/>
      <c r="H784" s="2"/>
      <c r="I784" s="2"/>
      <c r="J784" s="2"/>
      <c r="K784" s="2"/>
      <c r="L784" s="2"/>
      <c r="M784" s="2"/>
      <c r="N784" s="2"/>
      <c r="O784" s="2"/>
      <c r="P784" s="2"/>
      <c r="Q784" s="2"/>
      <c r="R784" s="2"/>
      <c r="S784" s="2"/>
      <c r="T784" s="2"/>
      <c r="U784" s="2"/>
      <c r="V784" s="2"/>
      <c r="W784" s="2"/>
    </row>
    <row r="785" spans="1:23">
      <c r="A785" s="2"/>
      <c r="B785" s="2"/>
      <c r="C785" s="2"/>
      <c r="D785" s="2"/>
      <c r="E785" s="2"/>
      <c r="F785" s="2"/>
      <c r="G785" s="2"/>
      <c r="H785" s="2"/>
      <c r="I785" s="2"/>
      <c r="J785" s="2"/>
      <c r="K785" s="2"/>
      <c r="L785" s="2"/>
      <c r="M785" s="2"/>
      <c r="N785" s="2"/>
      <c r="O785" s="2"/>
      <c r="P785" s="2"/>
      <c r="Q785" s="2"/>
      <c r="R785" s="2"/>
      <c r="S785" s="2"/>
      <c r="T785" s="2"/>
      <c r="U785" s="2"/>
      <c r="V785" s="2"/>
      <c r="W785" s="2"/>
    </row>
    <row r="786" spans="1:23">
      <c r="A786" s="2"/>
      <c r="B786" s="2"/>
      <c r="C786" s="2"/>
      <c r="D786" s="2"/>
      <c r="E786" s="2"/>
      <c r="F786" s="2"/>
      <c r="G786" s="2"/>
      <c r="H786" s="2"/>
      <c r="I786" s="2"/>
      <c r="J786" s="2"/>
      <c r="K786" s="2"/>
      <c r="L786" s="2"/>
      <c r="M786" s="2"/>
      <c r="N786" s="2"/>
      <c r="O786" s="2"/>
      <c r="P786" s="2"/>
      <c r="Q786" s="2"/>
      <c r="R786" s="2"/>
      <c r="S786" s="2"/>
      <c r="T786" s="2"/>
      <c r="U786" s="2"/>
      <c r="V786" s="2"/>
      <c r="W786" s="2"/>
    </row>
    <row r="787" spans="1:23">
      <c r="A787" s="2"/>
      <c r="B787" s="2"/>
      <c r="C787" s="2"/>
      <c r="D787" s="2"/>
      <c r="E787" s="2"/>
      <c r="F787" s="2"/>
      <c r="G787" s="2"/>
      <c r="H787" s="2"/>
      <c r="I787" s="2"/>
      <c r="J787" s="2"/>
      <c r="K787" s="2"/>
      <c r="L787" s="2"/>
      <c r="M787" s="2"/>
      <c r="N787" s="2"/>
      <c r="O787" s="2"/>
      <c r="P787" s="2"/>
      <c r="Q787" s="2"/>
      <c r="R787" s="2"/>
      <c r="S787" s="2"/>
      <c r="T787" s="2"/>
      <c r="U787" s="2"/>
      <c r="V787" s="2"/>
      <c r="W787" s="2"/>
    </row>
    <row r="788" spans="1:23">
      <c r="A788" s="2"/>
      <c r="B788" s="2"/>
      <c r="C788" s="2"/>
      <c r="D788" s="2"/>
      <c r="E788" s="2"/>
      <c r="F788" s="2"/>
      <c r="G788" s="2"/>
      <c r="H788" s="2"/>
      <c r="I788" s="2"/>
      <c r="J788" s="2"/>
      <c r="K788" s="2"/>
      <c r="L788" s="2"/>
      <c r="M788" s="2"/>
      <c r="N788" s="2"/>
      <c r="O788" s="2"/>
      <c r="P788" s="2"/>
      <c r="Q788" s="2"/>
      <c r="R788" s="2"/>
      <c r="S788" s="2"/>
      <c r="T788" s="2"/>
      <c r="U788" s="2"/>
      <c r="V788" s="2"/>
      <c r="W788" s="2"/>
    </row>
    <row r="789" spans="1:23">
      <c r="A789" s="2"/>
      <c r="B789" s="2"/>
      <c r="C789" s="2"/>
      <c r="D789" s="2"/>
      <c r="E789" s="2"/>
      <c r="F789" s="2"/>
      <c r="G789" s="2"/>
      <c r="H789" s="2"/>
      <c r="I789" s="2"/>
      <c r="J789" s="2"/>
      <c r="K789" s="2"/>
      <c r="L789" s="2"/>
      <c r="M789" s="2"/>
      <c r="N789" s="2"/>
      <c r="O789" s="2"/>
      <c r="P789" s="2"/>
      <c r="Q789" s="2"/>
      <c r="R789" s="2"/>
      <c r="S789" s="2"/>
      <c r="T789" s="2"/>
      <c r="U789" s="2"/>
      <c r="V789" s="2"/>
      <c r="W789" s="2"/>
    </row>
    <row r="790" spans="1:23">
      <c r="A790" s="2"/>
      <c r="B790" s="2"/>
      <c r="C790" s="2"/>
      <c r="D790" s="2"/>
      <c r="E790" s="2"/>
      <c r="F790" s="2"/>
      <c r="G790" s="2"/>
      <c r="H790" s="2"/>
      <c r="I790" s="2"/>
      <c r="J790" s="2"/>
      <c r="K790" s="2"/>
      <c r="L790" s="2"/>
      <c r="M790" s="2"/>
      <c r="N790" s="2"/>
      <c r="O790" s="2"/>
      <c r="P790" s="2"/>
      <c r="Q790" s="2"/>
      <c r="R790" s="2"/>
      <c r="S790" s="2"/>
      <c r="T790" s="2"/>
      <c r="U790" s="2"/>
      <c r="V790" s="2"/>
      <c r="W790" s="2"/>
    </row>
    <row r="791" spans="1:23">
      <c r="A791" s="2"/>
      <c r="B791" s="2"/>
      <c r="C791" s="2"/>
      <c r="D791" s="2"/>
      <c r="E791" s="2"/>
      <c r="F791" s="2"/>
      <c r="G791" s="2"/>
      <c r="H791" s="2"/>
      <c r="I791" s="2"/>
      <c r="J791" s="2"/>
      <c r="K791" s="2"/>
      <c r="L791" s="2"/>
      <c r="M791" s="2"/>
      <c r="N791" s="2"/>
      <c r="O791" s="2"/>
      <c r="P791" s="2"/>
      <c r="Q791" s="2"/>
      <c r="R791" s="2"/>
      <c r="S791" s="2"/>
      <c r="T791" s="2"/>
      <c r="U791" s="2"/>
      <c r="V791" s="2"/>
      <c r="W791" s="2"/>
    </row>
    <row r="792" spans="1:23">
      <c r="A792" s="2"/>
      <c r="B792" s="2"/>
      <c r="C792" s="2"/>
      <c r="D792" s="2"/>
      <c r="E792" s="2"/>
      <c r="F792" s="2"/>
      <c r="G792" s="2"/>
      <c r="H792" s="2"/>
      <c r="I792" s="2"/>
      <c r="J792" s="2"/>
      <c r="K792" s="2"/>
      <c r="L792" s="2"/>
      <c r="M792" s="2"/>
      <c r="N792" s="2"/>
      <c r="O792" s="2"/>
      <c r="P792" s="2"/>
      <c r="Q792" s="2"/>
      <c r="R792" s="2"/>
      <c r="S792" s="2"/>
      <c r="T792" s="2"/>
      <c r="U792" s="2"/>
      <c r="V792" s="2"/>
      <c r="W792" s="2"/>
    </row>
    <row r="793" spans="1:23">
      <c r="A793" s="2"/>
      <c r="B793" s="2"/>
      <c r="C793" s="2"/>
      <c r="D793" s="2"/>
      <c r="E793" s="2"/>
      <c r="F793" s="2"/>
      <c r="G793" s="2"/>
      <c r="H793" s="2"/>
      <c r="I793" s="2"/>
      <c r="J793" s="2"/>
      <c r="K793" s="2"/>
      <c r="L793" s="2"/>
      <c r="M793" s="2"/>
      <c r="N793" s="2"/>
      <c r="O793" s="2"/>
      <c r="P793" s="2"/>
      <c r="Q793" s="2"/>
      <c r="R793" s="2"/>
      <c r="S793" s="2"/>
      <c r="T793" s="2"/>
      <c r="U793" s="2"/>
      <c r="V793" s="2"/>
      <c r="W793" s="2"/>
    </row>
    <row r="794" spans="1:23">
      <c r="A794" s="2"/>
      <c r="B794" s="2"/>
      <c r="C794" s="2"/>
      <c r="D794" s="2"/>
      <c r="E794" s="2"/>
      <c r="F794" s="2"/>
      <c r="G794" s="2"/>
      <c r="H794" s="2"/>
      <c r="I794" s="2"/>
      <c r="J794" s="2"/>
      <c r="K794" s="2"/>
      <c r="L794" s="2"/>
      <c r="M794" s="2"/>
      <c r="N794" s="2"/>
      <c r="O794" s="2"/>
      <c r="P794" s="2"/>
      <c r="Q794" s="2"/>
      <c r="R794" s="2"/>
      <c r="S794" s="2"/>
      <c r="T794" s="2"/>
      <c r="U794" s="2"/>
      <c r="V794" s="2"/>
      <c r="W794" s="2"/>
    </row>
    <row r="795" spans="1:23">
      <c r="A795" s="2"/>
      <c r="B795" s="2"/>
      <c r="C795" s="2"/>
      <c r="D795" s="2"/>
      <c r="E795" s="2"/>
      <c r="F795" s="2"/>
      <c r="G795" s="2"/>
      <c r="H795" s="2"/>
      <c r="I795" s="2"/>
      <c r="J795" s="2"/>
      <c r="K795" s="2"/>
      <c r="L795" s="2"/>
      <c r="M795" s="2"/>
      <c r="N795" s="2"/>
      <c r="O795" s="2"/>
      <c r="P795" s="2"/>
      <c r="Q795" s="2"/>
      <c r="R795" s="2"/>
      <c r="S795" s="2"/>
      <c r="T795" s="2"/>
      <c r="U795" s="2"/>
      <c r="V795" s="2"/>
      <c r="W795" s="2"/>
    </row>
    <row r="796" spans="1:23">
      <c r="A796" s="2"/>
      <c r="B796" s="2"/>
      <c r="C796" s="2"/>
      <c r="D796" s="2"/>
      <c r="E796" s="2"/>
      <c r="F796" s="2"/>
      <c r="G796" s="2"/>
      <c r="H796" s="2"/>
      <c r="I796" s="2"/>
      <c r="J796" s="2"/>
      <c r="K796" s="2"/>
      <c r="L796" s="2"/>
      <c r="M796" s="2"/>
      <c r="N796" s="2"/>
      <c r="O796" s="2"/>
      <c r="P796" s="2"/>
      <c r="Q796" s="2"/>
      <c r="R796" s="2"/>
      <c r="S796" s="2"/>
      <c r="T796" s="2"/>
      <c r="U796" s="2"/>
      <c r="V796" s="2"/>
      <c r="W796" s="2"/>
    </row>
    <row r="797" spans="1:23">
      <c r="A797" s="2"/>
      <c r="B797" s="2"/>
      <c r="C797" s="2"/>
      <c r="D797" s="2"/>
      <c r="E797" s="2"/>
      <c r="F797" s="2"/>
      <c r="G797" s="2"/>
      <c r="H797" s="2"/>
      <c r="I797" s="2"/>
      <c r="J797" s="2"/>
      <c r="K797" s="2"/>
      <c r="L797" s="2"/>
      <c r="M797" s="2"/>
      <c r="N797" s="2"/>
      <c r="O797" s="2"/>
      <c r="P797" s="2"/>
      <c r="Q797" s="2"/>
      <c r="R797" s="2"/>
      <c r="S797" s="2"/>
      <c r="T797" s="2"/>
      <c r="U797" s="2"/>
      <c r="V797" s="2"/>
      <c r="W797" s="2"/>
    </row>
    <row r="798" spans="1:23">
      <c r="A798" s="2"/>
      <c r="B798" s="2"/>
      <c r="C798" s="2"/>
      <c r="D798" s="2"/>
      <c r="E798" s="2"/>
      <c r="F798" s="2"/>
      <c r="G798" s="2"/>
      <c r="H798" s="2"/>
      <c r="I798" s="2"/>
      <c r="J798" s="2"/>
      <c r="K798" s="2"/>
      <c r="L798" s="2"/>
      <c r="M798" s="2"/>
      <c r="N798" s="2"/>
      <c r="O798" s="2"/>
      <c r="P798" s="2"/>
      <c r="Q798" s="2"/>
      <c r="R798" s="2"/>
      <c r="S798" s="2"/>
      <c r="T798" s="2"/>
      <c r="U798" s="2"/>
      <c r="V798" s="2"/>
      <c r="W798" s="2"/>
    </row>
    <row r="799" spans="1:23">
      <c r="A799" s="2"/>
      <c r="B799" s="2"/>
      <c r="C799" s="2"/>
      <c r="D799" s="2"/>
      <c r="E799" s="2"/>
      <c r="F799" s="2"/>
      <c r="G799" s="2"/>
      <c r="H799" s="2"/>
      <c r="I799" s="2"/>
      <c r="J799" s="2"/>
      <c r="K799" s="2"/>
      <c r="L799" s="2"/>
      <c r="M799" s="2"/>
      <c r="N799" s="2"/>
      <c r="O799" s="2"/>
      <c r="P799" s="2"/>
      <c r="Q799" s="2"/>
      <c r="R799" s="2"/>
      <c r="S799" s="2"/>
      <c r="T799" s="2"/>
      <c r="U799" s="2"/>
      <c r="V799" s="2"/>
      <c r="W799" s="2"/>
    </row>
    <row r="800" spans="1:23">
      <c r="A800" s="2"/>
      <c r="B800" s="2"/>
      <c r="C800" s="2"/>
      <c r="D800" s="2"/>
      <c r="E800" s="2"/>
      <c r="F800" s="2"/>
      <c r="G800" s="2"/>
      <c r="H800" s="2"/>
      <c r="I800" s="2"/>
      <c r="J800" s="2"/>
      <c r="K800" s="2"/>
      <c r="L800" s="2"/>
      <c r="M800" s="2"/>
      <c r="N800" s="2"/>
      <c r="O800" s="2"/>
      <c r="P800" s="2"/>
      <c r="Q800" s="2"/>
      <c r="R800" s="2"/>
      <c r="S800" s="2"/>
      <c r="T800" s="2"/>
      <c r="U800" s="2"/>
      <c r="V800" s="2"/>
      <c r="W800" s="2"/>
    </row>
    <row r="801" spans="1:23">
      <c r="A801" s="2"/>
      <c r="B801" s="2"/>
      <c r="C801" s="2"/>
      <c r="D801" s="2"/>
      <c r="E801" s="2"/>
      <c r="F801" s="2"/>
      <c r="G801" s="2"/>
      <c r="H801" s="2"/>
      <c r="I801" s="2"/>
      <c r="J801" s="2"/>
      <c r="K801" s="2"/>
      <c r="L801" s="2"/>
      <c r="M801" s="2"/>
      <c r="N801" s="2"/>
      <c r="O801" s="2"/>
      <c r="P801" s="2"/>
      <c r="Q801" s="2"/>
      <c r="R801" s="2"/>
      <c r="S801" s="2"/>
      <c r="T801" s="2"/>
      <c r="U801" s="2"/>
      <c r="V801" s="2"/>
      <c r="W801" s="2"/>
    </row>
    <row r="802" spans="1:23">
      <c r="A802" s="2"/>
      <c r="B802" s="2"/>
      <c r="C802" s="2"/>
      <c r="D802" s="2"/>
      <c r="E802" s="2"/>
      <c r="F802" s="2"/>
      <c r="G802" s="2"/>
      <c r="H802" s="2"/>
      <c r="I802" s="2"/>
      <c r="J802" s="2"/>
      <c r="K802" s="2"/>
      <c r="L802" s="2"/>
      <c r="M802" s="2"/>
      <c r="N802" s="2"/>
      <c r="O802" s="2"/>
      <c r="P802" s="2"/>
      <c r="Q802" s="2"/>
      <c r="R802" s="2"/>
      <c r="S802" s="2"/>
      <c r="T802" s="2"/>
      <c r="U802" s="2"/>
      <c r="V802" s="2"/>
      <c r="W802" s="2"/>
    </row>
    <row r="803" spans="1:23">
      <c r="A803" s="2"/>
      <c r="B803" s="2"/>
      <c r="C803" s="2"/>
      <c r="D803" s="2"/>
      <c r="E803" s="2"/>
      <c r="F803" s="2"/>
      <c r="G803" s="2"/>
      <c r="H803" s="2"/>
      <c r="I803" s="2"/>
      <c r="J803" s="2"/>
      <c r="K803" s="2"/>
      <c r="L803" s="2"/>
      <c r="M803" s="2"/>
      <c r="N803" s="2"/>
      <c r="O803" s="2"/>
      <c r="P803" s="2"/>
      <c r="Q803" s="2"/>
      <c r="R803" s="2"/>
      <c r="S803" s="2"/>
      <c r="T803" s="2"/>
      <c r="U803" s="2"/>
      <c r="V803" s="2"/>
      <c r="W803" s="2"/>
    </row>
    <row r="804" spans="1:23">
      <c r="A804" s="2"/>
      <c r="B804" s="2"/>
      <c r="C804" s="2"/>
      <c r="D804" s="2"/>
      <c r="E804" s="2"/>
      <c r="F804" s="2"/>
      <c r="G804" s="2"/>
      <c r="H804" s="2"/>
      <c r="I804" s="2"/>
      <c r="J804" s="2"/>
      <c r="K804" s="2"/>
      <c r="L804" s="2"/>
      <c r="M804" s="2"/>
      <c r="N804" s="2"/>
      <c r="O804" s="2"/>
      <c r="P804" s="2"/>
      <c r="Q804" s="2"/>
      <c r="R804" s="2"/>
      <c r="S804" s="2"/>
      <c r="T804" s="2"/>
      <c r="U804" s="2"/>
      <c r="V804" s="2"/>
      <c r="W804" s="2"/>
    </row>
    <row r="805" spans="1:23">
      <c r="A805" s="2"/>
      <c r="B805" s="2"/>
      <c r="C805" s="2"/>
      <c r="D805" s="2"/>
      <c r="E805" s="2"/>
      <c r="F805" s="2"/>
      <c r="G805" s="2"/>
      <c r="H805" s="2"/>
      <c r="I805" s="2"/>
      <c r="J805" s="2"/>
      <c r="K805" s="2"/>
      <c r="L805" s="2"/>
      <c r="M805" s="2"/>
      <c r="N805" s="2"/>
      <c r="O805" s="2"/>
      <c r="P805" s="2"/>
      <c r="Q805" s="2"/>
      <c r="R805" s="2"/>
      <c r="S805" s="2"/>
      <c r="T805" s="2"/>
      <c r="U805" s="2"/>
      <c r="V805" s="2"/>
      <c r="W805" s="2"/>
    </row>
    <row r="806" spans="1:23">
      <c r="A806" s="2"/>
      <c r="B806" s="2"/>
      <c r="C806" s="2"/>
      <c r="D806" s="2"/>
      <c r="E806" s="2"/>
      <c r="F806" s="2"/>
      <c r="G806" s="2"/>
      <c r="H806" s="2"/>
      <c r="I806" s="2"/>
      <c r="J806" s="2"/>
      <c r="K806" s="2"/>
      <c r="L806" s="2"/>
      <c r="M806" s="2"/>
      <c r="N806" s="2"/>
      <c r="O806" s="2"/>
      <c r="P806" s="2"/>
      <c r="Q806" s="2"/>
      <c r="R806" s="2"/>
      <c r="S806" s="2"/>
      <c r="T806" s="2"/>
      <c r="U806" s="2"/>
      <c r="V806" s="2"/>
      <c r="W806" s="2"/>
    </row>
    <row r="807" spans="1:23">
      <c r="A807" s="2"/>
      <c r="B807" s="2"/>
      <c r="C807" s="2"/>
      <c r="D807" s="2"/>
      <c r="E807" s="2"/>
      <c r="F807" s="2"/>
      <c r="G807" s="2"/>
      <c r="H807" s="2"/>
      <c r="I807" s="2"/>
      <c r="J807" s="2"/>
      <c r="K807" s="2"/>
      <c r="L807" s="2"/>
      <c r="M807" s="2"/>
      <c r="N807" s="2"/>
      <c r="O807" s="2"/>
      <c r="P807" s="2"/>
      <c r="Q807" s="2"/>
      <c r="R807" s="2"/>
      <c r="S807" s="2"/>
      <c r="T807" s="2"/>
      <c r="U807" s="2"/>
      <c r="V807" s="2"/>
      <c r="W807" s="2"/>
    </row>
    <row r="808" spans="1:23">
      <c r="A808" s="2"/>
      <c r="B808" s="2"/>
      <c r="C808" s="2"/>
      <c r="D808" s="2"/>
      <c r="E808" s="2"/>
      <c r="F808" s="2"/>
      <c r="G808" s="2"/>
      <c r="H808" s="2"/>
      <c r="I808" s="2"/>
      <c r="J808" s="2"/>
      <c r="K808" s="2"/>
      <c r="L808" s="2"/>
      <c r="M808" s="2"/>
      <c r="N808" s="2"/>
      <c r="O808" s="2"/>
      <c r="P808" s="2"/>
      <c r="Q808" s="2"/>
      <c r="R808" s="2"/>
      <c r="S808" s="2"/>
      <c r="T808" s="2"/>
      <c r="U808" s="2"/>
      <c r="V808" s="2"/>
      <c r="W808" s="2"/>
    </row>
    <row r="809" spans="1:23">
      <c r="A809" s="2"/>
      <c r="B809" s="2"/>
      <c r="C809" s="2"/>
      <c r="D809" s="2"/>
      <c r="E809" s="2"/>
      <c r="F809" s="2"/>
      <c r="G809" s="2"/>
      <c r="H809" s="2"/>
      <c r="I809" s="2"/>
      <c r="J809" s="2"/>
      <c r="K809" s="2"/>
      <c r="L809" s="2"/>
      <c r="M809" s="2"/>
      <c r="N809" s="2"/>
      <c r="O809" s="2"/>
      <c r="P809" s="2"/>
      <c r="Q809" s="2"/>
      <c r="R809" s="2"/>
      <c r="S809" s="2"/>
      <c r="T809" s="2"/>
      <c r="U809" s="2"/>
      <c r="V809" s="2"/>
      <c r="W809" s="2"/>
    </row>
    <row r="810" spans="1:23">
      <c r="A810" s="2"/>
      <c r="B810" s="2"/>
      <c r="C810" s="2"/>
      <c r="D810" s="2"/>
      <c r="E810" s="2"/>
      <c r="F810" s="2"/>
      <c r="G810" s="2"/>
      <c r="H810" s="2"/>
      <c r="I810" s="2"/>
      <c r="J810" s="2"/>
      <c r="K810" s="2"/>
      <c r="L810" s="2"/>
      <c r="M810" s="2"/>
      <c r="N810" s="2"/>
      <c r="O810" s="2"/>
      <c r="P810" s="2"/>
      <c r="Q810" s="2"/>
      <c r="R810" s="2"/>
      <c r="S810" s="2"/>
      <c r="T810" s="2"/>
      <c r="U810" s="2"/>
      <c r="V810" s="2"/>
      <c r="W810" s="2"/>
    </row>
    <row r="811" spans="1:23">
      <c r="A811" s="2"/>
      <c r="B811" s="2"/>
      <c r="C811" s="2"/>
      <c r="D811" s="2"/>
      <c r="E811" s="2"/>
      <c r="F811" s="2"/>
      <c r="G811" s="2"/>
      <c r="H811" s="2"/>
      <c r="I811" s="2"/>
      <c r="J811" s="2"/>
      <c r="K811" s="2"/>
      <c r="L811" s="2"/>
      <c r="M811" s="2"/>
      <c r="N811" s="2"/>
      <c r="O811" s="2"/>
      <c r="P811" s="2"/>
      <c r="Q811" s="2"/>
      <c r="R811" s="2"/>
      <c r="S811" s="2"/>
      <c r="T811" s="2"/>
      <c r="U811" s="2"/>
      <c r="V811" s="2"/>
      <c r="W811" s="2"/>
    </row>
    <row r="812" spans="1:23">
      <c r="A812" s="2"/>
      <c r="B812" s="2"/>
      <c r="C812" s="2"/>
      <c r="D812" s="2"/>
      <c r="E812" s="2"/>
      <c r="F812" s="2"/>
      <c r="G812" s="2"/>
      <c r="H812" s="2"/>
      <c r="I812" s="2"/>
      <c r="J812" s="2"/>
      <c r="K812" s="2"/>
      <c r="L812" s="2"/>
      <c r="M812" s="2"/>
      <c r="N812" s="2"/>
      <c r="O812" s="2"/>
      <c r="P812" s="2"/>
      <c r="Q812" s="2"/>
      <c r="R812" s="2"/>
      <c r="S812" s="2"/>
      <c r="T812" s="2"/>
      <c r="U812" s="2"/>
      <c r="V812" s="2"/>
      <c r="W812" s="2"/>
    </row>
    <row r="813" spans="1:23">
      <c r="A813" s="2"/>
      <c r="B813" s="2"/>
      <c r="C813" s="2"/>
      <c r="D813" s="2"/>
      <c r="E813" s="2"/>
      <c r="F813" s="2"/>
      <c r="G813" s="2"/>
      <c r="H813" s="2"/>
      <c r="I813" s="2"/>
      <c r="J813" s="2"/>
      <c r="K813" s="2"/>
      <c r="L813" s="2"/>
      <c r="M813" s="2"/>
      <c r="N813" s="2"/>
      <c r="O813" s="2"/>
      <c r="P813" s="2"/>
      <c r="Q813" s="2"/>
      <c r="R813" s="2"/>
      <c r="S813" s="2"/>
      <c r="T813" s="2"/>
      <c r="U813" s="2"/>
      <c r="V813" s="2"/>
      <c r="W813" s="2"/>
    </row>
    <row r="814" spans="1:23">
      <c r="A814" s="2"/>
      <c r="B814" s="2"/>
      <c r="C814" s="2"/>
      <c r="D814" s="2"/>
      <c r="E814" s="2"/>
      <c r="F814" s="2"/>
      <c r="G814" s="2"/>
      <c r="H814" s="2"/>
      <c r="I814" s="2"/>
      <c r="J814" s="2"/>
      <c r="K814" s="2"/>
      <c r="L814" s="2"/>
      <c r="M814" s="2"/>
      <c r="N814" s="2"/>
      <c r="O814" s="2"/>
      <c r="P814" s="2"/>
      <c r="Q814" s="2"/>
      <c r="R814" s="2"/>
      <c r="S814" s="2"/>
      <c r="T814" s="2"/>
      <c r="U814" s="2"/>
      <c r="V814" s="2"/>
      <c r="W814" s="2"/>
    </row>
    <row r="815" spans="1:23">
      <c r="A815" s="2"/>
      <c r="B815" s="2"/>
      <c r="C815" s="2"/>
      <c r="D815" s="2"/>
      <c r="E815" s="2"/>
      <c r="F815" s="2"/>
      <c r="G815" s="2"/>
      <c r="H815" s="2"/>
      <c r="I815" s="2"/>
      <c r="J815" s="2"/>
      <c r="K815" s="2"/>
      <c r="L815" s="2"/>
      <c r="M815" s="2"/>
      <c r="N815" s="2"/>
      <c r="O815" s="2"/>
      <c r="P815" s="2"/>
      <c r="Q815" s="2"/>
      <c r="R815" s="2"/>
      <c r="S815" s="2"/>
      <c r="T815" s="2"/>
      <c r="U815" s="2"/>
      <c r="V815" s="2"/>
      <c r="W815" s="2"/>
    </row>
    <row r="816" spans="1:23">
      <c r="A816" s="2"/>
      <c r="B816" s="2"/>
      <c r="C816" s="2"/>
      <c r="D816" s="2"/>
      <c r="E816" s="2"/>
      <c r="F816" s="2"/>
      <c r="G816" s="2"/>
      <c r="H816" s="2"/>
      <c r="I816" s="2"/>
      <c r="J816" s="2"/>
      <c r="K816" s="2"/>
      <c r="L816" s="2"/>
      <c r="M816" s="2"/>
      <c r="N816" s="2"/>
      <c r="O816" s="2"/>
      <c r="P816" s="2"/>
      <c r="Q816" s="2"/>
      <c r="R816" s="2"/>
      <c r="S816" s="2"/>
      <c r="T816" s="2"/>
      <c r="U816" s="2"/>
      <c r="V816" s="2"/>
      <c r="W816" s="2"/>
    </row>
    <row r="817" spans="1:23">
      <c r="A817" s="2"/>
      <c r="B817" s="2"/>
      <c r="C817" s="2"/>
      <c r="D817" s="2"/>
      <c r="E817" s="2"/>
      <c r="F817" s="2"/>
      <c r="G817" s="2"/>
      <c r="H817" s="2"/>
      <c r="I817" s="2"/>
      <c r="J817" s="2"/>
      <c r="K817" s="2"/>
      <c r="L817" s="2"/>
      <c r="M817" s="2"/>
      <c r="N817" s="2"/>
      <c r="O817" s="2"/>
      <c r="P817" s="2"/>
      <c r="Q817" s="2"/>
      <c r="R817" s="2"/>
      <c r="S817" s="2"/>
      <c r="T817" s="2"/>
      <c r="U817" s="2"/>
      <c r="V817" s="2"/>
      <c r="W817" s="2"/>
    </row>
    <row r="818" spans="1:23">
      <c r="A818" s="2"/>
      <c r="B818" s="2"/>
      <c r="C818" s="2"/>
      <c r="D818" s="2"/>
      <c r="E818" s="2"/>
      <c r="F818" s="2"/>
      <c r="G818" s="2"/>
      <c r="H818" s="2"/>
      <c r="I818" s="2"/>
      <c r="J818" s="2"/>
      <c r="K818" s="2"/>
      <c r="L818" s="2"/>
      <c r="M818" s="2"/>
      <c r="N818" s="2"/>
      <c r="O818" s="2"/>
      <c r="P818" s="2"/>
      <c r="Q818" s="2"/>
      <c r="R818" s="2"/>
      <c r="S818" s="2"/>
      <c r="T818" s="2"/>
      <c r="U818" s="2"/>
      <c r="V818" s="2"/>
      <c r="W818" s="2"/>
    </row>
    <row r="819" spans="1:23">
      <c r="A819" s="2"/>
      <c r="B819" s="2"/>
      <c r="C819" s="2"/>
      <c r="D819" s="2"/>
      <c r="E819" s="2"/>
      <c r="F819" s="2"/>
      <c r="G819" s="2"/>
      <c r="H819" s="2"/>
      <c r="I819" s="2"/>
      <c r="J819" s="2"/>
      <c r="K819" s="2"/>
      <c r="L819" s="2"/>
      <c r="M819" s="2"/>
      <c r="N819" s="2"/>
      <c r="O819" s="2"/>
      <c r="P819" s="2"/>
      <c r="Q819" s="2"/>
      <c r="R819" s="2"/>
      <c r="S819" s="2"/>
      <c r="T819" s="2"/>
      <c r="U819" s="2"/>
      <c r="V819" s="2"/>
      <c r="W819" s="2"/>
    </row>
    <row r="820" spans="1:23">
      <c r="A820" s="2"/>
      <c r="B820" s="2"/>
      <c r="C820" s="2"/>
      <c r="D820" s="2"/>
      <c r="E820" s="2"/>
      <c r="F820" s="2"/>
      <c r="G820" s="2"/>
      <c r="H820" s="2"/>
      <c r="I820" s="2"/>
      <c r="J820" s="2"/>
      <c r="K820" s="2"/>
      <c r="L820" s="2"/>
      <c r="M820" s="2"/>
      <c r="N820" s="2"/>
      <c r="O820" s="2"/>
      <c r="P820" s="2"/>
      <c r="Q820" s="2"/>
      <c r="R820" s="2"/>
      <c r="S820" s="2"/>
      <c r="T820" s="2"/>
      <c r="U820" s="2"/>
      <c r="V820" s="2"/>
      <c r="W820" s="2"/>
    </row>
    <row r="821" spans="1:23">
      <c r="A821" s="2"/>
      <c r="B821" s="2"/>
      <c r="C821" s="2"/>
      <c r="D821" s="2"/>
      <c r="E821" s="2"/>
      <c r="F821" s="2"/>
      <c r="G821" s="2"/>
      <c r="H821" s="2"/>
      <c r="I821" s="2"/>
      <c r="J821" s="2"/>
      <c r="K821" s="2"/>
      <c r="L821" s="2"/>
      <c r="M821" s="2"/>
      <c r="N821" s="2"/>
      <c r="O821" s="2"/>
      <c r="P821" s="2"/>
      <c r="Q821" s="2"/>
      <c r="R821" s="2"/>
      <c r="S821" s="2"/>
      <c r="T821" s="2"/>
      <c r="U821" s="2"/>
      <c r="V821" s="2"/>
      <c r="W821" s="2"/>
    </row>
    <row r="822" spans="1:23">
      <c r="A822" s="2"/>
      <c r="B822" s="2"/>
      <c r="C822" s="2"/>
      <c r="D822" s="2"/>
      <c r="E822" s="2"/>
      <c r="F822" s="2"/>
      <c r="G822" s="2"/>
      <c r="H822" s="2"/>
      <c r="I822" s="2"/>
      <c r="J822" s="2"/>
      <c r="K822" s="2"/>
      <c r="L822" s="2"/>
      <c r="M822" s="2"/>
      <c r="N822" s="2"/>
      <c r="O822" s="2"/>
      <c r="P822" s="2"/>
      <c r="Q822" s="2"/>
      <c r="R822" s="2"/>
      <c r="S822" s="2"/>
      <c r="T822" s="2"/>
      <c r="U822" s="2"/>
      <c r="V822" s="2"/>
      <c r="W822" s="2"/>
    </row>
    <row r="823" spans="1:23">
      <c r="A823" s="2"/>
      <c r="B823" s="2"/>
      <c r="C823" s="2"/>
      <c r="D823" s="2"/>
      <c r="E823" s="2"/>
      <c r="F823" s="2"/>
      <c r="G823" s="2"/>
      <c r="H823" s="2"/>
      <c r="I823" s="2"/>
      <c r="J823" s="2"/>
      <c r="K823" s="2"/>
      <c r="L823" s="2"/>
      <c r="M823" s="2"/>
      <c r="N823" s="2"/>
      <c r="O823" s="2"/>
      <c r="P823" s="2"/>
      <c r="Q823" s="2"/>
      <c r="R823" s="2"/>
      <c r="S823" s="2"/>
      <c r="T823" s="2"/>
      <c r="U823" s="2"/>
      <c r="V823" s="2"/>
      <c r="W823" s="2"/>
    </row>
    <row r="824" spans="1:23">
      <c r="A824" s="2"/>
      <c r="B824" s="2"/>
      <c r="C824" s="2"/>
      <c r="D824" s="2"/>
      <c r="E824" s="2"/>
      <c r="F824" s="2"/>
      <c r="G824" s="2"/>
      <c r="H824" s="2"/>
      <c r="I824" s="2"/>
      <c r="J824" s="2"/>
      <c r="K824" s="2"/>
      <c r="L824" s="2"/>
      <c r="M824" s="2"/>
      <c r="N824" s="2"/>
      <c r="O824" s="2"/>
      <c r="P824" s="2"/>
      <c r="Q824" s="2"/>
      <c r="R824" s="2"/>
      <c r="S824" s="2"/>
      <c r="T824" s="2"/>
      <c r="U824" s="2"/>
      <c r="V824" s="2"/>
      <c r="W824" s="2"/>
    </row>
    <row r="825" spans="1:23">
      <c r="A825" s="2"/>
      <c r="B825" s="2"/>
      <c r="C825" s="2"/>
      <c r="D825" s="2"/>
      <c r="E825" s="2"/>
      <c r="F825" s="2"/>
      <c r="G825" s="2"/>
      <c r="H825" s="2"/>
      <c r="I825" s="2"/>
      <c r="J825" s="2"/>
      <c r="K825" s="2"/>
      <c r="L825" s="2"/>
      <c r="M825" s="2"/>
      <c r="N825" s="2"/>
      <c r="O825" s="2"/>
      <c r="P825" s="2"/>
      <c r="Q825" s="2"/>
      <c r="R825" s="2"/>
      <c r="S825" s="2"/>
      <c r="T825" s="2"/>
      <c r="U825" s="2"/>
      <c r="V825" s="2"/>
      <c r="W825" s="2"/>
    </row>
    <row r="826" spans="1:23">
      <c r="A826" s="2"/>
      <c r="B826" s="2"/>
      <c r="C826" s="2"/>
      <c r="D826" s="2"/>
      <c r="E826" s="2"/>
      <c r="F826" s="2"/>
      <c r="G826" s="2"/>
      <c r="H826" s="2"/>
      <c r="I826" s="2"/>
      <c r="J826" s="2"/>
      <c r="K826" s="2"/>
      <c r="L826" s="2"/>
      <c r="M826" s="2"/>
      <c r="N826" s="2"/>
      <c r="O826" s="2"/>
      <c r="P826" s="2"/>
      <c r="Q826" s="2"/>
      <c r="R826" s="2"/>
      <c r="S826" s="2"/>
      <c r="T826" s="2"/>
      <c r="U826" s="2"/>
      <c r="V826" s="2"/>
      <c r="W826" s="2"/>
    </row>
    <row r="827" spans="1:23">
      <c r="A827" s="2"/>
      <c r="B827" s="2"/>
      <c r="C827" s="2"/>
      <c r="D827" s="2"/>
      <c r="E827" s="2"/>
      <c r="F827" s="2"/>
      <c r="G827" s="2"/>
      <c r="H827" s="2"/>
      <c r="I827" s="2"/>
      <c r="J827" s="2"/>
      <c r="K827" s="2"/>
      <c r="L827" s="2"/>
      <c r="M827" s="2"/>
      <c r="N827" s="2"/>
      <c r="O827" s="2"/>
      <c r="P827" s="2"/>
      <c r="Q827" s="2"/>
      <c r="R827" s="2"/>
      <c r="S827" s="2"/>
      <c r="T827" s="2"/>
      <c r="U827" s="2"/>
      <c r="V827" s="2"/>
      <c r="W827" s="2"/>
    </row>
    <row r="828" spans="1:23">
      <c r="A828" s="2"/>
      <c r="B828" s="2"/>
      <c r="C828" s="2"/>
      <c r="D828" s="2"/>
      <c r="E828" s="2"/>
      <c r="F828" s="2"/>
      <c r="G828" s="2"/>
      <c r="H828" s="2"/>
      <c r="I828" s="2"/>
      <c r="J828" s="2"/>
      <c r="K828" s="2"/>
      <c r="L828" s="2"/>
      <c r="M828" s="2"/>
      <c r="N828" s="2"/>
      <c r="O828" s="2"/>
      <c r="P828" s="2"/>
      <c r="Q828" s="2"/>
      <c r="R828" s="2"/>
      <c r="S828" s="2"/>
      <c r="T828" s="2"/>
      <c r="U828" s="2"/>
      <c r="V828" s="2"/>
      <c r="W828" s="2"/>
    </row>
    <row r="829" spans="1:23">
      <c r="A829" s="2"/>
      <c r="B829" s="2"/>
      <c r="C829" s="2"/>
      <c r="D829" s="2"/>
      <c r="E829" s="2"/>
      <c r="F829" s="2"/>
      <c r="G829" s="2"/>
      <c r="H829" s="2"/>
      <c r="I829" s="2"/>
      <c r="J829" s="2"/>
      <c r="K829" s="2"/>
      <c r="L829" s="2"/>
      <c r="M829" s="2"/>
      <c r="N829" s="2"/>
      <c r="O829" s="2"/>
      <c r="P829" s="2"/>
      <c r="Q829" s="2"/>
      <c r="R829" s="2"/>
      <c r="S829" s="2"/>
      <c r="T829" s="2"/>
      <c r="U829" s="2"/>
      <c r="V829" s="2"/>
      <c r="W829" s="2"/>
    </row>
    <row r="830" spans="1:23">
      <c r="A830" s="2"/>
      <c r="B830" s="2"/>
      <c r="C830" s="2"/>
      <c r="D830" s="2"/>
      <c r="E830" s="2"/>
      <c r="F830" s="2"/>
      <c r="G830" s="2"/>
      <c r="H830" s="2"/>
      <c r="I830" s="2"/>
      <c r="J830" s="2"/>
      <c r="K830" s="2"/>
      <c r="L830" s="2"/>
      <c r="M830" s="2"/>
      <c r="N830" s="2"/>
      <c r="O830" s="2"/>
      <c r="P830" s="2"/>
      <c r="Q830" s="2"/>
      <c r="R830" s="2"/>
      <c r="S830" s="2"/>
      <c r="T830" s="2"/>
      <c r="U830" s="2"/>
      <c r="V830" s="2"/>
      <c r="W830" s="2"/>
    </row>
    <row r="831" spans="1:23">
      <c r="A831" s="2"/>
      <c r="B831" s="2"/>
      <c r="C831" s="2"/>
      <c r="D831" s="2"/>
      <c r="E831" s="2"/>
      <c r="F831" s="2"/>
      <c r="G831" s="2"/>
      <c r="H831" s="2"/>
      <c r="I831" s="2"/>
      <c r="J831" s="2"/>
      <c r="K831" s="2"/>
      <c r="L831" s="2"/>
      <c r="M831" s="2"/>
      <c r="N831" s="2"/>
      <c r="O831" s="2"/>
      <c r="P831" s="2"/>
      <c r="Q831" s="2"/>
      <c r="R831" s="2"/>
      <c r="S831" s="2"/>
      <c r="T831" s="2"/>
      <c r="U831" s="2"/>
      <c r="V831" s="2"/>
      <c r="W831" s="2"/>
    </row>
    <row r="832" spans="1:23">
      <c r="A832" s="2"/>
      <c r="B832" s="2"/>
      <c r="C832" s="2"/>
      <c r="D832" s="2"/>
      <c r="E832" s="2"/>
      <c r="F832" s="2"/>
      <c r="G832" s="2"/>
      <c r="H832" s="2"/>
      <c r="I832" s="2"/>
      <c r="J832" s="2"/>
      <c r="K832" s="2"/>
      <c r="L832" s="2"/>
      <c r="M832" s="2"/>
      <c r="N832" s="2"/>
      <c r="O832" s="2"/>
      <c r="P832" s="2"/>
      <c r="Q832" s="2"/>
      <c r="R832" s="2"/>
      <c r="S832" s="2"/>
      <c r="T832" s="2"/>
      <c r="U832" s="2"/>
      <c r="V832" s="2"/>
      <c r="W832" s="2"/>
    </row>
    <row r="833" spans="1:23">
      <c r="A833" s="2"/>
      <c r="B833" s="2"/>
      <c r="C833" s="2"/>
      <c r="D833" s="2"/>
      <c r="E833" s="2"/>
      <c r="F833" s="2"/>
      <c r="G833" s="2"/>
      <c r="H833" s="2"/>
      <c r="I833" s="2"/>
      <c r="J833" s="2"/>
      <c r="K833" s="2"/>
      <c r="L833" s="2"/>
      <c r="M833" s="2"/>
      <c r="N833" s="2"/>
      <c r="O833" s="2"/>
      <c r="P833" s="2"/>
      <c r="Q833" s="2"/>
      <c r="R833" s="2"/>
      <c r="S833" s="2"/>
      <c r="T833" s="2"/>
      <c r="U833" s="2"/>
      <c r="V833" s="2"/>
      <c r="W833" s="2"/>
    </row>
    <row r="834" spans="1:23">
      <c r="A834" s="2"/>
      <c r="B834" s="2"/>
      <c r="C834" s="2"/>
      <c r="D834" s="2"/>
      <c r="E834" s="2"/>
      <c r="F834" s="2"/>
      <c r="G834" s="2"/>
      <c r="H834" s="2"/>
      <c r="I834" s="2"/>
      <c r="J834" s="2"/>
      <c r="K834" s="2"/>
      <c r="L834" s="2"/>
      <c r="M834" s="2"/>
      <c r="N834" s="2"/>
      <c r="O834" s="2"/>
      <c r="P834" s="2"/>
      <c r="Q834" s="2"/>
      <c r="R834" s="2"/>
      <c r="S834" s="2"/>
      <c r="T834" s="2"/>
      <c r="U834" s="2"/>
      <c r="V834" s="2"/>
      <c r="W834" s="2"/>
    </row>
    <row r="835" spans="1:23">
      <c r="A835" s="2"/>
      <c r="B835" s="2"/>
      <c r="C835" s="2"/>
      <c r="D835" s="2"/>
      <c r="E835" s="2"/>
      <c r="F835" s="2"/>
      <c r="G835" s="2"/>
      <c r="H835" s="2"/>
      <c r="I835" s="2"/>
      <c r="J835" s="2"/>
      <c r="K835" s="2"/>
      <c r="L835" s="2"/>
      <c r="M835" s="2"/>
      <c r="N835" s="2"/>
      <c r="O835" s="2"/>
      <c r="P835" s="2"/>
      <c r="Q835" s="2"/>
      <c r="R835" s="2"/>
      <c r="S835" s="2"/>
      <c r="T835" s="2"/>
      <c r="U835" s="2"/>
      <c r="V835" s="2"/>
      <c r="W835" s="2"/>
    </row>
    <row r="836" spans="1:23">
      <c r="A836" s="2"/>
      <c r="B836" s="2"/>
      <c r="C836" s="2"/>
      <c r="D836" s="2"/>
      <c r="E836" s="2"/>
      <c r="F836" s="2"/>
      <c r="G836" s="2"/>
      <c r="H836" s="2"/>
      <c r="I836" s="2"/>
      <c r="J836" s="2"/>
      <c r="K836" s="2"/>
      <c r="L836" s="2"/>
      <c r="M836" s="2"/>
      <c r="N836" s="2"/>
      <c r="O836" s="2"/>
      <c r="P836" s="2"/>
      <c r="Q836" s="2"/>
      <c r="R836" s="2"/>
      <c r="S836" s="2"/>
      <c r="T836" s="2"/>
      <c r="U836" s="2"/>
      <c r="V836" s="2"/>
      <c r="W836" s="2"/>
    </row>
    <row r="837" spans="1:23">
      <c r="A837" s="2"/>
      <c r="B837" s="2"/>
      <c r="C837" s="2"/>
      <c r="D837" s="2"/>
      <c r="E837" s="2"/>
      <c r="F837" s="2"/>
      <c r="G837" s="2"/>
      <c r="H837" s="2"/>
      <c r="I837" s="2"/>
      <c r="J837" s="2"/>
      <c r="K837" s="2"/>
      <c r="L837" s="2"/>
      <c r="M837" s="2"/>
      <c r="N837" s="2"/>
      <c r="O837" s="2"/>
      <c r="P837" s="2"/>
      <c r="Q837" s="2"/>
      <c r="R837" s="2"/>
      <c r="S837" s="2"/>
      <c r="T837" s="2"/>
      <c r="U837" s="2"/>
      <c r="V837" s="2"/>
      <c r="W837" s="2"/>
    </row>
    <row r="838" spans="1:23">
      <c r="A838" s="2"/>
      <c r="B838" s="2"/>
      <c r="C838" s="2"/>
      <c r="D838" s="2"/>
      <c r="E838" s="2"/>
      <c r="F838" s="2"/>
      <c r="G838" s="2"/>
      <c r="H838" s="2"/>
      <c r="I838" s="2"/>
      <c r="J838" s="2"/>
      <c r="K838" s="2"/>
      <c r="L838" s="2"/>
      <c r="M838" s="2"/>
      <c r="N838" s="2"/>
      <c r="O838" s="2"/>
      <c r="P838" s="2"/>
      <c r="Q838" s="2"/>
      <c r="R838" s="2"/>
      <c r="S838" s="2"/>
      <c r="T838" s="2"/>
      <c r="U838" s="2"/>
      <c r="V838" s="2"/>
      <c r="W838" s="2"/>
    </row>
    <row r="839" spans="1:23">
      <c r="A839" s="2"/>
      <c r="B839" s="2"/>
      <c r="C839" s="2"/>
      <c r="D839" s="2"/>
      <c r="E839" s="2"/>
      <c r="F839" s="2"/>
      <c r="G839" s="2"/>
      <c r="H839" s="2"/>
      <c r="I839" s="2"/>
      <c r="J839" s="2"/>
      <c r="K839" s="2"/>
      <c r="L839" s="2"/>
      <c r="M839" s="2"/>
      <c r="N839" s="2"/>
      <c r="O839" s="2"/>
      <c r="P839" s="2"/>
      <c r="Q839" s="2"/>
      <c r="R839" s="2"/>
      <c r="S839" s="2"/>
      <c r="T839" s="2"/>
      <c r="U839" s="2"/>
      <c r="V839" s="2"/>
      <c r="W839" s="2"/>
    </row>
    <row r="840" spans="1:23">
      <c r="A840" s="2"/>
      <c r="B840" s="2"/>
      <c r="C840" s="2"/>
      <c r="D840" s="2"/>
      <c r="E840" s="2"/>
      <c r="F840" s="2"/>
      <c r="G840" s="2"/>
      <c r="H840" s="2"/>
      <c r="I840" s="2"/>
      <c r="J840" s="2"/>
      <c r="K840" s="2"/>
      <c r="L840" s="2"/>
      <c r="M840" s="2"/>
      <c r="N840" s="2"/>
      <c r="O840" s="2"/>
      <c r="P840" s="2"/>
      <c r="Q840" s="2"/>
      <c r="R840" s="2"/>
      <c r="S840" s="2"/>
      <c r="T840" s="2"/>
      <c r="U840" s="2"/>
      <c r="V840" s="2"/>
      <c r="W840" s="2"/>
    </row>
    <row r="841" spans="1:23">
      <c r="A841" s="2"/>
      <c r="B841" s="2"/>
      <c r="C841" s="2"/>
      <c r="D841" s="2"/>
      <c r="E841" s="2"/>
      <c r="F841" s="2"/>
      <c r="G841" s="2"/>
      <c r="H841" s="2"/>
      <c r="I841" s="2"/>
      <c r="J841" s="2"/>
      <c r="K841" s="2"/>
      <c r="L841" s="2"/>
      <c r="M841" s="2"/>
      <c r="N841" s="2"/>
      <c r="O841" s="2"/>
      <c r="P841" s="2"/>
      <c r="Q841" s="2"/>
      <c r="R841" s="2"/>
      <c r="S841" s="2"/>
      <c r="T841" s="2"/>
      <c r="U841" s="2"/>
      <c r="V841" s="2"/>
      <c r="W841" s="2"/>
    </row>
    <row r="842" spans="1:23">
      <c r="A842" s="2"/>
      <c r="B842" s="2"/>
      <c r="C842" s="2"/>
      <c r="D842" s="2"/>
      <c r="E842" s="2"/>
      <c r="F842" s="2"/>
      <c r="G842" s="2"/>
      <c r="H842" s="2"/>
      <c r="I842" s="2"/>
      <c r="J842" s="2"/>
      <c r="K842" s="2"/>
      <c r="L842" s="2"/>
      <c r="M842" s="2"/>
      <c r="N842" s="2"/>
      <c r="O842" s="2"/>
      <c r="P842" s="2"/>
      <c r="Q842" s="2"/>
      <c r="R842" s="2"/>
      <c r="S842" s="2"/>
      <c r="T842" s="2"/>
      <c r="U842" s="2"/>
      <c r="V842" s="2"/>
      <c r="W842" s="2"/>
    </row>
    <row r="843" spans="1:23">
      <c r="A843" s="2"/>
      <c r="B843" s="2"/>
      <c r="C843" s="2"/>
      <c r="D843" s="2"/>
      <c r="E843" s="2"/>
      <c r="F843" s="2"/>
      <c r="G843" s="2"/>
      <c r="H843" s="2"/>
      <c r="I843" s="2"/>
      <c r="J843" s="2"/>
      <c r="K843" s="2"/>
      <c r="L843" s="2"/>
      <c r="M843" s="2"/>
      <c r="N843" s="2"/>
      <c r="O843" s="2"/>
      <c r="P843" s="2"/>
      <c r="Q843" s="2"/>
      <c r="R843" s="2"/>
      <c r="S843" s="2"/>
      <c r="T843" s="2"/>
      <c r="U843" s="2"/>
      <c r="V843" s="2"/>
      <c r="W843" s="2"/>
    </row>
    <row r="844" spans="1:23">
      <c r="A844" s="2"/>
      <c r="B844" s="2"/>
      <c r="C844" s="2"/>
      <c r="D844" s="2"/>
      <c r="E844" s="2"/>
      <c r="F844" s="2"/>
      <c r="G844" s="2"/>
      <c r="H844" s="2"/>
      <c r="I844" s="2"/>
      <c r="J844" s="2"/>
      <c r="K844" s="2"/>
      <c r="L844" s="2"/>
      <c r="M844" s="2"/>
      <c r="N844" s="2"/>
      <c r="O844" s="2"/>
      <c r="P844" s="2"/>
      <c r="Q844" s="2"/>
      <c r="R844" s="2"/>
      <c r="S844" s="2"/>
      <c r="T844" s="2"/>
      <c r="U844" s="2"/>
      <c r="V844" s="2"/>
      <c r="W844" s="2"/>
    </row>
    <row r="845" spans="1:23">
      <c r="A845" s="2"/>
      <c r="B845" s="2"/>
      <c r="C845" s="2"/>
      <c r="D845" s="2"/>
      <c r="E845" s="2"/>
      <c r="F845" s="2"/>
      <c r="G845" s="2"/>
      <c r="H845" s="2"/>
      <c r="I845" s="2"/>
      <c r="J845" s="2"/>
      <c r="K845" s="2"/>
      <c r="L845" s="2"/>
      <c r="M845" s="2"/>
      <c r="N845" s="2"/>
      <c r="O845" s="2"/>
      <c r="P845" s="2"/>
      <c r="Q845" s="2"/>
      <c r="R845" s="2"/>
      <c r="S845" s="2"/>
      <c r="T845" s="2"/>
      <c r="U845" s="2"/>
      <c r="V845" s="2"/>
      <c r="W845" s="2"/>
    </row>
    <row r="846" spans="1:23">
      <c r="A846" s="2"/>
      <c r="B846" s="2"/>
      <c r="C846" s="2"/>
      <c r="D846" s="2"/>
      <c r="E846" s="2"/>
      <c r="F846" s="2"/>
      <c r="G846" s="2"/>
      <c r="H846" s="2"/>
      <c r="I846" s="2"/>
      <c r="J846" s="2"/>
      <c r="K846" s="2"/>
      <c r="L846" s="2"/>
      <c r="M846" s="2"/>
      <c r="N846" s="2"/>
      <c r="O846" s="2"/>
      <c r="P846" s="2"/>
      <c r="Q846" s="2"/>
      <c r="R846" s="2"/>
      <c r="S846" s="2"/>
      <c r="T846" s="2"/>
      <c r="U846" s="2"/>
      <c r="V846" s="2"/>
      <c r="W846" s="2"/>
    </row>
    <row r="847" spans="1:23">
      <c r="A847" s="2"/>
      <c r="B847" s="2"/>
      <c r="C847" s="2"/>
      <c r="D847" s="2"/>
      <c r="E847" s="2"/>
      <c r="F847" s="2"/>
      <c r="G847" s="2"/>
      <c r="H847" s="2"/>
      <c r="I847" s="2"/>
      <c r="J847" s="2"/>
      <c r="K847" s="2"/>
      <c r="L847" s="2"/>
      <c r="M847" s="2"/>
      <c r="N847" s="2"/>
      <c r="O847" s="2"/>
      <c r="P847" s="2"/>
      <c r="Q847" s="2"/>
      <c r="R847" s="2"/>
      <c r="S847" s="2"/>
      <c r="T847" s="2"/>
      <c r="U847" s="2"/>
      <c r="V847" s="2"/>
      <c r="W847" s="2"/>
    </row>
    <row r="848" spans="1:23">
      <c r="A848" s="2"/>
      <c r="B848" s="2"/>
      <c r="C848" s="2"/>
      <c r="D848" s="2"/>
      <c r="E848" s="2"/>
      <c r="F848" s="2"/>
      <c r="G848" s="2"/>
      <c r="H848" s="2"/>
      <c r="I848" s="2"/>
      <c r="J848" s="2"/>
      <c r="K848" s="2"/>
      <c r="L848" s="2"/>
      <c r="M848" s="2"/>
      <c r="N848" s="2"/>
      <c r="O848" s="2"/>
      <c r="P848" s="2"/>
      <c r="Q848" s="2"/>
      <c r="R848" s="2"/>
      <c r="S848" s="2"/>
      <c r="T848" s="2"/>
      <c r="U848" s="2"/>
      <c r="V848" s="2"/>
      <c r="W848" s="2"/>
    </row>
    <row r="849" spans="1:23">
      <c r="A849" s="2"/>
      <c r="B849" s="2"/>
      <c r="C849" s="2"/>
      <c r="D849" s="2"/>
      <c r="E849" s="2"/>
      <c r="F849" s="2"/>
      <c r="G849" s="2"/>
      <c r="H849" s="2"/>
      <c r="I849" s="2"/>
      <c r="J849" s="2"/>
      <c r="K849" s="2"/>
      <c r="L849" s="2"/>
      <c r="M849" s="2"/>
      <c r="N849" s="2"/>
      <c r="O849" s="2"/>
      <c r="P849" s="2"/>
      <c r="Q849" s="2"/>
      <c r="R849" s="2"/>
      <c r="S849" s="2"/>
      <c r="T849" s="2"/>
      <c r="U849" s="2"/>
      <c r="V849" s="2"/>
      <c r="W849" s="2"/>
    </row>
    <row r="850" spans="1:23">
      <c r="A850" s="2"/>
      <c r="B850" s="2"/>
      <c r="C850" s="2"/>
      <c r="D850" s="2"/>
      <c r="E850" s="2"/>
      <c r="F850" s="2"/>
      <c r="G850" s="2"/>
      <c r="H850" s="2"/>
      <c r="I850" s="2"/>
      <c r="J850" s="2"/>
      <c r="K850" s="2"/>
      <c r="L850" s="2"/>
      <c r="M850" s="2"/>
      <c r="N850" s="2"/>
      <c r="O850" s="2"/>
      <c r="P850" s="2"/>
      <c r="Q850" s="2"/>
      <c r="R850" s="2"/>
      <c r="S850" s="2"/>
      <c r="T850" s="2"/>
      <c r="U850" s="2"/>
      <c r="V850" s="2"/>
      <c r="W850" s="2"/>
    </row>
    <row r="851" spans="1:23">
      <c r="A851" s="2"/>
      <c r="B851" s="2"/>
      <c r="C851" s="2"/>
      <c r="D851" s="2"/>
      <c r="E851" s="2"/>
      <c r="F851" s="2"/>
      <c r="G851" s="2"/>
      <c r="H851" s="2"/>
      <c r="I851" s="2"/>
      <c r="J851" s="2"/>
      <c r="K851" s="2"/>
      <c r="L851" s="2"/>
      <c r="M851" s="2"/>
      <c r="N851" s="2"/>
      <c r="O851" s="2"/>
      <c r="P851" s="2"/>
      <c r="Q851" s="2"/>
      <c r="R851" s="2"/>
      <c r="S851" s="2"/>
      <c r="T851" s="2"/>
      <c r="U851" s="2"/>
      <c r="V851" s="2"/>
      <c r="W851" s="2"/>
    </row>
    <row r="852" spans="1:23">
      <c r="A852" s="2"/>
      <c r="B852" s="2"/>
      <c r="C852" s="2"/>
      <c r="D852" s="2"/>
      <c r="E852" s="2"/>
      <c r="F852" s="2"/>
      <c r="G852" s="2"/>
      <c r="H852" s="2"/>
      <c r="I852" s="2"/>
      <c r="J852" s="2"/>
      <c r="K852" s="2"/>
      <c r="L852" s="2"/>
      <c r="M852" s="2"/>
      <c r="N852" s="2"/>
      <c r="O852" s="2"/>
      <c r="P852" s="2"/>
      <c r="Q852" s="2"/>
      <c r="R852" s="2"/>
      <c r="S852" s="2"/>
      <c r="T852" s="2"/>
      <c r="U852" s="2"/>
      <c r="V852" s="2"/>
      <c r="W852" s="2"/>
    </row>
    <row r="853" spans="1:23">
      <c r="A853" s="2"/>
      <c r="B853" s="2"/>
      <c r="C853" s="2"/>
      <c r="D853" s="2"/>
      <c r="E853" s="2"/>
      <c r="F853" s="2"/>
      <c r="G853" s="2"/>
      <c r="H853" s="2"/>
      <c r="I853" s="2"/>
      <c r="J853" s="2"/>
      <c r="K853" s="2"/>
      <c r="L853" s="2"/>
      <c r="M853" s="2"/>
      <c r="N853" s="2"/>
      <c r="O853" s="2"/>
      <c r="P853" s="2"/>
      <c r="Q853" s="2"/>
      <c r="R853" s="2"/>
      <c r="S853" s="2"/>
      <c r="T853" s="2"/>
      <c r="U853" s="2"/>
      <c r="V853" s="2"/>
      <c r="W853" s="2"/>
    </row>
    <row r="854" spans="1:23">
      <c r="A854" s="2"/>
      <c r="B854" s="2"/>
      <c r="C854" s="2"/>
      <c r="D854" s="2"/>
      <c r="E854" s="2"/>
      <c r="F854" s="2"/>
      <c r="G854" s="2"/>
      <c r="H854" s="2"/>
      <c r="I854" s="2"/>
      <c r="J854" s="2"/>
      <c r="K854" s="2"/>
      <c r="L854" s="2"/>
      <c r="M854" s="2"/>
      <c r="N854" s="2"/>
      <c r="O854" s="2"/>
      <c r="P854" s="2"/>
      <c r="Q854" s="2"/>
      <c r="R854" s="2"/>
      <c r="S854" s="2"/>
      <c r="T854" s="2"/>
      <c r="U854" s="2"/>
      <c r="V854" s="2"/>
      <c r="W854" s="2"/>
    </row>
    <row r="855" spans="1:23">
      <c r="A855" s="2"/>
      <c r="B855" s="2"/>
      <c r="C855" s="2"/>
      <c r="D855" s="2"/>
      <c r="E855" s="2"/>
      <c r="F855" s="2"/>
      <c r="G855" s="2"/>
      <c r="H855" s="2"/>
      <c r="I855" s="2"/>
      <c r="J855" s="2"/>
      <c r="K855" s="2"/>
      <c r="L855" s="2"/>
      <c r="M855" s="2"/>
      <c r="N855" s="2"/>
      <c r="O855" s="2"/>
      <c r="P855" s="2"/>
      <c r="Q855" s="2"/>
      <c r="R855" s="2"/>
      <c r="S855" s="2"/>
      <c r="T855" s="2"/>
      <c r="U855" s="2"/>
      <c r="V855" s="2"/>
      <c r="W855" s="2"/>
    </row>
    <row r="856" spans="1:23">
      <c r="A856" s="2"/>
      <c r="B856" s="2"/>
      <c r="C856" s="2"/>
      <c r="D856" s="2"/>
      <c r="E856" s="2"/>
      <c r="F856" s="2"/>
      <c r="G856" s="2"/>
      <c r="H856" s="2"/>
      <c r="I856" s="2"/>
      <c r="J856" s="2"/>
      <c r="K856" s="2"/>
      <c r="L856" s="2"/>
      <c r="M856" s="2"/>
      <c r="N856" s="2"/>
      <c r="O856" s="2"/>
      <c r="P856" s="2"/>
      <c r="Q856" s="2"/>
      <c r="R856" s="2"/>
      <c r="S856" s="2"/>
      <c r="T856" s="2"/>
      <c r="U856" s="2"/>
      <c r="V856" s="2"/>
      <c r="W856" s="2"/>
    </row>
    <row r="857" spans="1:23">
      <c r="A857" s="2"/>
      <c r="B857" s="2"/>
      <c r="C857" s="2"/>
      <c r="D857" s="2"/>
      <c r="E857" s="2"/>
      <c r="F857" s="2"/>
      <c r="G857" s="2"/>
      <c r="H857" s="2"/>
      <c r="I857" s="2"/>
      <c r="J857" s="2"/>
      <c r="K857" s="2"/>
      <c r="L857" s="2"/>
      <c r="M857" s="2"/>
      <c r="N857" s="2"/>
      <c r="O857" s="2"/>
      <c r="P857" s="2"/>
      <c r="Q857" s="2"/>
      <c r="R857" s="2"/>
      <c r="S857" s="2"/>
      <c r="T857" s="2"/>
      <c r="U857" s="2"/>
      <c r="V857" s="2"/>
      <c r="W857" s="2"/>
    </row>
    <row r="858" spans="1:23">
      <c r="A858" s="2"/>
      <c r="B858" s="2"/>
      <c r="C858" s="2"/>
      <c r="D858" s="2"/>
      <c r="E858" s="2"/>
      <c r="F858" s="2"/>
      <c r="G858" s="2"/>
      <c r="H858" s="2"/>
      <c r="I858" s="2"/>
      <c r="J858" s="2"/>
      <c r="K858" s="2"/>
      <c r="L858" s="2"/>
      <c r="M858" s="2"/>
      <c r="N858" s="2"/>
      <c r="O858" s="2"/>
      <c r="P858" s="2"/>
      <c r="Q858" s="2"/>
      <c r="R858" s="2"/>
      <c r="S858" s="2"/>
      <c r="T858" s="2"/>
      <c r="U858" s="2"/>
      <c r="V858" s="2"/>
      <c r="W858" s="2"/>
    </row>
    <row r="859" spans="1:23">
      <c r="A859" s="2"/>
      <c r="B859" s="2"/>
      <c r="C859" s="2"/>
      <c r="D859" s="2"/>
      <c r="E859" s="2"/>
      <c r="F859" s="2"/>
      <c r="G859" s="2"/>
      <c r="H859" s="2"/>
      <c r="I859" s="2"/>
      <c r="J859" s="2"/>
      <c r="K859" s="2"/>
      <c r="L859" s="2"/>
      <c r="M859" s="2"/>
      <c r="N859" s="2"/>
      <c r="O859" s="2"/>
      <c r="P859" s="2"/>
      <c r="Q859" s="2"/>
      <c r="R859" s="2"/>
      <c r="S859" s="2"/>
      <c r="T859" s="2"/>
      <c r="U859" s="2"/>
      <c r="V859" s="2"/>
      <c r="W859" s="2"/>
    </row>
    <row r="860" spans="1:23">
      <c r="A860" s="2"/>
      <c r="B860" s="2"/>
      <c r="C860" s="2"/>
      <c r="D860" s="2"/>
      <c r="E860" s="2"/>
      <c r="F860" s="2"/>
      <c r="G860" s="2"/>
      <c r="H860" s="2"/>
      <c r="I860" s="2"/>
      <c r="J860" s="2"/>
      <c r="K860" s="2"/>
      <c r="L860" s="2"/>
      <c r="M860" s="2"/>
      <c r="N860" s="2"/>
      <c r="O860" s="2"/>
      <c r="P860" s="2"/>
      <c r="Q860" s="2"/>
      <c r="R860" s="2"/>
      <c r="S860" s="2"/>
      <c r="T860" s="2"/>
      <c r="U860" s="2"/>
      <c r="V860" s="2"/>
      <c r="W860" s="2"/>
    </row>
    <row r="861" spans="1:23">
      <c r="A861" s="2"/>
      <c r="B861" s="2"/>
      <c r="C861" s="2"/>
      <c r="D861" s="2"/>
      <c r="E861" s="2"/>
      <c r="F861" s="2"/>
      <c r="G861" s="2"/>
      <c r="H861" s="2"/>
      <c r="I861" s="2"/>
      <c r="J861" s="2"/>
      <c r="K861" s="2"/>
      <c r="L861" s="2"/>
      <c r="M861" s="2"/>
      <c r="N861" s="2"/>
      <c r="O861" s="2"/>
      <c r="P861" s="2"/>
      <c r="Q861" s="2"/>
      <c r="R861" s="2"/>
      <c r="S861" s="2"/>
      <c r="T861" s="2"/>
      <c r="U861" s="2"/>
      <c r="V861" s="2"/>
      <c r="W861" s="2"/>
    </row>
    <row r="862" spans="1:23">
      <c r="A862" s="2"/>
      <c r="B862" s="2"/>
      <c r="C862" s="2"/>
      <c r="D862" s="2"/>
      <c r="E862" s="2"/>
      <c r="F862" s="2"/>
      <c r="G862" s="2"/>
      <c r="H862" s="2"/>
      <c r="I862" s="2"/>
      <c r="J862" s="2"/>
      <c r="K862" s="2"/>
      <c r="L862" s="2"/>
      <c r="M862" s="2"/>
      <c r="N862" s="2"/>
      <c r="O862" s="2"/>
      <c r="P862" s="2"/>
      <c r="Q862" s="2"/>
      <c r="R862" s="2"/>
      <c r="S862" s="2"/>
      <c r="T862" s="2"/>
      <c r="U862" s="2"/>
      <c r="V862" s="2"/>
      <c r="W862" s="2"/>
    </row>
    <row r="863" spans="1:23">
      <c r="A863" s="2"/>
      <c r="B863" s="2"/>
      <c r="C863" s="2"/>
      <c r="D863" s="2"/>
      <c r="E863" s="2"/>
      <c r="F863" s="2"/>
      <c r="G863" s="2"/>
      <c r="H863" s="2"/>
      <c r="I863" s="2"/>
      <c r="J863" s="2"/>
      <c r="K863" s="2"/>
      <c r="L863" s="2"/>
      <c r="M863" s="2"/>
      <c r="N863" s="2"/>
      <c r="O863" s="2"/>
      <c r="P863" s="2"/>
      <c r="Q863" s="2"/>
      <c r="R863" s="2"/>
      <c r="S863" s="2"/>
      <c r="T863" s="2"/>
      <c r="U863" s="2"/>
      <c r="V863" s="2"/>
      <c r="W863" s="2"/>
    </row>
    <row r="864" spans="1:23">
      <c r="A864" s="2"/>
      <c r="B864" s="2"/>
      <c r="C864" s="2"/>
      <c r="D864" s="2"/>
      <c r="E864" s="2"/>
      <c r="F864" s="2"/>
      <c r="G864" s="2"/>
      <c r="H864" s="2"/>
      <c r="I864" s="2"/>
      <c r="J864" s="2"/>
      <c r="K864" s="2"/>
      <c r="L864" s="2"/>
      <c r="M864" s="2"/>
      <c r="N864" s="2"/>
      <c r="O864" s="2"/>
      <c r="P864" s="2"/>
      <c r="Q864" s="2"/>
      <c r="R864" s="2"/>
      <c r="S864" s="2"/>
      <c r="T864" s="2"/>
      <c r="U864" s="2"/>
      <c r="V864" s="2"/>
      <c r="W864" s="2"/>
    </row>
    <row r="865" spans="1:23">
      <c r="A865" s="2"/>
      <c r="B865" s="2"/>
      <c r="C865" s="2"/>
      <c r="D865" s="2"/>
      <c r="E865" s="2"/>
      <c r="F865" s="2"/>
      <c r="G865" s="2"/>
      <c r="H865" s="2"/>
      <c r="I865" s="2"/>
      <c r="J865" s="2"/>
      <c r="K865" s="2"/>
      <c r="L865" s="2"/>
      <c r="M865" s="2"/>
      <c r="N865" s="2"/>
      <c r="O865" s="2"/>
      <c r="P865" s="2"/>
      <c r="Q865" s="2"/>
      <c r="R865" s="2"/>
      <c r="S865" s="2"/>
      <c r="T865" s="2"/>
      <c r="U865" s="2"/>
      <c r="V865" s="2"/>
      <c r="W865" s="2"/>
    </row>
    <row r="866" spans="1:23">
      <c r="A866" s="2"/>
      <c r="B866" s="2"/>
      <c r="C866" s="2"/>
      <c r="D866" s="2"/>
      <c r="E866" s="2"/>
      <c r="F866" s="2"/>
      <c r="G866" s="2"/>
      <c r="H866" s="2"/>
      <c r="I866" s="2"/>
      <c r="J866" s="2"/>
      <c r="K866" s="2"/>
      <c r="L866" s="2"/>
      <c r="M866" s="2"/>
      <c r="N866" s="2"/>
      <c r="O866" s="2"/>
      <c r="P866" s="2"/>
      <c r="Q866" s="2"/>
      <c r="R866" s="2"/>
      <c r="S866" s="2"/>
      <c r="T866" s="2"/>
      <c r="U866" s="2"/>
      <c r="V866" s="2"/>
      <c r="W866" s="2"/>
    </row>
    <row r="867" spans="1:23">
      <c r="A867" s="2"/>
      <c r="B867" s="2"/>
      <c r="C867" s="2"/>
      <c r="D867" s="2"/>
      <c r="E867" s="2"/>
      <c r="F867" s="2"/>
      <c r="G867" s="2"/>
      <c r="H867" s="2"/>
      <c r="I867" s="2"/>
      <c r="J867" s="2"/>
      <c r="K867" s="2"/>
      <c r="L867" s="2"/>
      <c r="M867" s="2"/>
      <c r="N867" s="2"/>
      <c r="O867" s="2"/>
      <c r="P867" s="2"/>
      <c r="Q867" s="2"/>
      <c r="R867" s="2"/>
      <c r="S867" s="2"/>
      <c r="T867" s="2"/>
      <c r="U867" s="2"/>
      <c r="V867" s="2"/>
      <c r="W867" s="2"/>
    </row>
    <row r="868" spans="1:23">
      <c r="A868" s="2"/>
      <c r="B868" s="2"/>
      <c r="C868" s="2"/>
      <c r="D868" s="2"/>
      <c r="E868" s="2"/>
      <c r="F868" s="2"/>
      <c r="G868" s="2"/>
      <c r="H868" s="2"/>
      <c r="I868" s="2"/>
      <c r="J868" s="2"/>
      <c r="K868" s="2"/>
      <c r="L868" s="2"/>
      <c r="M868" s="2"/>
      <c r="N868" s="2"/>
      <c r="O868" s="2"/>
      <c r="P868" s="2"/>
      <c r="Q868" s="2"/>
      <c r="R868" s="2"/>
      <c r="S868" s="2"/>
      <c r="T868" s="2"/>
      <c r="U868" s="2"/>
      <c r="V868" s="2"/>
      <c r="W868" s="2"/>
    </row>
    <row r="869" spans="1:23">
      <c r="A869" s="2"/>
      <c r="B869" s="2"/>
      <c r="C869" s="2"/>
      <c r="D869" s="2"/>
      <c r="E869" s="2"/>
      <c r="F869" s="2"/>
      <c r="G869" s="2"/>
      <c r="H869" s="2"/>
      <c r="I869" s="2"/>
      <c r="J869" s="2"/>
      <c r="K869" s="2"/>
      <c r="L869" s="2"/>
      <c r="M869" s="2"/>
      <c r="N869" s="2"/>
      <c r="O869" s="2"/>
      <c r="P869" s="2"/>
      <c r="Q869" s="2"/>
      <c r="R869" s="2"/>
      <c r="S869" s="2"/>
      <c r="T869" s="2"/>
      <c r="U869" s="2"/>
      <c r="V869" s="2"/>
      <c r="W869" s="2"/>
    </row>
    <row r="870" spans="1:23">
      <c r="A870" s="2"/>
      <c r="B870" s="2"/>
      <c r="C870" s="2"/>
      <c r="D870" s="2"/>
      <c r="E870" s="2"/>
      <c r="F870" s="2"/>
      <c r="G870" s="2"/>
      <c r="H870" s="2"/>
      <c r="I870" s="2"/>
      <c r="J870" s="2"/>
      <c r="K870" s="2"/>
      <c r="L870" s="2"/>
      <c r="M870" s="2"/>
      <c r="N870" s="2"/>
      <c r="O870" s="2"/>
      <c r="P870" s="2"/>
      <c r="Q870" s="2"/>
      <c r="R870" s="2"/>
      <c r="S870" s="2"/>
      <c r="T870" s="2"/>
      <c r="U870" s="2"/>
      <c r="V870" s="2"/>
      <c r="W870" s="2"/>
    </row>
    <row r="871" spans="1:23">
      <c r="A871" s="2"/>
      <c r="B871" s="2"/>
      <c r="C871" s="2"/>
      <c r="D871" s="2"/>
      <c r="E871" s="2"/>
      <c r="F871" s="2"/>
      <c r="G871" s="2"/>
      <c r="H871" s="2"/>
      <c r="I871" s="2"/>
      <c r="J871" s="2"/>
      <c r="K871" s="2"/>
      <c r="L871" s="2"/>
      <c r="M871" s="2"/>
      <c r="N871" s="2"/>
      <c r="O871" s="2"/>
      <c r="P871" s="2"/>
      <c r="Q871" s="2"/>
      <c r="R871" s="2"/>
      <c r="S871" s="2"/>
      <c r="T871" s="2"/>
      <c r="U871" s="2"/>
      <c r="V871" s="2"/>
      <c r="W871" s="2"/>
    </row>
    <row r="872" spans="1:23">
      <c r="A872" s="2"/>
      <c r="B872" s="2"/>
      <c r="C872" s="2"/>
      <c r="D872" s="2"/>
      <c r="E872" s="2"/>
      <c r="F872" s="2"/>
      <c r="G872" s="2"/>
      <c r="H872" s="2"/>
      <c r="I872" s="2"/>
      <c r="J872" s="2"/>
      <c r="K872" s="2"/>
      <c r="L872" s="2"/>
      <c r="M872" s="2"/>
      <c r="N872" s="2"/>
      <c r="O872" s="2"/>
      <c r="P872" s="2"/>
      <c r="Q872" s="2"/>
      <c r="R872" s="2"/>
      <c r="S872" s="2"/>
      <c r="T872" s="2"/>
      <c r="U872" s="2"/>
      <c r="V872" s="2"/>
      <c r="W872" s="2"/>
    </row>
    <row r="873" spans="1:23">
      <c r="A873" s="2"/>
      <c r="B873" s="2"/>
      <c r="C873" s="2"/>
      <c r="D873" s="2"/>
      <c r="E873" s="2"/>
      <c r="F873" s="2"/>
      <c r="G873" s="2"/>
      <c r="H873" s="2"/>
      <c r="I873" s="2"/>
      <c r="J873" s="2"/>
      <c r="K873" s="2"/>
      <c r="L873" s="2"/>
      <c r="M873" s="2"/>
      <c r="N873" s="2"/>
      <c r="O873" s="2"/>
      <c r="P873" s="2"/>
      <c r="Q873" s="2"/>
      <c r="R873" s="2"/>
      <c r="S873" s="2"/>
      <c r="T873" s="2"/>
      <c r="U873" s="2"/>
      <c r="V873" s="2"/>
      <c r="W873" s="2"/>
    </row>
    <row r="874" spans="1:23">
      <c r="A874" s="2"/>
      <c r="B874" s="2"/>
      <c r="C874" s="2"/>
      <c r="D874" s="2"/>
      <c r="E874" s="2"/>
      <c r="F874" s="2"/>
      <c r="G874" s="2"/>
      <c r="H874" s="2"/>
      <c r="I874" s="2"/>
      <c r="J874" s="2"/>
      <c r="K874" s="2"/>
      <c r="L874" s="2"/>
      <c r="M874" s="2"/>
      <c r="N874" s="2"/>
      <c r="O874" s="2"/>
      <c r="P874" s="2"/>
      <c r="Q874" s="2"/>
      <c r="R874" s="2"/>
      <c r="S874" s="2"/>
      <c r="T874" s="2"/>
      <c r="U874" s="2"/>
      <c r="V874" s="2"/>
      <c r="W874" s="2"/>
    </row>
    <row r="875" spans="1:23">
      <c r="A875" s="2"/>
      <c r="B875" s="2"/>
      <c r="C875" s="2"/>
      <c r="D875" s="2"/>
      <c r="E875" s="2"/>
      <c r="F875" s="2"/>
      <c r="G875" s="2"/>
      <c r="H875" s="2"/>
      <c r="I875" s="2"/>
      <c r="J875" s="2"/>
      <c r="K875" s="2"/>
      <c r="L875" s="2"/>
      <c r="M875" s="2"/>
      <c r="N875" s="2"/>
      <c r="O875" s="2"/>
      <c r="P875" s="2"/>
      <c r="Q875" s="2"/>
      <c r="R875" s="2"/>
      <c r="S875" s="2"/>
      <c r="T875" s="2"/>
      <c r="U875" s="2"/>
      <c r="V875" s="2"/>
      <c r="W875" s="2"/>
    </row>
    <row r="876" spans="1:23">
      <c r="A876" s="2"/>
      <c r="B876" s="2"/>
      <c r="C876" s="2"/>
      <c r="D876" s="2"/>
      <c r="E876" s="2"/>
      <c r="F876" s="2"/>
      <c r="G876" s="2"/>
      <c r="H876" s="2"/>
      <c r="I876" s="2"/>
      <c r="J876" s="2"/>
      <c r="K876" s="2"/>
      <c r="L876" s="2"/>
      <c r="M876" s="2"/>
      <c r="N876" s="2"/>
      <c r="O876" s="2"/>
      <c r="P876" s="2"/>
      <c r="Q876" s="2"/>
      <c r="R876" s="2"/>
      <c r="S876" s="2"/>
      <c r="T876" s="2"/>
      <c r="U876" s="2"/>
      <c r="V876" s="2"/>
      <c r="W876" s="2"/>
    </row>
    <row r="877" spans="1:23">
      <c r="A877" s="2"/>
      <c r="B877" s="2"/>
      <c r="C877" s="2"/>
      <c r="D877" s="2"/>
      <c r="E877" s="2"/>
      <c r="F877" s="2"/>
      <c r="G877" s="2"/>
      <c r="H877" s="2"/>
      <c r="I877" s="2"/>
      <c r="J877" s="2"/>
      <c r="K877" s="2"/>
      <c r="L877" s="2"/>
      <c r="M877" s="2"/>
      <c r="N877" s="2"/>
      <c r="O877" s="2"/>
      <c r="P877" s="2"/>
      <c r="Q877" s="2"/>
      <c r="R877" s="2"/>
      <c r="S877" s="2"/>
      <c r="T877" s="2"/>
      <c r="U877" s="2"/>
      <c r="V877" s="2"/>
      <c r="W877" s="2"/>
    </row>
    <row r="878" spans="1:23">
      <c r="A878" s="2"/>
      <c r="B878" s="2"/>
      <c r="C878" s="2"/>
      <c r="D878" s="2"/>
      <c r="E878" s="2"/>
      <c r="F878" s="2"/>
      <c r="G878" s="2"/>
      <c r="H878" s="2"/>
      <c r="I878" s="2"/>
      <c r="J878" s="2"/>
      <c r="K878" s="2"/>
      <c r="L878" s="2"/>
      <c r="M878" s="2"/>
      <c r="N878" s="2"/>
      <c r="O878" s="2"/>
      <c r="P878" s="2"/>
      <c r="Q878" s="2"/>
      <c r="R878" s="2"/>
      <c r="S878" s="2"/>
      <c r="T878" s="2"/>
      <c r="U878" s="2"/>
      <c r="V878" s="2"/>
      <c r="W878" s="2"/>
    </row>
    <row r="879" spans="1:23">
      <c r="A879" s="2"/>
      <c r="B879" s="2"/>
      <c r="C879" s="2"/>
      <c r="D879" s="2"/>
      <c r="E879" s="2"/>
      <c r="F879" s="2"/>
      <c r="G879" s="2"/>
      <c r="H879" s="2"/>
      <c r="I879" s="2"/>
      <c r="J879" s="2"/>
      <c r="K879" s="2"/>
      <c r="L879" s="2"/>
      <c r="M879" s="2"/>
      <c r="N879" s="2"/>
      <c r="O879" s="2"/>
      <c r="P879" s="2"/>
      <c r="Q879" s="2"/>
      <c r="R879" s="2"/>
      <c r="S879" s="2"/>
      <c r="T879" s="2"/>
      <c r="U879" s="2"/>
      <c r="V879" s="2"/>
      <c r="W879" s="2"/>
    </row>
    <row r="880" spans="1:23">
      <c r="A880" s="2"/>
      <c r="B880" s="2"/>
      <c r="C880" s="2"/>
      <c r="D880" s="2"/>
      <c r="E880" s="2"/>
      <c r="F880" s="2"/>
      <c r="G880" s="2"/>
      <c r="H880" s="2"/>
      <c r="I880" s="2"/>
      <c r="J880" s="2"/>
      <c r="K880" s="2"/>
      <c r="L880" s="2"/>
      <c r="M880" s="2"/>
      <c r="N880" s="2"/>
      <c r="O880" s="2"/>
      <c r="P880" s="2"/>
      <c r="Q880" s="2"/>
      <c r="R880" s="2"/>
      <c r="S880" s="2"/>
      <c r="T880" s="2"/>
      <c r="U880" s="2"/>
      <c r="V880" s="2"/>
      <c r="W880" s="2"/>
    </row>
    <row r="881" spans="1:23">
      <c r="A881" s="2"/>
      <c r="B881" s="2"/>
      <c r="C881" s="2"/>
      <c r="D881" s="2"/>
      <c r="E881" s="2"/>
      <c r="F881" s="2"/>
      <c r="G881" s="2"/>
      <c r="H881" s="2"/>
      <c r="I881" s="2"/>
      <c r="J881" s="2"/>
      <c r="K881" s="2"/>
      <c r="L881" s="2"/>
      <c r="M881" s="2"/>
      <c r="N881" s="2"/>
      <c r="O881" s="2"/>
      <c r="P881" s="2"/>
      <c r="Q881" s="2"/>
      <c r="R881" s="2"/>
      <c r="S881" s="2"/>
      <c r="T881" s="2"/>
      <c r="U881" s="2"/>
      <c r="V881" s="2"/>
      <c r="W881" s="2"/>
    </row>
    <row r="882" spans="1:23">
      <c r="A882" s="2"/>
      <c r="B882" s="2"/>
      <c r="C882" s="2"/>
      <c r="D882" s="2"/>
      <c r="E882" s="2"/>
      <c r="F882" s="2"/>
      <c r="G882" s="2"/>
      <c r="H882" s="2"/>
      <c r="I882" s="2"/>
      <c r="J882" s="2"/>
      <c r="K882" s="2"/>
      <c r="L882" s="2"/>
      <c r="M882" s="2"/>
      <c r="N882" s="2"/>
      <c r="O882" s="2"/>
      <c r="P882" s="2"/>
      <c r="Q882" s="2"/>
      <c r="R882" s="2"/>
      <c r="S882" s="2"/>
      <c r="T882" s="2"/>
      <c r="U882" s="2"/>
      <c r="V882" s="2"/>
      <c r="W882" s="2"/>
    </row>
    <row r="883" spans="1:23">
      <c r="A883" s="2"/>
      <c r="B883" s="2"/>
      <c r="C883" s="2"/>
      <c r="D883" s="2"/>
      <c r="E883" s="2"/>
      <c r="F883" s="2"/>
      <c r="G883" s="2"/>
      <c r="H883" s="2"/>
      <c r="I883" s="2"/>
      <c r="J883" s="2"/>
      <c r="K883" s="2"/>
      <c r="L883" s="2"/>
      <c r="M883" s="2"/>
      <c r="N883" s="2"/>
      <c r="O883" s="2"/>
      <c r="P883" s="2"/>
      <c r="Q883" s="2"/>
      <c r="R883" s="2"/>
      <c r="S883" s="2"/>
      <c r="T883" s="2"/>
      <c r="U883" s="2"/>
      <c r="V883" s="2"/>
      <c r="W883" s="2"/>
    </row>
    <row r="884" spans="1:23">
      <c r="A884" s="2"/>
      <c r="B884" s="2"/>
      <c r="C884" s="2"/>
      <c r="D884" s="2"/>
      <c r="E884" s="2"/>
      <c r="F884" s="2"/>
      <c r="G884" s="2"/>
      <c r="H884" s="2"/>
      <c r="I884" s="2"/>
      <c r="J884" s="2"/>
      <c r="K884" s="2"/>
      <c r="L884" s="2"/>
      <c r="M884" s="2"/>
      <c r="N884" s="2"/>
      <c r="O884" s="2"/>
      <c r="P884" s="2"/>
      <c r="Q884" s="2"/>
      <c r="R884" s="2"/>
      <c r="S884" s="2"/>
      <c r="T884" s="2"/>
      <c r="U884" s="2"/>
      <c r="V884" s="2"/>
      <c r="W884" s="2"/>
    </row>
    <row r="885" spans="1:23">
      <c r="A885" s="2"/>
      <c r="B885" s="2"/>
      <c r="C885" s="2"/>
      <c r="D885" s="2"/>
      <c r="E885" s="2"/>
      <c r="F885" s="2"/>
      <c r="G885" s="2"/>
      <c r="H885" s="2"/>
      <c r="I885" s="2"/>
      <c r="J885" s="2"/>
      <c r="K885" s="2"/>
      <c r="L885" s="2"/>
      <c r="M885" s="2"/>
      <c r="N885" s="2"/>
      <c r="O885" s="2"/>
      <c r="P885" s="2"/>
      <c r="Q885" s="2"/>
      <c r="R885" s="2"/>
      <c r="S885" s="2"/>
      <c r="T885" s="2"/>
      <c r="U885" s="2"/>
      <c r="V885" s="2"/>
      <c r="W885" s="2"/>
    </row>
    <row r="886" spans="1:23">
      <c r="A886" s="2"/>
      <c r="B886" s="2"/>
      <c r="C886" s="2"/>
      <c r="D886" s="2"/>
      <c r="E886" s="2"/>
      <c r="F886" s="2"/>
      <c r="G886" s="2"/>
      <c r="H886" s="2"/>
      <c r="I886" s="2"/>
      <c r="J886" s="2"/>
      <c r="K886" s="2"/>
      <c r="L886" s="2"/>
      <c r="M886" s="2"/>
      <c r="N886" s="2"/>
      <c r="O886" s="2"/>
      <c r="P886" s="2"/>
      <c r="Q886" s="2"/>
      <c r="R886" s="2"/>
      <c r="S886" s="2"/>
      <c r="T886" s="2"/>
      <c r="U886" s="2"/>
      <c r="V886" s="2"/>
      <c r="W886" s="2"/>
    </row>
    <row r="887" spans="1:23">
      <c r="A887" s="2"/>
      <c r="B887" s="2"/>
      <c r="C887" s="2"/>
      <c r="D887" s="2"/>
      <c r="E887" s="2"/>
      <c r="F887" s="2"/>
      <c r="G887" s="2"/>
      <c r="H887" s="2"/>
      <c r="I887" s="2"/>
      <c r="J887" s="2"/>
      <c r="K887" s="2"/>
      <c r="L887" s="2"/>
      <c r="M887" s="2"/>
      <c r="N887" s="2"/>
      <c r="O887" s="2"/>
      <c r="P887" s="2"/>
      <c r="Q887" s="2"/>
      <c r="R887" s="2"/>
      <c r="S887" s="2"/>
      <c r="T887" s="2"/>
      <c r="U887" s="2"/>
      <c r="V887" s="2"/>
      <c r="W887" s="2"/>
    </row>
    <row r="888" spans="1:23">
      <c r="A888" s="2"/>
      <c r="B888" s="2"/>
      <c r="C888" s="2"/>
      <c r="D888" s="2"/>
      <c r="E888" s="2"/>
      <c r="F888" s="2"/>
      <c r="G888" s="2"/>
      <c r="H888" s="2"/>
      <c r="I888" s="2"/>
      <c r="J888" s="2"/>
      <c r="K888" s="2"/>
      <c r="L888" s="2"/>
      <c r="M888" s="2"/>
      <c r="N888" s="2"/>
      <c r="O888" s="2"/>
      <c r="P888" s="2"/>
      <c r="Q888" s="2"/>
      <c r="R888" s="2"/>
      <c r="S888" s="2"/>
      <c r="T888" s="2"/>
      <c r="U888" s="2"/>
      <c r="V888" s="2"/>
      <c r="W888" s="2"/>
    </row>
    <row r="889" spans="1:23">
      <c r="A889" s="2"/>
      <c r="B889" s="2"/>
      <c r="C889" s="2"/>
      <c r="D889" s="2"/>
      <c r="E889" s="2"/>
      <c r="F889" s="2"/>
      <c r="G889" s="2"/>
      <c r="H889" s="2"/>
      <c r="I889" s="2"/>
      <c r="J889" s="2"/>
      <c r="K889" s="2"/>
      <c r="L889" s="2"/>
      <c r="M889" s="2"/>
      <c r="N889" s="2"/>
      <c r="O889" s="2"/>
      <c r="P889" s="2"/>
      <c r="Q889" s="2"/>
      <c r="R889" s="2"/>
      <c r="S889" s="2"/>
      <c r="T889" s="2"/>
      <c r="U889" s="2"/>
      <c r="V889" s="2"/>
      <c r="W889" s="2"/>
    </row>
    <row r="890" spans="1:23">
      <c r="A890" s="2"/>
      <c r="B890" s="2"/>
      <c r="C890" s="2"/>
      <c r="D890" s="2"/>
      <c r="E890" s="2"/>
      <c r="F890" s="2"/>
      <c r="G890" s="2"/>
      <c r="H890" s="2"/>
      <c r="I890" s="2"/>
      <c r="J890" s="2"/>
      <c r="K890" s="2"/>
      <c r="L890" s="2"/>
      <c r="M890" s="2"/>
      <c r="N890" s="2"/>
      <c r="O890" s="2"/>
      <c r="P890" s="2"/>
      <c r="Q890" s="2"/>
      <c r="R890" s="2"/>
      <c r="S890" s="2"/>
      <c r="T890" s="2"/>
      <c r="U890" s="2"/>
      <c r="V890" s="2"/>
      <c r="W890" s="2"/>
    </row>
    <row r="891" spans="1:23">
      <c r="A891" s="2"/>
      <c r="B891" s="2"/>
      <c r="C891" s="2"/>
      <c r="D891" s="2"/>
      <c r="E891" s="2"/>
      <c r="F891" s="2"/>
      <c r="G891" s="2"/>
      <c r="H891" s="2"/>
      <c r="I891" s="2"/>
      <c r="J891" s="2"/>
      <c r="K891" s="2"/>
      <c r="L891" s="2"/>
      <c r="M891" s="2"/>
      <c r="N891" s="2"/>
      <c r="O891" s="2"/>
      <c r="P891" s="2"/>
      <c r="Q891" s="2"/>
      <c r="R891" s="2"/>
      <c r="S891" s="2"/>
      <c r="T891" s="2"/>
      <c r="U891" s="2"/>
      <c r="V891" s="2"/>
      <c r="W891" s="2"/>
    </row>
    <row r="892" spans="1:23">
      <c r="A892" s="2"/>
      <c r="B892" s="2"/>
      <c r="C892" s="2"/>
      <c r="D892" s="2"/>
      <c r="E892" s="2"/>
      <c r="F892" s="2"/>
      <c r="G892" s="2"/>
      <c r="H892" s="2"/>
      <c r="I892" s="2"/>
      <c r="J892" s="2"/>
      <c r="K892" s="2"/>
      <c r="L892" s="2"/>
      <c r="M892" s="2"/>
      <c r="N892" s="2"/>
      <c r="O892" s="2"/>
      <c r="P892" s="2"/>
      <c r="Q892" s="2"/>
      <c r="R892" s="2"/>
      <c r="S892" s="2"/>
      <c r="T892" s="2"/>
      <c r="U892" s="2"/>
      <c r="V892" s="2"/>
      <c r="W892" s="2"/>
    </row>
    <row r="893" spans="1:23">
      <c r="A893" s="2"/>
      <c r="B893" s="2"/>
      <c r="C893" s="2"/>
      <c r="D893" s="2"/>
      <c r="E893" s="2"/>
      <c r="F893" s="2"/>
      <c r="G893" s="2"/>
      <c r="H893" s="2"/>
      <c r="I893" s="2"/>
      <c r="J893" s="2"/>
      <c r="K893" s="2"/>
      <c r="L893" s="2"/>
      <c r="M893" s="2"/>
      <c r="N893" s="2"/>
      <c r="O893" s="2"/>
      <c r="P893" s="2"/>
      <c r="Q893" s="2"/>
      <c r="R893" s="2"/>
      <c r="S893" s="2"/>
      <c r="T893" s="2"/>
      <c r="U893" s="2"/>
      <c r="V893" s="2"/>
      <c r="W893" s="2"/>
    </row>
    <row r="894" spans="1:23">
      <c r="A894" s="2"/>
      <c r="B894" s="2"/>
      <c r="C894" s="2"/>
      <c r="D894" s="2"/>
      <c r="E894" s="2"/>
      <c r="F894" s="2"/>
      <c r="G894" s="2"/>
      <c r="H894" s="2"/>
      <c r="I894" s="2"/>
      <c r="J894" s="2"/>
      <c r="K894" s="2"/>
      <c r="L894" s="2"/>
      <c r="M894" s="2"/>
      <c r="N894" s="2"/>
      <c r="O894" s="2"/>
      <c r="P894" s="2"/>
      <c r="Q894" s="2"/>
      <c r="R894" s="2"/>
      <c r="S894" s="2"/>
      <c r="T894" s="2"/>
      <c r="U894" s="2"/>
      <c r="V894" s="2"/>
      <c r="W894" s="2"/>
    </row>
    <row r="895" spans="1:23">
      <c r="A895" s="2"/>
      <c r="B895" s="2"/>
      <c r="C895" s="2"/>
      <c r="D895" s="2"/>
      <c r="E895" s="2"/>
      <c r="F895" s="2"/>
      <c r="G895" s="2"/>
      <c r="H895" s="2"/>
      <c r="I895" s="2"/>
      <c r="J895" s="2"/>
      <c r="K895" s="2"/>
      <c r="L895" s="2"/>
      <c r="M895" s="2"/>
      <c r="N895" s="2"/>
      <c r="O895" s="2"/>
      <c r="P895" s="2"/>
      <c r="Q895" s="2"/>
      <c r="R895" s="2"/>
      <c r="S895" s="2"/>
      <c r="T895" s="2"/>
      <c r="U895" s="2"/>
      <c r="V895" s="2"/>
      <c r="W895" s="2"/>
    </row>
    <row r="896" spans="1:23">
      <c r="A896" s="2"/>
      <c r="B896" s="2"/>
      <c r="C896" s="2"/>
      <c r="D896" s="2"/>
      <c r="E896" s="2"/>
      <c r="F896" s="2"/>
      <c r="G896" s="2"/>
      <c r="H896" s="2"/>
      <c r="I896" s="2"/>
      <c r="J896" s="2"/>
      <c r="K896" s="2"/>
      <c r="L896" s="2"/>
      <c r="M896" s="2"/>
      <c r="N896" s="2"/>
      <c r="O896" s="2"/>
      <c r="P896" s="2"/>
      <c r="Q896" s="2"/>
      <c r="R896" s="2"/>
      <c r="S896" s="2"/>
      <c r="T896" s="2"/>
      <c r="U896" s="2"/>
      <c r="V896" s="2"/>
      <c r="W896" s="2"/>
    </row>
    <row r="897" spans="1:23">
      <c r="A897" s="2"/>
      <c r="B897" s="2"/>
      <c r="C897" s="2"/>
      <c r="D897" s="2"/>
      <c r="E897" s="2"/>
      <c r="F897" s="2"/>
      <c r="G897" s="2"/>
      <c r="H897" s="2"/>
      <c r="I897" s="2"/>
      <c r="J897" s="2"/>
      <c r="K897" s="2"/>
      <c r="L897" s="2"/>
      <c r="M897" s="2"/>
      <c r="N897" s="2"/>
      <c r="O897" s="2"/>
      <c r="P897" s="2"/>
      <c r="Q897" s="2"/>
      <c r="R897" s="2"/>
      <c r="S897" s="2"/>
      <c r="T897" s="2"/>
      <c r="U897" s="2"/>
      <c r="V897" s="2"/>
      <c r="W897" s="2"/>
    </row>
    <row r="898" spans="1:23">
      <c r="A898" s="2"/>
      <c r="B898" s="2"/>
      <c r="C898" s="2"/>
      <c r="D898" s="2"/>
      <c r="E898" s="2"/>
      <c r="F898" s="2"/>
      <c r="G898" s="2"/>
      <c r="H898" s="2"/>
      <c r="I898" s="2"/>
      <c r="J898" s="2"/>
      <c r="K898" s="2"/>
      <c r="L898" s="2"/>
      <c r="M898" s="2"/>
      <c r="N898" s="2"/>
      <c r="O898" s="2"/>
      <c r="P898" s="2"/>
      <c r="Q898" s="2"/>
      <c r="R898" s="2"/>
      <c r="S898" s="2"/>
      <c r="T898" s="2"/>
      <c r="U898" s="2"/>
      <c r="V898" s="2"/>
      <c r="W898" s="2"/>
    </row>
    <row r="899" spans="1:23">
      <c r="A899" s="2"/>
      <c r="B899" s="2"/>
      <c r="C899" s="2"/>
      <c r="D899" s="2"/>
      <c r="E899" s="2"/>
      <c r="F899" s="2"/>
      <c r="G899" s="2"/>
      <c r="H899" s="2"/>
      <c r="I899" s="2"/>
      <c r="J899" s="2"/>
      <c r="K899" s="2"/>
      <c r="L899" s="2"/>
      <c r="M899" s="2"/>
      <c r="N899" s="2"/>
      <c r="O899" s="2"/>
      <c r="P899" s="2"/>
      <c r="Q899" s="2"/>
      <c r="R899" s="2"/>
      <c r="S899" s="2"/>
      <c r="T899" s="2"/>
      <c r="U899" s="2"/>
      <c r="V899" s="2"/>
      <c r="W899" s="2"/>
    </row>
    <row r="900" spans="1:23">
      <c r="A900" s="2"/>
      <c r="B900" s="2"/>
      <c r="C900" s="2"/>
      <c r="D900" s="2"/>
      <c r="E900" s="2"/>
      <c r="F900" s="2"/>
      <c r="G900" s="2"/>
      <c r="H900" s="2"/>
      <c r="I900" s="2"/>
      <c r="J900" s="2"/>
      <c r="K900" s="2"/>
      <c r="L900" s="2"/>
      <c r="M900" s="2"/>
      <c r="N900" s="2"/>
      <c r="O900" s="2"/>
      <c r="P900" s="2"/>
      <c r="Q900" s="2"/>
      <c r="R900" s="2"/>
      <c r="S900" s="2"/>
      <c r="T900" s="2"/>
      <c r="U900" s="2"/>
      <c r="V900" s="2"/>
      <c r="W900" s="2"/>
    </row>
    <row r="901" spans="1:23">
      <c r="A901" s="2"/>
      <c r="B901" s="2"/>
      <c r="C901" s="2"/>
      <c r="D901" s="2"/>
      <c r="E901" s="2"/>
      <c r="F901" s="2"/>
      <c r="G901" s="2"/>
      <c r="H901" s="2"/>
      <c r="I901" s="2"/>
      <c r="J901" s="2"/>
      <c r="K901" s="2"/>
      <c r="L901" s="2"/>
      <c r="M901" s="2"/>
      <c r="N901" s="2"/>
      <c r="O901" s="2"/>
      <c r="P901" s="2"/>
      <c r="Q901" s="2"/>
      <c r="R901" s="2"/>
      <c r="S901" s="2"/>
      <c r="T901" s="2"/>
      <c r="U901" s="2"/>
      <c r="V901" s="2"/>
      <c r="W901" s="2"/>
    </row>
    <row r="902" spans="1:23">
      <c r="A902" s="2"/>
      <c r="B902" s="2"/>
      <c r="C902" s="2"/>
      <c r="D902" s="2"/>
      <c r="E902" s="2"/>
      <c r="F902" s="2"/>
      <c r="G902" s="2"/>
      <c r="H902" s="2"/>
      <c r="I902" s="2"/>
      <c r="J902" s="2"/>
      <c r="K902" s="2"/>
      <c r="L902" s="2"/>
      <c r="M902" s="2"/>
      <c r="N902" s="2"/>
      <c r="O902" s="2"/>
      <c r="P902" s="2"/>
      <c r="Q902" s="2"/>
      <c r="R902" s="2"/>
      <c r="S902" s="2"/>
      <c r="T902" s="2"/>
      <c r="U902" s="2"/>
      <c r="V902" s="2"/>
      <c r="W902" s="2"/>
    </row>
    <row r="903" spans="1:23">
      <c r="A903" s="2"/>
      <c r="B903" s="2"/>
      <c r="C903" s="2"/>
      <c r="D903" s="2"/>
      <c r="E903" s="2"/>
      <c r="F903" s="2"/>
      <c r="G903" s="2"/>
      <c r="H903" s="2"/>
      <c r="I903" s="2"/>
      <c r="J903" s="2"/>
      <c r="K903" s="2"/>
      <c r="L903" s="2"/>
      <c r="M903" s="2"/>
      <c r="N903" s="2"/>
      <c r="O903" s="2"/>
      <c r="P903" s="2"/>
      <c r="Q903" s="2"/>
      <c r="R903" s="2"/>
      <c r="S903" s="2"/>
      <c r="T903" s="2"/>
      <c r="U903" s="2"/>
      <c r="V903" s="2"/>
      <c r="W903" s="2"/>
    </row>
    <row r="904" spans="1:23">
      <c r="A904" s="2"/>
      <c r="B904" s="2"/>
      <c r="C904" s="2"/>
      <c r="D904" s="2"/>
      <c r="E904" s="2"/>
      <c r="F904" s="2"/>
      <c r="G904" s="2"/>
      <c r="H904" s="2"/>
      <c r="I904" s="2"/>
      <c r="J904" s="2"/>
      <c r="K904" s="2"/>
      <c r="L904" s="2"/>
      <c r="M904" s="2"/>
      <c r="N904" s="2"/>
      <c r="O904" s="2"/>
      <c r="P904" s="2"/>
      <c r="Q904" s="2"/>
      <c r="R904" s="2"/>
      <c r="S904" s="2"/>
      <c r="T904" s="2"/>
      <c r="U904" s="2"/>
      <c r="V904" s="2"/>
      <c r="W904" s="2"/>
    </row>
    <row r="905" spans="1:23">
      <c r="A905" s="2"/>
      <c r="B905" s="2"/>
      <c r="C905" s="2"/>
      <c r="D905" s="2"/>
      <c r="E905" s="2"/>
      <c r="F905" s="2"/>
      <c r="G905" s="2"/>
      <c r="H905" s="2"/>
      <c r="I905" s="2"/>
      <c r="J905" s="2"/>
      <c r="K905" s="2"/>
      <c r="L905" s="2"/>
      <c r="M905" s="2"/>
      <c r="N905" s="2"/>
      <c r="O905" s="2"/>
      <c r="P905" s="2"/>
      <c r="Q905" s="2"/>
      <c r="R905" s="2"/>
      <c r="S905" s="2"/>
      <c r="T905" s="2"/>
      <c r="U905" s="2"/>
      <c r="V905" s="2"/>
      <c r="W905" s="2"/>
    </row>
    <row r="906" spans="1:23">
      <c r="A906" s="2"/>
      <c r="B906" s="2"/>
      <c r="C906" s="2"/>
      <c r="D906" s="2"/>
      <c r="E906" s="2"/>
      <c r="F906" s="2"/>
      <c r="G906" s="2"/>
      <c r="H906" s="2"/>
      <c r="I906" s="2"/>
      <c r="J906" s="2"/>
      <c r="K906" s="2"/>
      <c r="L906" s="2"/>
      <c r="M906" s="2"/>
      <c r="N906" s="2"/>
      <c r="O906" s="2"/>
      <c r="P906" s="2"/>
      <c r="Q906" s="2"/>
      <c r="R906" s="2"/>
      <c r="S906" s="2"/>
      <c r="T906" s="2"/>
      <c r="U906" s="2"/>
      <c r="V906" s="2"/>
      <c r="W906" s="2"/>
    </row>
    <row r="907" spans="1:23">
      <c r="A907" s="2"/>
      <c r="B907" s="2"/>
      <c r="C907" s="2"/>
      <c r="D907" s="2"/>
      <c r="E907" s="2"/>
      <c r="F907" s="2"/>
      <c r="G907" s="2"/>
      <c r="H907" s="2"/>
      <c r="I907" s="2"/>
      <c r="J907" s="2"/>
      <c r="K907" s="2"/>
      <c r="L907" s="2"/>
      <c r="M907" s="2"/>
      <c r="N907" s="2"/>
      <c r="O907" s="2"/>
      <c r="P907" s="2"/>
      <c r="Q907" s="2"/>
      <c r="R907" s="2"/>
      <c r="S907" s="2"/>
      <c r="T907" s="2"/>
      <c r="U907" s="2"/>
      <c r="V907" s="2"/>
      <c r="W907" s="2"/>
    </row>
    <row r="908" spans="1:23">
      <c r="A908" s="2"/>
      <c r="B908" s="2"/>
      <c r="C908" s="2"/>
      <c r="D908" s="2"/>
      <c r="E908" s="2"/>
      <c r="F908" s="2"/>
      <c r="G908" s="2"/>
      <c r="H908" s="2"/>
      <c r="I908" s="2"/>
      <c r="J908" s="2"/>
      <c r="K908" s="2"/>
      <c r="L908" s="2"/>
      <c r="M908" s="2"/>
      <c r="N908" s="2"/>
      <c r="O908" s="2"/>
      <c r="P908" s="2"/>
      <c r="Q908" s="2"/>
      <c r="R908" s="2"/>
      <c r="S908" s="2"/>
      <c r="T908" s="2"/>
      <c r="U908" s="2"/>
      <c r="V908" s="2"/>
      <c r="W908" s="2"/>
    </row>
    <row r="909" spans="1:23">
      <c r="A909" s="2"/>
      <c r="B909" s="2"/>
      <c r="C909" s="2"/>
      <c r="D909" s="2"/>
      <c r="E909" s="2"/>
      <c r="F909" s="2"/>
      <c r="G909" s="2"/>
      <c r="H909" s="2"/>
      <c r="I909" s="2"/>
      <c r="J909" s="2"/>
      <c r="K909" s="2"/>
      <c r="L909" s="2"/>
      <c r="M909" s="2"/>
      <c r="N909" s="2"/>
      <c r="O909" s="2"/>
      <c r="P909" s="2"/>
      <c r="Q909" s="2"/>
      <c r="R909" s="2"/>
      <c r="S909" s="2"/>
      <c r="T909" s="2"/>
      <c r="U909" s="2"/>
      <c r="V909" s="2"/>
      <c r="W909" s="2"/>
    </row>
    <row r="910" spans="1:23">
      <c r="A910" s="2"/>
      <c r="B910" s="2"/>
      <c r="C910" s="2"/>
      <c r="D910" s="2"/>
      <c r="E910" s="2"/>
      <c r="F910" s="2"/>
      <c r="G910" s="2"/>
      <c r="H910" s="2"/>
      <c r="I910" s="2"/>
      <c r="J910" s="2"/>
      <c r="K910" s="2"/>
      <c r="L910" s="2"/>
      <c r="M910" s="2"/>
      <c r="N910" s="2"/>
      <c r="O910" s="2"/>
      <c r="P910" s="2"/>
      <c r="Q910" s="2"/>
      <c r="R910" s="2"/>
      <c r="S910" s="2"/>
      <c r="T910" s="2"/>
      <c r="U910" s="2"/>
      <c r="V910" s="2"/>
      <c r="W910" s="2"/>
    </row>
    <row r="911" spans="1:23">
      <c r="A911" s="2"/>
      <c r="B911" s="2"/>
      <c r="C911" s="2"/>
      <c r="D911" s="2"/>
      <c r="E911" s="2"/>
      <c r="F911" s="2"/>
      <c r="G911" s="2"/>
      <c r="H911" s="2"/>
      <c r="I911" s="2"/>
      <c r="J911" s="2"/>
      <c r="K911" s="2"/>
      <c r="L911" s="2"/>
      <c r="M911" s="2"/>
      <c r="N911" s="2"/>
      <c r="O911" s="2"/>
      <c r="P911" s="2"/>
      <c r="Q911" s="2"/>
      <c r="R911" s="2"/>
      <c r="S911" s="2"/>
      <c r="T911" s="2"/>
      <c r="U911" s="2"/>
      <c r="V911" s="2"/>
      <c r="W911" s="2"/>
    </row>
    <row r="912" spans="1:23">
      <c r="A912" s="2"/>
      <c r="B912" s="2"/>
      <c r="C912" s="2"/>
      <c r="D912" s="2"/>
      <c r="E912" s="2"/>
      <c r="F912" s="2"/>
      <c r="G912" s="2"/>
      <c r="H912" s="2"/>
      <c r="I912" s="2"/>
      <c r="J912" s="2"/>
      <c r="K912" s="2"/>
      <c r="L912" s="2"/>
      <c r="M912" s="2"/>
      <c r="N912" s="2"/>
      <c r="O912" s="2"/>
      <c r="P912" s="2"/>
      <c r="Q912" s="2"/>
      <c r="R912" s="2"/>
      <c r="S912" s="2"/>
      <c r="T912" s="2"/>
      <c r="U912" s="2"/>
      <c r="V912" s="2"/>
      <c r="W912" s="2"/>
    </row>
    <row r="913" spans="1:23">
      <c r="A913" s="2"/>
      <c r="B913" s="2"/>
      <c r="C913" s="2"/>
      <c r="D913" s="2"/>
      <c r="E913" s="2"/>
      <c r="F913" s="2"/>
      <c r="G913" s="2"/>
      <c r="H913" s="2"/>
      <c r="I913" s="2"/>
      <c r="J913" s="2"/>
      <c r="K913" s="2"/>
      <c r="L913" s="2"/>
      <c r="M913" s="2"/>
      <c r="N913" s="2"/>
      <c r="O913" s="2"/>
      <c r="P913" s="2"/>
      <c r="Q913" s="2"/>
      <c r="R913" s="2"/>
      <c r="S913" s="2"/>
      <c r="T913" s="2"/>
      <c r="U913" s="2"/>
      <c r="V913" s="2"/>
      <c r="W913" s="2"/>
    </row>
    <row r="914" spans="1:23">
      <c r="A914" s="2"/>
      <c r="B914" s="2"/>
      <c r="C914" s="2"/>
      <c r="D914" s="2"/>
      <c r="E914" s="2"/>
      <c r="F914" s="2"/>
      <c r="G914" s="2"/>
      <c r="H914" s="2"/>
      <c r="I914" s="2"/>
      <c r="J914" s="2"/>
      <c r="K914" s="2"/>
      <c r="L914" s="2"/>
      <c r="M914" s="2"/>
      <c r="N914" s="2"/>
      <c r="O914" s="2"/>
      <c r="P914" s="2"/>
      <c r="Q914" s="2"/>
      <c r="R914" s="2"/>
      <c r="S914" s="2"/>
      <c r="T914" s="2"/>
      <c r="U914" s="2"/>
      <c r="V914" s="2"/>
      <c r="W914" s="2"/>
    </row>
    <row r="915" spans="1:23">
      <c r="A915" s="2"/>
      <c r="B915" s="2"/>
      <c r="C915" s="2"/>
      <c r="D915" s="2"/>
      <c r="E915" s="2"/>
      <c r="F915" s="2"/>
      <c r="G915" s="2"/>
      <c r="H915" s="2"/>
      <c r="I915" s="2"/>
      <c r="J915" s="2"/>
      <c r="K915" s="2"/>
      <c r="L915" s="2"/>
      <c r="M915" s="2"/>
      <c r="N915" s="2"/>
      <c r="O915" s="2"/>
      <c r="P915" s="2"/>
      <c r="Q915" s="2"/>
      <c r="R915" s="2"/>
      <c r="S915" s="2"/>
      <c r="T915" s="2"/>
      <c r="U915" s="2"/>
      <c r="V915" s="2"/>
      <c r="W915" s="2"/>
    </row>
    <row r="916" spans="1:23">
      <c r="A916" s="2"/>
      <c r="B916" s="2"/>
      <c r="C916" s="2"/>
      <c r="D916" s="2"/>
      <c r="E916" s="2"/>
      <c r="F916" s="2"/>
      <c r="G916" s="2"/>
      <c r="H916" s="2"/>
      <c r="I916" s="2"/>
      <c r="J916" s="2"/>
      <c r="K916" s="2"/>
      <c r="L916" s="2"/>
      <c r="M916" s="2"/>
      <c r="N916" s="2"/>
      <c r="O916" s="2"/>
      <c r="P916" s="2"/>
      <c r="Q916" s="2"/>
      <c r="R916" s="2"/>
      <c r="S916" s="2"/>
      <c r="T916" s="2"/>
      <c r="U916" s="2"/>
      <c r="V916" s="2"/>
      <c r="W916" s="2"/>
    </row>
    <row r="917" spans="1:23">
      <c r="A917" s="2"/>
      <c r="B917" s="2"/>
      <c r="C917" s="2"/>
      <c r="D917" s="2"/>
      <c r="E917" s="2"/>
      <c r="F917" s="2"/>
      <c r="G917" s="2"/>
      <c r="H917" s="2"/>
      <c r="I917" s="2"/>
      <c r="J917" s="2"/>
      <c r="K917" s="2"/>
      <c r="L917" s="2"/>
      <c r="M917" s="2"/>
      <c r="N917" s="2"/>
      <c r="O917" s="2"/>
      <c r="P917" s="2"/>
      <c r="Q917" s="2"/>
      <c r="R917" s="2"/>
      <c r="S917" s="2"/>
      <c r="T917" s="2"/>
      <c r="U917" s="2"/>
      <c r="V917" s="2"/>
      <c r="W917" s="2"/>
    </row>
    <row r="918" spans="1:23">
      <c r="A918" s="2"/>
      <c r="B918" s="2"/>
      <c r="C918" s="2"/>
      <c r="D918" s="2"/>
      <c r="E918" s="2"/>
      <c r="F918" s="2"/>
      <c r="G918" s="2"/>
      <c r="H918" s="2"/>
      <c r="I918" s="2"/>
      <c r="J918" s="2"/>
      <c r="K918" s="2"/>
      <c r="L918" s="2"/>
      <c r="M918" s="2"/>
      <c r="N918" s="2"/>
      <c r="O918" s="2"/>
      <c r="P918" s="2"/>
      <c r="Q918" s="2"/>
      <c r="R918" s="2"/>
      <c r="S918" s="2"/>
      <c r="T918" s="2"/>
      <c r="U918" s="2"/>
      <c r="V918" s="2"/>
      <c r="W918" s="2"/>
    </row>
    <row r="919" spans="1:23">
      <c r="A919" s="2"/>
      <c r="B919" s="2"/>
      <c r="C919" s="2"/>
      <c r="D919" s="2"/>
      <c r="E919" s="2"/>
      <c r="F919" s="2"/>
      <c r="G919" s="2"/>
      <c r="H919" s="2"/>
      <c r="I919" s="2"/>
      <c r="J919" s="2"/>
      <c r="K919" s="2"/>
      <c r="L919" s="2"/>
      <c r="M919" s="2"/>
      <c r="N919" s="2"/>
      <c r="O919" s="2"/>
      <c r="P919" s="2"/>
      <c r="Q919" s="2"/>
      <c r="R919" s="2"/>
      <c r="S919" s="2"/>
      <c r="T919" s="2"/>
      <c r="U919" s="2"/>
      <c r="V919" s="2"/>
      <c r="W919" s="2"/>
    </row>
    <row r="920" spans="1:23">
      <c r="A920" s="2"/>
      <c r="B920" s="2"/>
      <c r="C920" s="2"/>
      <c r="D920" s="2"/>
      <c r="E920" s="2"/>
      <c r="F920" s="2"/>
      <c r="G920" s="2"/>
      <c r="H920" s="2"/>
      <c r="I920" s="2"/>
      <c r="J920" s="2"/>
      <c r="K920" s="2"/>
      <c r="L920" s="2"/>
      <c r="M920" s="2"/>
      <c r="N920" s="2"/>
      <c r="O920" s="2"/>
      <c r="P920" s="2"/>
      <c r="Q920" s="2"/>
      <c r="R920" s="2"/>
      <c r="S920" s="2"/>
      <c r="T920" s="2"/>
      <c r="U920" s="2"/>
      <c r="V920" s="2"/>
      <c r="W920" s="2"/>
    </row>
    <row r="921" spans="1:23">
      <c r="A921" s="2"/>
      <c r="B921" s="2"/>
      <c r="C921" s="2"/>
      <c r="D921" s="2"/>
      <c r="E921" s="2"/>
      <c r="F921" s="2"/>
      <c r="G921" s="2"/>
      <c r="H921" s="2"/>
      <c r="I921" s="2"/>
      <c r="J921" s="2"/>
      <c r="K921" s="2"/>
      <c r="L921" s="2"/>
      <c r="M921" s="2"/>
      <c r="N921" s="2"/>
      <c r="O921" s="2"/>
      <c r="P921" s="2"/>
      <c r="Q921" s="2"/>
      <c r="R921" s="2"/>
      <c r="S921" s="2"/>
      <c r="T921" s="2"/>
      <c r="U921" s="2"/>
      <c r="V921" s="2"/>
      <c r="W921" s="2"/>
    </row>
    <row r="922" spans="1:23">
      <c r="A922" s="2"/>
      <c r="B922" s="2"/>
      <c r="C922" s="2"/>
      <c r="D922" s="2"/>
      <c r="E922" s="2"/>
      <c r="F922" s="2"/>
      <c r="G922" s="2"/>
      <c r="H922" s="2"/>
      <c r="I922" s="2"/>
      <c r="J922" s="2"/>
      <c r="K922" s="2"/>
      <c r="L922" s="2"/>
      <c r="M922" s="2"/>
      <c r="N922" s="2"/>
      <c r="O922" s="2"/>
      <c r="P922" s="2"/>
      <c r="Q922" s="2"/>
      <c r="R922" s="2"/>
      <c r="S922" s="2"/>
      <c r="T922" s="2"/>
      <c r="U922" s="2"/>
      <c r="V922" s="2"/>
      <c r="W922" s="2"/>
    </row>
    <row r="923" spans="1:23">
      <c r="A923" s="2"/>
      <c r="B923" s="2"/>
      <c r="C923" s="2"/>
      <c r="D923" s="2"/>
      <c r="E923" s="2"/>
      <c r="F923" s="2"/>
      <c r="G923" s="2"/>
      <c r="H923" s="2"/>
      <c r="I923" s="2"/>
      <c r="J923" s="2"/>
      <c r="K923" s="2"/>
      <c r="L923" s="2"/>
      <c r="M923" s="2"/>
      <c r="N923" s="2"/>
      <c r="O923" s="2"/>
      <c r="P923" s="2"/>
      <c r="Q923" s="2"/>
      <c r="R923" s="2"/>
      <c r="S923" s="2"/>
      <c r="T923" s="2"/>
      <c r="U923" s="2"/>
      <c r="V923" s="2"/>
      <c r="W923" s="2"/>
    </row>
    <row r="924" spans="1:23">
      <c r="A924" s="2"/>
      <c r="B924" s="2"/>
      <c r="C924" s="2"/>
      <c r="D924" s="2"/>
      <c r="E924" s="2"/>
      <c r="F924" s="2"/>
      <c r="G924" s="2"/>
      <c r="H924" s="2"/>
      <c r="I924" s="2"/>
      <c r="J924" s="2"/>
      <c r="K924" s="2"/>
      <c r="L924" s="2"/>
      <c r="M924" s="2"/>
      <c r="N924" s="2"/>
      <c r="O924" s="2"/>
      <c r="P924" s="2"/>
      <c r="Q924" s="2"/>
      <c r="R924" s="2"/>
      <c r="S924" s="2"/>
      <c r="T924" s="2"/>
      <c r="U924" s="2"/>
      <c r="V924" s="2"/>
      <c r="W924" s="2"/>
    </row>
    <row r="925" spans="1:23">
      <c r="A925" s="2"/>
      <c r="B925" s="2"/>
      <c r="C925" s="2"/>
      <c r="D925" s="2"/>
      <c r="E925" s="2"/>
      <c r="F925" s="2"/>
      <c r="G925" s="2"/>
      <c r="H925" s="2"/>
      <c r="I925" s="2"/>
      <c r="J925" s="2"/>
      <c r="K925" s="2"/>
      <c r="L925" s="2"/>
      <c r="M925" s="2"/>
      <c r="N925" s="2"/>
      <c r="O925" s="2"/>
      <c r="P925" s="2"/>
      <c r="Q925" s="2"/>
      <c r="R925" s="2"/>
      <c r="S925" s="2"/>
      <c r="T925" s="2"/>
      <c r="U925" s="2"/>
      <c r="V925" s="2"/>
      <c r="W925" s="2"/>
    </row>
    <row r="926" spans="1:23">
      <c r="A926" s="2"/>
      <c r="B926" s="2"/>
      <c r="C926" s="2"/>
      <c r="D926" s="2"/>
      <c r="E926" s="2"/>
      <c r="F926" s="2"/>
      <c r="G926" s="2"/>
      <c r="H926" s="2"/>
      <c r="I926" s="2"/>
      <c r="J926" s="2"/>
      <c r="K926" s="2"/>
      <c r="L926" s="2"/>
      <c r="M926" s="2"/>
      <c r="N926" s="2"/>
      <c r="O926" s="2"/>
      <c r="P926" s="2"/>
      <c r="Q926" s="2"/>
      <c r="R926" s="2"/>
      <c r="S926" s="2"/>
      <c r="T926" s="2"/>
      <c r="U926" s="2"/>
      <c r="V926" s="2"/>
      <c r="W926" s="2"/>
    </row>
    <row r="927" spans="1:23">
      <c r="A927" s="2"/>
      <c r="B927" s="2"/>
      <c r="C927" s="2"/>
      <c r="D927" s="2"/>
      <c r="E927" s="2"/>
      <c r="F927" s="2"/>
      <c r="G927" s="2"/>
      <c r="H927" s="2"/>
      <c r="I927" s="2"/>
      <c r="J927" s="2"/>
      <c r="K927" s="2"/>
      <c r="L927" s="2"/>
      <c r="M927" s="2"/>
      <c r="N927" s="2"/>
      <c r="O927" s="2"/>
      <c r="P927" s="2"/>
      <c r="Q927" s="2"/>
      <c r="R927" s="2"/>
      <c r="S927" s="2"/>
      <c r="T927" s="2"/>
      <c r="U927" s="2"/>
      <c r="V927" s="2"/>
      <c r="W927" s="2"/>
    </row>
    <row r="928" spans="1:23">
      <c r="A928" s="2"/>
      <c r="B928" s="2"/>
      <c r="C928" s="2"/>
      <c r="D928" s="2"/>
      <c r="E928" s="2"/>
      <c r="F928" s="2"/>
      <c r="G928" s="2"/>
      <c r="H928" s="2"/>
      <c r="I928" s="2"/>
      <c r="J928" s="2"/>
      <c r="K928" s="2"/>
      <c r="L928" s="2"/>
      <c r="M928" s="2"/>
      <c r="N928" s="2"/>
      <c r="O928" s="2"/>
      <c r="P928" s="2"/>
      <c r="Q928" s="2"/>
      <c r="R928" s="2"/>
      <c r="S928" s="2"/>
      <c r="T928" s="2"/>
      <c r="U928" s="2"/>
      <c r="V928" s="2"/>
      <c r="W928" s="2"/>
    </row>
    <row r="929" spans="1:23">
      <c r="A929" s="2"/>
      <c r="B929" s="2"/>
      <c r="C929" s="2"/>
      <c r="D929" s="2"/>
      <c r="E929" s="2"/>
      <c r="F929" s="2"/>
      <c r="G929" s="2"/>
      <c r="H929" s="2"/>
      <c r="I929" s="2"/>
      <c r="J929" s="2"/>
      <c r="K929" s="2"/>
      <c r="L929" s="2"/>
      <c r="M929" s="2"/>
      <c r="N929" s="2"/>
      <c r="O929" s="2"/>
      <c r="P929" s="2"/>
      <c r="Q929" s="2"/>
      <c r="R929" s="2"/>
      <c r="S929" s="2"/>
      <c r="T929" s="2"/>
      <c r="U929" s="2"/>
      <c r="V929" s="2"/>
      <c r="W929" s="2"/>
    </row>
    <row r="930" spans="1:23">
      <c r="A930" s="2"/>
      <c r="B930" s="2"/>
      <c r="C930" s="2"/>
      <c r="D930" s="2"/>
      <c r="E930" s="2"/>
      <c r="F930" s="2"/>
      <c r="G930" s="2"/>
      <c r="H930" s="2"/>
      <c r="I930" s="2"/>
      <c r="J930" s="2"/>
      <c r="K930" s="2"/>
      <c r="L930" s="2"/>
      <c r="M930" s="2"/>
      <c r="N930" s="2"/>
      <c r="O930" s="2"/>
      <c r="P930" s="2"/>
      <c r="Q930" s="2"/>
      <c r="R930" s="2"/>
      <c r="S930" s="2"/>
      <c r="T930" s="2"/>
      <c r="U930" s="2"/>
      <c r="V930" s="2"/>
      <c r="W930" s="2"/>
    </row>
    <row r="931" spans="1:23">
      <c r="A931" s="2"/>
      <c r="B931" s="2"/>
      <c r="C931" s="2"/>
      <c r="D931" s="2"/>
      <c r="E931" s="2"/>
      <c r="F931" s="2"/>
      <c r="G931" s="2"/>
      <c r="H931" s="2"/>
      <c r="I931" s="2"/>
      <c r="J931" s="2"/>
      <c r="K931" s="2"/>
      <c r="L931" s="2"/>
      <c r="M931" s="2"/>
      <c r="N931" s="2"/>
      <c r="O931" s="2"/>
      <c r="P931" s="2"/>
      <c r="Q931" s="2"/>
      <c r="R931" s="2"/>
      <c r="S931" s="2"/>
      <c r="T931" s="2"/>
      <c r="U931" s="2"/>
      <c r="V931" s="2"/>
      <c r="W931" s="2"/>
    </row>
    <row r="932" spans="1:23">
      <c r="A932" s="2"/>
      <c r="B932" s="2"/>
      <c r="C932" s="2"/>
      <c r="D932" s="2"/>
      <c r="E932" s="2"/>
      <c r="F932" s="2"/>
      <c r="G932" s="2"/>
      <c r="H932" s="2"/>
      <c r="I932" s="2"/>
      <c r="J932" s="2"/>
      <c r="K932" s="2"/>
      <c r="L932" s="2"/>
      <c r="M932" s="2"/>
      <c r="N932" s="2"/>
      <c r="O932" s="2"/>
      <c r="P932" s="2"/>
      <c r="Q932" s="2"/>
      <c r="R932" s="2"/>
      <c r="S932" s="2"/>
      <c r="T932" s="2"/>
      <c r="U932" s="2"/>
      <c r="V932" s="2"/>
      <c r="W932" s="2"/>
    </row>
    <row r="933" spans="1:23">
      <c r="A933" s="2"/>
      <c r="B933" s="2"/>
      <c r="C933" s="2"/>
      <c r="D933" s="2"/>
      <c r="E933" s="2"/>
      <c r="F933" s="2"/>
      <c r="G933" s="2"/>
      <c r="H933" s="2"/>
      <c r="I933" s="2"/>
      <c r="J933" s="2"/>
      <c r="K933" s="2"/>
      <c r="L933" s="2"/>
      <c r="M933" s="2"/>
      <c r="N933" s="2"/>
      <c r="O933" s="2"/>
      <c r="P933" s="2"/>
      <c r="Q933" s="2"/>
      <c r="R933" s="2"/>
      <c r="S933" s="2"/>
      <c r="T933" s="2"/>
      <c r="U933" s="2"/>
      <c r="V933" s="2"/>
      <c r="W933" s="2"/>
    </row>
    <row r="934" spans="1:23">
      <c r="A934" s="2"/>
      <c r="B934" s="2"/>
      <c r="C934" s="2"/>
      <c r="D934" s="2"/>
      <c r="E934" s="2"/>
      <c r="F934" s="2"/>
      <c r="G934" s="2"/>
      <c r="H934" s="2"/>
      <c r="I934" s="2"/>
      <c r="J934" s="2"/>
      <c r="K934" s="2"/>
      <c r="L934" s="2"/>
      <c r="M934" s="2"/>
      <c r="N934" s="2"/>
      <c r="O934" s="2"/>
      <c r="P934" s="2"/>
      <c r="Q934" s="2"/>
      <c r="R934" s="2"/>
      <c r="S934" s="2"/>
      <c r="T934" s="2"/>
      <c r="U934" s="2"/>
      <c r="V934" s="2"/>
      <c r="W934" s="2"/>
    </row>
    <row r="935" spans="1:23">
      <c r="A935" s="2"/>
      <c r="B935" s="2"/>
      <c r="C935" s="2"/>
      <c r="D935" s="2"/>
      <c r="E935" s="2"/>
      <c r="F935" s="2"/>
      <c r="G935" s="2"/>
      <c r="H935" s="2"/>
      <c r="I935" s="2"/>
      <c r="J935" s="2"/>
      <c r="K935" s="2"/>
      <c r="L935" s="2"/>
      <c r="M935" s="2"/>
      <c r="N935" s="2"/>
      <c r="O935" s="2"/>
      <c r="P935" s="2"/>
      <c r="Q935" s="2"/>
      <c r="R935" s="2"/>
      <c r="S935" s="2"/>
      <c r="T935" s="2"/>
      <c r="U935" s="2"/>
      <c r="V935" s="2"/>
      <c r="W935" s="2"/>
    </row>
    <row r="936" spans="1:23">
      <c r="A936" s="2"/>
      <c r="B936" s="2"/>
      <c r="C936" s="2"/>
      <c r="D936" s="2"/>
      <c r="E936" s="2"/>
      <c r="F936" s="2"/>
      <c r="G936" s="2"/>
      <c r="H936" s="2"/>
      <c r="I936" s="2"/>
      <c r="J936" s="2"/>
      <c r="K936" s="2"/>
      <c r="L936" s="2"/>
      <c r="M936" s="2"/>
      <c r="N936" s="2"/>
      <c r="O936" s="2"/>
      <c r="P936" s="2"/>
      <c r="Q936" s="2"/>
      <c r="R936" s="2"/>
      <c r="S936" s="2"/>
      <c r="T936" s="2"/>
      <c r="U936" s="2"/>
      <c r="V936" s="2"/>
      <c r="W936" s="2"/>
    </row>
    <row r="937" spans="1:23">
      <c r="A937" s="2"/>
      <c r="B937" s="2"/>
      <c r="C937" s="2"/>
      <c r="D937" s="2"/>
      <c r="E937" s="2"/>
      <c r="F937" s="2"/>
      <c r="G937" s="2"/>
      <c r="H937" s="2"/>
      <c r="I937" s="2"/>
      <c r="J937" s="2"/>
      <c r="K937" s="2"/>
      <c r="L937" s="2"/>
      <c r="M937" s="2"/>
      <c r="N937" s="2"/>
      <c r="O937" s="2"/>
      <c r="P937" s="2"/>
      <c r="Q937" s="2"/>
      <c r="R937" s="2"/>
      <c r="S937" s="2"/>
      <c r="T937" s="2"/>
      <c r="U937" s="2"/>
      <c r="V937" s="2"/>
      <c r="W937" s="2"/>
    </row>
    <row r="938" spans="1:23">
      <c r="A938" s="2"/>
      <c r="B938" s="2"/>
      <c r="C938" s="2"/>
      <c r="D938" s="2"/>
      <c r="E938" s="2"/>
      <c r="F938" s="2"/>
      <c r="G938" s="2"/>
      <c r="H938" s="2"/>
      <c r="I938" s="2"/>
      <c r="J938" s="2"/>
      <c r="K938" s="2"/>
      <c r="L938" s="2"/>
      <c r="M938" s="2"/>
      <c r="N938" s="2"/>
      <c r="O938" s="2"/>
      <c r="P938" s="2"/>
      <c r="Q938" s="2"/>
      <c r="R938" s="2"/>
      <c r="S938" s="2"/>
      <c r="T938" s="2"/>
      <c r="U938" s="2"/>
      <c r="V938" s="2"/>
      <c r="W938" s="2"/>
    </row>
    <row r="939" spans="1:23">
      <c r="A939" s="2"/>
      <c r="B939" s="2"/>
      <c r="C939" s="2"/>
      <c r="D939" s="2"/>
      <c r="E939" s="2"/>
      <c r="F939" s="2"/>
      <c r="G939" s="2"/>
      <c r="H939" s="2"/>
      <c r="I939" s="2"/>
      <c r="J939" s="2"/>
      <c r="K939" s="2"/>
      <c r="L939" s="2"/>
      <c r="M939" s="2"/>
      <c r="N939" s="2"/>
      <c r="O939" s="2"/>
      <c r="P939" s="2"/>
      <c r="Q939" s="2"/>
      <c r="R939" s="2"/>
      <c r="S939" s="2"/>
      <c r="T939" s="2"/>
      <c r="U939" s="2"/>
      <c r="V939" s="2"/>
      <c r="W939" s="2"/>
    </row>
    <row r="940" spans="1:23">
      <c r="A940" s="2"/>
      <c r="B940" s="2"/>
      <c r="C940" s="2"/>
      <c r="D940" s="2"/>
      <c r="E940" s="2"/>
      <c r="F940" s="2"/>
      <c r="G940" s="2"/>
      <c r="H940" s="2"/>
      <c r="I940" s="2"/>
      <c r="J940" s="2"/>
      <c r="K940" s="2"/>
      <c r="L940" s="2"/>
      <c r="M940" s="2"/>
      <c r="N940" s="2"/>
      <c r="O940" s="2"/>
      <c r="P940" s="2"/>
      <c r="Q940" s="2"/>
      <c r="R940" s="2"/>
      <c r="S940" s="2"/>
      <c r="T940" s="2"/>
      <c r="U940" s="2"/>
      <c r="V940" s="2"/>
      <c r="W940" s="2"/>
    </row>
    <row r="941" spans="1:23">
      <c r="A941" s="2"/>
      <c r="B941" s="2"/>
      <c r="C941" s="2"/>
      <c r="D941" s="2"/>
      <c r="E941" s="2"/>
      <c r="F941" s="2"/>
      <c r="G941" s="2"/>
      <c r="H941" s="2"/>
      <c r="I941" s="2"/>
      <c r="J941" s="2"/>
      <c r="K941" s="2"/>
      <c r="L941" s="2"/>
      <c r="M941" s="2"/>
      <c r="N941" s="2"/>
      <c r="O941" s="2"/>
      <c r="P941" s="2"/>
      <c r="Q941" s="2"/>
      <c r="R941" s="2"/>
      <c r="S941" s="2"/>
      <c r="T941" s="2"/>
      <c r="U941" s="2"/>
      <c r="V941" s="2"/>
      <c r="W941" s="2"/>
    </row>
    <row r="942" spans="1:23">
      <c r="A942" s="2"/>
      <c r="B942" s="2"/>
      <c r="C942" s="2"/>
      <c r="D942" s="2"/>
      <c r="E942" s="2"/>
      <c r="F942" s="2"/>
      <c r="G942" s="2"/>
      <c r="H942" s="2"/>
      <c r="I942" s="2"/>
      <c r="J942" s="2"/>
      <c r="K942" s="2"/>
      <c r="L942" s="2"/>
      <c r="M942" s="2"/>
      <c r="N942" s="2"/>
      <c r="O942" s="2"/>
      <c r="P942" s="2"/>
      <c r="Q942" s="2"/>
      <c r="R942" s="2"/>
      <c r="S942" s="2"/>
      <c r="T942" s="2"/>
      <c r="U942" s="2"/>
      <c r="V942" s="2"/>
      <c r="W942" s="2"/>
    </row>
    <row r="943" spans="1:23">
      <c r="A943" s="2"/>
      <c r="B943" s="2"/>
      <c r="C943" s="2"/>
      <c r="D943" s="2"/>
      <c r="E943" s="2"/>
      <c r="F943" s="2"/>
      <c r="G943" s="2"/>
      <c r="H943" s="2"/>
      <c r="I943" s="2"/>
      <c r="J943" s="2"/>
      <c r="K943" s="2"/>
      <c r="L943" s="2"/>
      <c r="M943" s="2"/>
      <c r="N943" s="2"/>
      <c r="O943" s="2"/>
      <c r="P943" s="2"/>
      <c r="Q943" s="2"/>
      <c r="R943" s="2"/>
      <c r="S943" s="2"/>
      <c r="T943" s="2"/>
      <c r="U943" s="2"/>
      <c r="V943" s="2"/>
      <c r="W943" s="2"/>
    </row>
    <row r="944" spans="1:23">
      <c r="A944" s="2"/>
      <c r="B944" s="2"/>
      <c r="C944" s="2"/>
      <c r="D944" s="2"/>
      <c r="E944" s="2"/>
      <c r="F944" s="2"/>
      <c r="G944" s="2"/>
      <c r="H944" s="2"/>
      <c r="I944" s="2"/>
      <c r="J944" s="2"/>
      <c r="K944" s="2"/>
      <c r="L944" s="2"/>
      <c r="M944" s="2"/>
      <c r="N944" s="2"/>
      <c r="O944" s="2"/>
      <c r="P944" s="2"/>
      <c r="Q944" s="2"/>
      <c r="R944" s="2"/>
      <c r="S944" s="2"/>
      <c r="T944" s="2"/>
      <c r="U944" s="2"/>
      <c r="V944" s="2"/>
      <c r="W944" s="2"/>
    </row>
    <row r="945" spans="1:23">
      <c r="A945" s="2"/>
      <c r="B945" s="2"/>
      <c r="C945" s="2"/>
      <c r="D945" s="2"/>
      <c r="E945" s="2"/>
      <c r="F945" s="2"/>
      <c r="G945" s="2"/>
      <c r="H945" s="2"/>
      <c r="I945" s="2"/>
      <c r="J945" s="2"/>
      <c r="K945" s="2"/>
      <c r="L945" s="2"/>
      <c r="M945" s="2"/>
      <c r="N945" s="2"/>
      <c r="O945" s="2"/>
      <c r="P945" s="2"/>
      <c r="Q945" s="2"/>
      <c r="R945" s="2"/>
      <c r="S945" s="2"/>
      <c r="T945" s="2"/>
      <c r="U945" s="2"/>
      <c r="V945" s="2"/>
      <c r="W945" s="2"/>
    </row>
    <row r="946" spans="1:23">
      <c r="A946" s="2"/>
      <c r="B946" s="2"/>
      <c r="C946" s="2"/>
      <c r="D946" s="2"/>
      <c r="E946" s="2"/>
      <c r="F946" s="2"/>
      <c r="G946" s="2"/>
      <c r="H946" s="2"/>
      <c r="I946" s="2"/>
      <c r="J946" s="2"/>
      <c r="K946" s="2"/>
      <c r="L946" s="2"/>
      <c r="M946" s="2"/>
      <c r="N946" s="2"/>
      <c r="O946" s="2"/>
      <c r="P946" s="2"/>
      <c r="Q946" s="2"/>
      <c r="R946" s="2"/>
      <c r="S946" s="2"/>
      <c r="T946" s="2"/>
      <c r="U946" s="2"/>
      <c r="V946" s="2"/>
      <c r="W946" s="2"/>
    </row>
    <row r="947" spans="1:23">
      <c r="A947" s="2"/>
      <c r="B947" s="2"/>
      <c r="C947" s="2"/>
      <c r="D947" s="2"/>
      <c r="E947" s="2"/>
      <c r="F947" s="2"/>
      <c r="G947" s="2"/>
      <c r="H947" s="2"/>
      <c r="I947" s="2"/>
      <c r="J947" s="2"/>
      <c r="K947" s="2"/>
      <c r="L947" s="2"/>
      <c r="M947" s="2"/>
      <c r="N947" s="2"/>
      <c r="O947" s="2"/>
      <c r="P947" s="2"/>
      <c r="Q947" s="2"/>
      <c r="R947" s="2"/>
      <c r="S947" s="2"/>
      <c r="T947" s="2"/>
      <c r="U947" s="2"/>
      <c r="V947" s="2"/>
      <c r="W947" s="2"/>
    </row>
    <row r="948" spans="1:23">
      <c r="A948" s="2"/>
      <c r="B948" s="2"/>
      <c r="C948" s="2"/>
      <c r="D948" s="2"/>
      <c r="E948" s="2"/>
      <c r="F948" s="2"/>
      <c r="G948" s="2"/>
      <c r="H948" s="2"/>
      <c r="I948" s="2"/>
      <c r="J948" s="2"/>
      <c r="K948" s="2"/>
      <c r="L948" s="2"/>
      <c r="M948" s="2"/>
      <c r="N948" s="2"/>
      <c r="O948" s="2"/>
      <c r="P948" s="2"/>
      <c r="Q948" s="2"/>
      <c r="R948" s="2"/>
      <c r="S948" s="2"/>
      <c r="T948" s="2"/>
      <c r="U948" s="2"/>
      <c r="V948" s="2"/>
      <c r="W948" s="2"/>
    </row>
    <row r="949" spans="1:23">
      <c r="A949" s="2"/>
      <c r="B949" s="2"/>
      <c r="C949" s="2"/>
      <c r="D949" s="2"/>
      <c r="E949" s="2"/>
      <c r="F949" s="2"/>
      <c r="G949" s="2"/>
      <c r="H949" s="2"/>
      <c r="I949" s="2"/>
      <c r="J949" s="2"/>
      <c r="K949" s="2"/>
      <c r="L949" s="2"/>
      <c r="M949" s="2"/>
      <c r="N949" s="2"/>
      <c r="O949" s="2"/>
      <c r="P949" s="2"/>
      <c r="Q949" s="2"/>
      <c r="R949" s="2"/>
      <c r="S949" s="2"/>
      <c r="T949" s="2"/>
      <c r="U949" s="2"/>
      <c r="V949" s="2"/>
      <c r="W949" s="2"/>
    </row>
    <row r="950" spans="1:23">
      <c r="A950" s="2"/>
      <c r="B950" s="2"/>
      <c r="C950" s="2"/>
      <c r="D950" s="2"/>
      <c r="E950" s="2"/>
      <c r="F950" s="2"/>
      <c r="G950" s="2"/>
      <c r="H950" s="2"/>
      <c r="I950" s="2"/>
      <c r="J950" s="2"/>
      <c r="K950" s="2"/>
      <c r="L950" s="2"/>
      <c r="M950" s="2"/>
      <c r="N950" s="2"/>
      <c r="O950" s="2"/>
      <c r="P950" s="2"/>
      <c r="Q950" s="2"/>
      <c r="R950" s="2"/>
      <c r="S950" s="2"/>
      <c r="T950" s="2"/>
      <c r="U950" s="2"/>
      <c r="V950" s="2"/>
      <c r="W950" s="2"/>
    </row>
    <row r="951" spans="1:23">
      <c r="A951" s="2"/>
      <c r="B951" s="2"/>
      <c r="C951" s="2"/>
      <c r="D951" s="2"/>
      <c r="E951" s="2"/>
      <c r="F951" s="2"/>
      <c r="G951" s="2"/>
      <c r="H951" s="2"/>
      <c r="I951" s="2"/>
      <c r="J951" s="2"/>
      <c r="K951" s="2"/>
      <c r="L951" s="2"/>
      <c r="M951" s="2"/>
      <c r="N951" s="2"/>
      <c r="O951" s="2"/>
      <c r="P951" s="2"/>
      <c r="Q951" s="2"/>
      <c r="R951" s="2"/>
      <c r="S951" s="2"/>
      <c r="T951" s="2"/>
      <c r="U951" s="2"/>
      <c r="V951" s="2"/>
      <c r="W951" s="2"/>
    </row>
    <row r="952" spans="1:23">
      <c r="A952" s="2"/>
      <c r="B952" s="2"/>
      <c r="C952" s="2"/>
      <c r="D952" s="2"/>
      <c r="E952" s="2"/>
      <c r="F952" s="2"/>
      <c r="G952" s="2"/>
      <c r="H952" s="2"/>
      <c r="I952" s="2"/>
      <c r="J952" s="2"/>
      <c r="K952" s="2"/>
      <c r="L952" s="2"/>
      <c r="M952" s="2"/>
      <c r="N952" s="2"/>
      <c r="O952" s="2"/>
      <c r="P952" s="2"/>
      <c r="Q952" s="2"/>
      <c r="R952" s="2"/>
      <c r="S952" s="2"/>
      <c r="T952" s="2"/>
      <c r="U952" s="2"/>
      <c r="V952" s="2"/>
      <c r="W952" s="2"/>
    </row>
    <row r="953" spans="1:23">
      <c r="A953" s="2"/>
      <c r="B953" s="2"/>
      <c r="C953" s="2"/>
      <c r="D953" s="2"/>
      <c r="E953" s="2"/>
      <c r="F953" s="2"/>
      <c r="G953" s="2"/>
      <c r="H953" s="2"/>
      <c r="I953" s="2"/>
      <c r="J953" s="2"/>
      <c r="K953" s="2"/>
      <c r="L953" s="2"/>
      <c r="M953" s="2"/>
      <c r="N953" s="2"/>
      <c r="O953" s="2"/>
      <c r="P953" s="2"/>
      <c r="Q953" s="2"/>
      <c r="R953" s="2"/>
      <c r="S953" s="2"/>
      <c r="T953" s="2"/>
      <c r="U953" s="2"/>
      <c r="V953" s="2"/>
      <c r="W953" s="2"/>
    </row>
    <row r="954" spans="1:23">
      <c r="A954" s="2"/>
      <c r="B954" s="2"/>
      <c r="C954" s="2"/>
      <c r="D954" s="2"/>
      <c r="E954" s="2"/>
      <c r="F954" s="2"/>
      <c r="G954" s="2"/>
      <c r="H954" s="2"/>
      <c r="I954" s="2"/>
      <c r="J954" s="2"/>
      <c r="K954" s="2"/>
      <c r="L954" s="2"/>
      <c r="M954" s="2"/>
      <c r="N954" s="2"/>
      <c r="O954" s="2"/>
      <c r="P954" s="2"/>
      <c r="Q954" s="2"/>
      <c r="R954" s="2"/>
      <c r="S954" s="2"/>
      <c r="T954" s="2"/>
      <c r="U954" s="2"/>
      <c r="V954" s="2"/>
      <c r="W954" s="2"/>
    </row>
    <row r="955" spans="1:23">
      <c r="A955" s="2"/>
      <c r="B955" s="2"/>
      <c r="C955" s="2"/>
      <c r="D955" s="2"/>
      <c r="E955" s="2"/>
      <c r="F955" s="2"/>
      <c r="G955" s="2"/>
      <c r="H955" s="2"/>
      <c r="I955" s="2"/>
      <c r="J955" s="2"/>
      <c r="K955" s="2"/>
      <c r="L955" s="2"/>
      <c r="M955" s="2"/>
      <c r="N955" s="2"/>
      <c r="O955" s="2"/>
      <c r="P955" s="2"/>
      <c r="Q955" s="2"/>
      <c r="R955" s="2"/>
      <c r="S955" s="2"/>
      <c r="T955" s="2"/>
      <c r="U955" s="2"/>
      <c r="V955" s="2"/>
      <c r="W955" s="2"/>
    </row>
    <row r="956" spans="1:23">
      <c r="A956" s="2"/>
      <c r="B956" s="2"/>
      <c r="C956" s="2"/>
      <c r="D956" s="2"/>
      <c r="E956" s="2"/>
      <c r="F956" s="2"/>
      <c r="G956" s="2"/>
      <c r="H956" s="2"/>
      <c r="I956" s="2"/>
      <c r="J956" s="2"/>
      <c r="K956" s="2"/>
      <c r="L956" s="2"/>
      <c r="M956" s="2"/>
      <c r="N956" s="2"/>
      <c r="O956" s="2"/>
      <c r="P956" s="2"/>
      <c r="Q956" s="2"/>
      <c r="R956" s="2"/>
      <c r="S956" s="2"/>
      <c r="T956" s="2"/>
      <c r="U956" s="2"/>
      <c r="V956" s="2"/>
      <c r="W956" s="2"/>
    </row>
    <row r="957" spans="1:23">
      <c r="A957" s="2"/>
      <c r="B957" s="2"/>
      <c r="C957" s="2"/>
      <c r="D957" s="2"/>
      <c r="E957" s="2"/>
      <c r="F957" s="2"/>
      <c r="G957" s="2"/>
      <c r="H957" s="2"/>
      <c r="I957" s="2"/>
      <c r="J957" s="2"/>
      <c r="K957" s="2"/>
      <c r="L957" s="2"/>
      <c r="M957" s="2"/>
      <c r="N957" s="2"/>
      <c r="O957" s="2"/>
      <c r="P957" s="2"/>
      <c r="Q957" s="2"/>
      <c r="R957" s="2"/>
      <c r="S957" s="2"/>
      <c r="T957" s="2"/>
      <c r="U957" s="2"/>
      <c r="V957" s="2"/>
      <c r="W957" s="2"/>
    </row>
    <row r="958" spans="1:23">
      <c r="A958" s="2"/>
      <c r="B958" s="2"/>
      <c r="C958" s="2"/>
      <c r="D958" s="2"/>
      <c r="E958" s="2"/>
      <c r="F958" s="2"/>
      <c r="G958" s="2"/>
      <c r="H958" s="2"/>
      <c r="I958" s="2"/>
      <c r="J958" s="2"/>
      <c r="K958" s="2"/>
      <c r="L958" s="2"/>
      <c r="M958" s="2"/>
      <c r="N958" s="2"/>
      <c r="O958" s="2"/>
      <c r="P958" s="2"/>
      <c r="Q958" s="2"/>
      <c r="R958" s="2"/>
      <c r="S958" s="2"/>
      <c r="T958" s="2"/>
      <c r="U958" s="2"/>
      <c r="V958" s="2"/>
      <c r="W958" s="2"/>
    </row>
    <row r="959" spans="1:23">
      <c r="A959" s="2"/>
      <c r="B959" s="2"/>
      <c r="C959" s="2"/>
      <c r="D959" s="2"/>
      <c r="E959" s="2"/>
      <c r="F959" s="2"/>
      <c r="G959" s="2"/>
      <c r="H959" s="2"/>
      <c r="I959" s="2"/>
      <c r="J959" s="2"/>
      <c r="K959" s="2"/>
      <c r="L959" s="2"/>
      <c r="M959" s="2"/>
      <c r="N959" s="2"/>
      <c r="O959" s="2"/>
      <c r="P959" s="2"/>
      <c r="Q959" s="2"/>
      <c r="R959" s="2"/>
      <c r="S959" s="2"/>
      <c r="T959" s="2"/>
      <c r="U959" s="2"/>
      <c r="V959" s="2"/>
      <c r="W959" s="2"/>
    </row>
    <row r="960" spans="1:23">
      <c r="A960" s="2"/>
      <c r="B960" s="2"/>
      <c r="C960" s="2"/>
      <c r="D960" s="2"/>
      <c r="E960" s="2"/>
      <c r="F960" s="2"/>
      <c r="G960" s="2"/>
      <c r="H960" s="2"/>
      <c r="I960" s="2"/>
      <c r="J960" s="2"/>
      <c r="K960" s="2"/>
      <c r="L960" s="2"/>
      <c r="M960" s="2"/>
      <c r="N960" s="2"/>
      <c r="O960" s="2"/>
      <c r="P960" s="2"/>
      <c r="Q960" s="2"/>
      <c r="R960" s="2"/>
      <c r="S960" s="2"/>
      <c r="T960" s="2"/>
      <c r="U960" s="2"/>
      <c r="V960" s="2"/>
      <c r="W960" s="2"/>
    </row>
    <row r="961" spans="1:23">
      <c r="A961" s="2"/>
      <c r="B961" s="2"/>
      <c r="C961" s="2"/>
      <c r="D961" s="2"/>
      <c r="E961" s="2"/>
      <c r="F961" s="2"/>
      <c r="G961" s="2"/>
      <c r="H961" s="2"/>
      <c r="I961" s="2"/>
      <c r="J961" s="2"/>
      <c r="K961" s="2"/>
      <c r="L961" s="2"/>
      <c r="M961" s="2"/>
      <c r="N961" s="2"/>
      <c r="O961" s="2"/>
      <c r="P961" s="2"/>
      <c r="Q961" s="2"/>
      <c r="R961" s="2"/>
      <c r="S961" s="2"/>
      <c r="T961" s="2"/>
      <c r="U961" s="2"/>
      <c r="V961" s="2"/>
      <c r="W961" s="2"/>
    </row>
    <row r="962" spans="1:23">
      <c r="A962" s="2"/>
      <c r="B962" s="2"/>
      <c r="C962" s="2"/>
      <c r="D962" s="2"/>
      <c r="E962" s="2"/>
      <c r="F962" s="2"/>
      <c r="G962" s="2"/>
      <c r="H962" s="2"/>
      <c r="I962" s="2"/>
      <c r="J962" s="2"/>
      <c r="K962" s="2"/>
      <c r="L962" s="2"/>
      <c r="M962" s="2"/>
      <c r="N962" s="2"/>
      <c r="O962" s="2"/>
      <c r="P962" s="2"/>
      <c r="Q962" s="2"/>
      <c r="R962" s="2"/>
      <c r="S962" s="2"/>
      <c r="T962" s="2"/>
      <c r="U962" s="2"/>
      <c r="V962" s="2"/>
      <c r="W962" s="2"/>
    </row>
    <row r="963" spans="1:23">
      <c r="A963" s="2"/>
      <c r="B963" s="2"/>
      <c r="C963" s="2"/>
      <c r="D963" s="2"/>
      <c r="E963" s="2"/>
      <c r="F963" s="2"/>
      <c r="G963" s="2"/>
      <c r="H963" s="2"/>
      <c r="I963" s="2"/>
      <c r="J963" s="2"/>
      <c r="K963" s="2"/>
      <c r="L963" s="2"/>
      <c r="M963" s="2"/>
      <c r="N963" s="2"/>
      <c r="O963" s="2"/>
      <c r="P963" s="2"/>
      <c r="Q963" s="2"/>
      <c r="R963" s="2"/>
      <c r="S963" s="2"/>
      <c r="T963" s="2"/>
      <c r="U963" s="2"/>
      <c r="V963" s="2"/>
      <c r="W963" s="2"/>
    </row>
    <row r="964" spans="1:23">
      <c r="A964" s="2"/>
      <c r="B964" s="2"/>
      <c r="C964" s="2"/>
      <c r="D964" s="2"/>
      <c r="E964" s="2"/>
      <c r="F964" s="2"/>
      <c r="G964" s="2"/>
      <c r="H964" s="2"/>
      <c r="I964" s="2"/>
      <c r="J964" s="2"/>
      <c r="K964" s="2"/>
      <c r="L964" s="2"/>
      <c r="M964" s="2"/>
      <c r="N964" s="2"/>
      <c r="O964" s="2"/>
      <c r="P964" s="2"/>
      <c r="Q964" s="2"/>
      <c r="R964" s="2"/>
      <c r="S964" s="2"/>
      <c r="T964" s="2"/>
      <c r="U964" s="2"/>
      <c r="V964" s="2"/>
      <c r="W964" s="2"/>
    </row>
    <row r="965" spans="1:23">
      <c r="A965" s="2"/>
      <c r="B965" s="2"/>
      <c r="C965" s="2"/>
      <c r="D965" s="2"/>
      <c r="E965" s="2"/>
      <c r="F965" s="2"/>
      <c r="G965" s="2"/>
      <c r="H965" s="2"/>
      <c r="I965" s="2"/>
      <c r="J965" s="2"/>
      <c r="K965" s="2"/>
      <c r="L965" s="2"/>
      <c r="M965" s="2"/>
      <c r="N965" s="2"/>
      <c r="O965" s="2"/>
      <c r="P965" s="2"/>
      <c r="Q965" s="2"/>
      <c r="R965" s="2"/>
      <c r="S965" s="2"/>
      <c r="T965" s="2"/>
      <c r="U965" s="2"/>
      <c r="V965" s="2"/>
      <c r="W965" s="2"/>
    </row>
    <row r="966" spans="1:23">
      <c r="A966" s="2"/>
      <c r="B966" s="2"/>
      <c r="C966" s="2"/>
      <c r="D966" s="2"/>
      <c r="E966" s="2"/>
      <c r="F966" s="2"/>
      <c r="G966" s="2"/>
      <c r="H966" s="2"/>
      <c r="I966" s="2"/>
      <c r="J966" s="2"/>
      <c r="K966" s="2"/>
      <c r="L966" s="2"/>
      <c r="M966" s="2"/>
      <c r="N966" s="2"/>
      <c r="O966" s="2"/>
      <c r="P966" s="2"/>
      <c r="Q966" s="2"/>
      <c r="R966" s="2"/>
      <c r="S966" s="2"/>
      <c r="T966" s="2"/>
      <c r="U966" s="2"/>
      <c r="V966" s="2"/>
      <c r="W966" s="2"/>
    </row>
    <row r="967" spans="1:23">
      <c r="A967" s="2"/>
      <c r="B967" s="2"/>
      <c r="C967" s="2"/>
      <c r="D967" s="2"/>
      <c r="E967" s="2"/>
      <c r="F967" s="2"/>
      <c r="G967" s="2"/>
      <c r="H967" s="2"/>
      <c r="I967" s="2"/>
      <c r="J967" s="2"/>
      <c r="K967" s="2"/>
      <c r="L967" s="2"/>
      <c r="M967" s="2"/>
      <c r="N967" s="2"/>
      <c r="O967" s="2"/>
      <c r="P967" s="2"/>
      <c r="Q967" s="2"/>
      <c r="R967" s="2"/>
      <c r="S967" s="2"/>
      <c r="T967" s="2"/>
      <c r="U967" s="2"/>
      <c r="V967" s="2"/>
      <c r="W967" s="2"/>
    </row>
    <row r="968" spans="1:23">
      <c r="A968" s="2"/>
      <c r="B968" s="2"/>
      <c r="C968" s="2"/>
      <c r="D968" s="2"/>
      <c r="E968" s="2"/>
      <c r="F968" s="2"/>
      <c r="G968" s="2"/>
      <c r="H968" s="2"/>
      <c r="I968" s="2"/>
      <c r="J968" s="2"/>
      <c r="K968" s="2"/>
      <c r="L968" s="2"/>
      <c r="M968" s="2"/>
      <c r="N968" s="2"/>
      <c r="O968" s="2"/>
      <c r="P968" s="2"/>
      <c r="Q968" s="2"/>
      <c r="R968" s="2"/>
      <c r="S968" s="2"/>
      <c r="T968" s="2"/>
      <c r="U968" s="2"/>
      <c r="V968" s="2"/>
      <c r="W968" s="2"/>
    </row>
    <row r="969" spans="1:23">
      <c r="A969" s="2"/>
      <c r="B969" s="2"/>
      <c r="C969" s="2"/>
      <c r="D969" s="2"/>
      <c r="E969" s="2"/>
      <c r="F969" s="2"/>
      <c r="G969" s="2"/>
      <c r="H969" s="2"/>
      <c r="I969" s="2"/>
      <c r="J969" s="2"/>
      <c r="K969" s="2"/>
      <c r="L969" s="2"/>
      <c r="M969" s="2"/>
      <c r="N969" s="2"/>
      <c r="O969" s="2"/>
      <c r="P969" s="2"/>
      <c r="Q969" s="2"/>
      <c r="R969" s="2"/>
      <c r="S969" s="2"/>
      <c r="T969" s="2"/>
      <c r="U969" s="2"/>
      <c r="V969" s="2"/>
      <c r="W969" s="2"/>
    </row>
    <row r="970" spans="1:23">
      <c r="A970" s="2"/>
      <c r="B970" s="2"/>
      <c r="C970" s="2"/>
      <c r="D970" s="2"/>
      <c r="E970" s="2"/>
      <c r="F970" s="2"/>
      <c r="G970" s="2"/>
      <c r="H970" s="2"/>
      <c r="I970" s="2"/>
      <c r="J970" s="2"/>
      <c r="K970" s="2"/>
      <c r="L970" s="2"/>
      <c r="M970" s="2"/>
      <c r="N970" s="2"/>
      <c r="O970" s="2"/>
      <c r="P970" s="2"/>
      <c r="Q970" s="2"/>
      <c r="R970" s="2"/>
      <c r="S970" s="2"/>
      <c r="T970" s="2"/>
      <c r="U970" s="2"/>
      <c r="V970" s="2"/>
      <c r="W970" s="2"/>
    </row>
    <row r="971" spans="1:23">
      <c r="A971" s="2"/>
      <c r="B971" s="2"/>
      <c r="C971" s="2"/>
      <c r="D971" s="2"/>
      <c r="E971" s="2"/>
      <c r="F971" s="2"/>
      <c r="G971" s="2"/>
      <c r="H971" s="2"/>
      <c r="I971" s="2"/>
      <c r="J971" s="2"/>
      <c r="K971" s="2"/>
      <c r="L971" s="2"/>
      <c r="M971" s="2"/>
      <c r="N971" s="2"/>
      <c r="O971" s="2"/>
      <c r="P971" s="2"/>
      <c r="Q971" s="2"/>
      <c r="R971" s="2"/>
      <c r="S971" s="2"/>
      <c r="T971" s="2"/>
      <c r="U971" s="2"/>
      <c r="V971" s="2"/>
      <c r="W971" s="2"/>
    </row>
    <row r="972" spans="1:23">
      <c r="A972" s="2"/>
      <c r="B972" s="2"/>
      <c r="C972" s="2"/>
      <c r="D972" s="2"/>
      <c r="E972" s="2"/>
      <c r="F972" s="2"/>
      <c r="G972" s="2"/>
      <c r="H972" s="2"/>
      <c r="I972" s="2"/>
      <c r="J972" s="2"/>
      <c r="K972" s="2"/>
      <c r="L972" s="2"/>
      <c r="M972" s="2"/>
      <c r="N972" s="2"/>
      <c r="O972" s="2"/>
      <c r="P972" s="2"/>
      <c r="Q972" s="2"/>
      <c r="R972" s="2"/>
      <c r="S972" s="2"/>
      <c r="T972" s="2"/>
      <c r="U972" s="2"/>
      <c r="V972" s="2"/>
      <c r="W972" s="2"/>
    </row>
    <row r="973" spans="1:23">
      <c r="A973" s="2"/>
      <c r="B973" s="2"/>
      <c r="C973" s="2"/>
      <c r="D973" s="2"/>
      <c r="E973" s="2"/>
      <c r="F973" s="2"/>
      <c r="G973" s="2"/>
      <c r="H973" s="2"/>
      <c r="I973" s="2"/>
      <c r="J973" s="2"/>
      <c r="K973" s="2"/>
      <c r="L973" s="2"/>
      <c r="M973" s="2"/>
      <c r="N973" s="2"/>
      <c r="O973" s="2"/>
      <c r="P973" s="2"/>
      <c r="Q973" s="2"/>
      <c r="R973" s="2"/>
      <c r="S973" s="2"/>
      <c r="T973" s="2"/>
      <c r="U973" s="2"/>
      <c r="V973" s="2"/>
      <c r="W973" s="2"/>
    </row>
    <row r="974" spans="1:23">
      <c r="A974" s="2"/>
      <c r="B974" s="2"/>
      <c r="C974" s="2"/>
      <c r="D974" s="2"/>
      <c r="E974" s="2"/>
      <c r="F974" s="2"/>
      <c r="G974" s="2"/>
      <c r="H974" s="2"/>
      <c r="I974" s="2"/>
      <c r="J974" s="2"/>
      <c r="K974" s="2"/>
      <c r="L974" s="2"/>
      <c r="M974" s="2"/>
      <c r="N974" s="2"/>
      <c r="O974" s="2"/>
      <c r="P974" s="2"/>
      <c r="Q974" s="2"/>
      <c r="R974" s="2"/>
      <c r="S974" s="2"/>
      <c r="T974" s="2"/>
      <c r="U974" s="2"/>
      <c r="V974" s="2"/>
      <c r="W974" s="2"/>
    </row>
    <row r="975" spans="1:23">
      <c r="A975" s="2"/>
      <c r="B975" s="2"/>
      <c r="C975" s="2"/>
      <c r="D975" s="2"/>
      <c r="E975" s="2"/>
      <c r="F975" s="2"/>
      <c r="G975" s="2"/>
      <c r="H975" s="2"/>
      <c r="I975" s="2"/>
      <c r="J975" s="2"/>
      <c r="K975" s="2"/>
      <c r="L975" s="2"/>
      <c r="M975" s="2"/>
      <c r="N975" s="2"/>
      <c r="O975" s="2"/>
      <c r="P975" s="2"/>
      <c r="Q975" s="2"/>
      <c r="R975" s="2"/>
      <c r="S975" s="2"/>
      <c r="T975" s="2"/>
      <c r="U975" s="2"/>
      <c r="V975" s="2"/>
      <c r="W975" s="2"/>
    </row>
    <row r="976" spans="1:23">
      <c r="A976" s="2"/>
      <c r="B976" s="2"/>
      <c r="C976" s="2"/>
      <c r="D976" s="2"/>
      <c r="E976" s="2"/>
      <c r="F976" s="2"/>
      <c r="G976" s="2"/>
      <c r="H976" s="2"/>
      <c r="I976" s="2"/>
      <c r="J976" s="2"/>
      <c r="K976" s="2"/>
      <c r="L976" s="2"/>
      <c r="M976" s="2"/>
      <c r="N976" s="2"/>
      <c r="O976" s="2"/>
      <c r="P976" s="2"/>
      <c r="Q976" s="2"/>
      <c r="R976" s="2"/>
      <c r="S976" s="2"/>
      <c r="T976" s="2"/>
      <c r="U976" s="2"/>
      <c r="V976" s="2"/>
      <c r="W976" s="2"/>
    </row>
    <row r="977" spans="1:23">
      <c r="A977" s="2"/>
      <c r="B977" s="2"/>
      <c r="C977" s="2"/>
      <c r="D977" s="2"/>
      <c r="E977" s="2"/>
      <c r="F977" s="2"/>
      <c r="G977" s="2"/>
      <c r="H977" s="2"/>
      <c r="I977" s="2"/>
      <c r="J977" s="2"/>
      <c r="K977" s="2"/>
      <c r="L977" s="2"/>
      <c r="M977" s="2"/>
      <c r="N977" s="2"/>
      <c r="O977" s="2"/>
      <c r="P977" s="2"/>
      <c r="Q977" s="2"/>
      <c r="R977" s="2"/>
      <c r="S977" s="2"/>
      <c r="T977" s="2"/>
      <c r="U977" s="2"/>
      <c r="V977" s="2"/>
      <c r="W977" s="2"/>
    </row>
    <row r="978" spans="1:23">
      <c r="A978" s="2"/>
      <c r="B978" s="2"/>
      <c r="C978" s="2"/>
      <c r="D978" s="2"/>
      <c r="E978" s="2"/>
      <c r="F978" s="2"/>
      <c r="G978" s="2"/>
      <c r="H978" s="2"/>
      <c r="I978" s="2"/>
      <c r="J978" s="2"/>
      <c r="K978" s="2"/>
      <c r="L978" s="2"/>
      <c r="M978" s="2"/>
      <c r="N978" s="2"/>
      <c r="O978" s="2"/>
      <c r="P978" s="2"/>
      <c r="Q978" s="2"/>
      <c r="R978" s="2"/>
      <c r="S978" s="2"/>
      <c r="T978" s="2"/>
      <c r="U978" s="2"/>
      <c r="V978" s="2"/>
      <c r="W978" s="2"/>
    </row>
    <row r="979" spans="1:23">
      <c r="A979" s="2"/>
      <c r="B979" s="2"/>
      <c r="C979" s="2"/>
      <c r="D979" s="2"/>
      <c r="E979" s="2"/>
      <c r="F979" s="2"/>
      <c r="G979" s="2"/>
      <c r="H979" s="2"/>
      <c r="I979" s="2"/>
      <c r="J979" s="2"/>
      <c r="K979" s="2"/>
      <c r="L979" s="2"/>
      <c r="M979" s="2"/>
      <c r="N979" s="2"/>
      <c r="O979" s="2"/>
      <c r="P979" s="2"/>
      <c r="Q979" s="2"/>
      <c r="R979" s="2"/>
      <c r="S979" s="2"/>
      <c r="T979" s="2"/>
      <c r="U979" s="2"/>
      <c r="V979" s="2"/>
      <c r="W979" s="2"/>
    </row>
    <row r="980" spans="1:23">
      <c r="A980" s="2"/>
      <c r="B980" s="2"/>
      <c r="C980" s="2"/>
      <c r="D980" s="2"/>
      <c r="E980" s="2"/>
      <c r="F980" s="2"/>
      <c r="G980" s="2"/>
      <c r="H980" s="2"/>
      <c r="I980" s="2"/>
      <c r="J980" s="2"/>
      <c r="K980" s="2"/>
      <c r="L980" s="2"/>
      <c r="M980" s="2"/>
      <c r="N980" s="2"/>
      <c r="O980" s="2"/>
      <c r="P980" s="2"/>
      <c r="Q980" s="2"/>
      <c r="R980" s="2"/>
      <c r="S980" s="2"/>
      <c r="T980" s="2"/>
      <c r="U980" s="2"/>
      <c r="V980" s="2"/>
      <c r="W980" s="2"/>
    </row>
    <row r="981" spans="1:23">
      <c r="A981" s="2"/>
      <c r="B981" s="2"/>
      <c r="C981" s="2"/>
      <c r="D981" s="2"/>
      <c r="E981" s="2"/>
      <c r="F981" s="2"/>
      <c r="G981" s="2"/>
      <c r="H981" s="2"/>
      <c r="I981" s="2"/>
      <c r="J981" s="2"/>
      <c r="K981" s="2"/>
      <c r="L981" s="2"/>
      <c r="M981" s="2"/>
      <c r="N981" s="2"/>
      <c r="O981" s="2"/>
      <c r="P981" s="2"/>
      <c r="Q981" s="2"/>
      <c r="R981" s="2"/>
      <c r="S981" s="2"/>
      <c r="T981" s="2"/>
      <c r="U981" s="2"/>
      <c r="V981" s="2"/>
      <c r="W981" s="2"/>
    </row>
    <row r="982" spans="1:23">
      <c r="A982" s="2"/>
      <c r="B982" s="2"/>
      <c r="C982" s="2"/>
      <c r="D982" s="2"/>
      <c r="E982" s="2"/>
      <c r="F982" s="2"/>
      <c r="G982" s="2"/>
      <c r="H982" s="2"/>
      <c r="I982" s="2"/>
      <c r="J982" s="2"/>
      <c r="K982" s="2"/>
      <c r="L982" s="2"/>
      <c r="M982" s="2"/>
      <c r="N982" s="2"/>
      <c r="O982" s="2"/>
      <c r="P982" s="2"/>
      <c r="Q982" s="2"/>
      <c r="R982" s="2"/>
      <c r="S982" s="2"/>
      <c r="T982" s="2"/>
      <c r="U982" s="2"/>
      <c r="V982" s="2"/>
      <c r="W982" s="2"/>
    </row>
    <row r="983" spans="1:23">
      <c r="A983" s="2"/>
      <c r="B983" s="2"/>
      <c r="C983" s="2"/>
      <c r="D983" s="2"/>
      <c r="E983" s="2"/>
      <c r="F983" s="2"/>
      <c r="G983" s="2"/>
      <c r="H983" s="2"/>
      <c r="I983" s="2"/>
      <c r="J983" s="2"/>
      <c r="K983" s="2"/>
      <c r="L983" s="2"/>
      <c r="M983" s="2"/>
      <c r="N983" s="2"/>
      <c r="O983" s="2"/>
      <c r="P983" s="2"/>
      <c r="Q983" s="2"/>
      <c r="R983" s="2"/>
      <c r="S983" s="2"/>
      <c r="T983" s="2"/>
      <c r="U983" s="2"/>
      <c r="V983" s="2"/>
      <c r="W983" s="2"/>
    </row>
    <row r="984" spans="1:23">
      <c r="A984" s="2"/>
      <c r="B984" s="2"/>
      <c r="C984" s="2"/>
      <c r="D984" s="2"/>
      <c r="E984" s="2"/>
      <c r="F984" s="2"/>
      <c r="G984" s="2"/>
      <c r="H984" s="2"/>
      <c r="I984" s="2"/>
      <c r="J984" s="2"/>
      <c r="K984" s="2"/>
      <c r="L984" s="2"/>
      <c r="M984" s="2"/>
      <c r="N984" s="2"/>
      <c r="O984" s="2"/>
      <c r="P984" s="2"/>
      <c r="Q984" s="2"/>
      <c r="R984" s="2"/>
      <c r="S984" s="2"/>
      <c r="T984" s="2"/>
      <c r="U984" s="2"/>
      <c r="V984" s="2"/>
      <c r="W984" s="2"/>
    </row>
    <row r="985" spans="1:23">
      <c r="A985" s="2"/>
      <c r="B985" s="2"/>
      <c r="C985" s="2"/>
      <c r="D985" s="2"/>
      <c r="E985" s="2"/>
      <c r="F985" s="2"/>
      <c r="G985" s="2"/>
      <c r="H985" s="2"/>
      <c r="I985" s="2"/>
      <c r="J985" s="2"/>
      <c r="K985" s="2"/>
      <c r="L985" s="2"/>
      <c r="M985" s="2"/>
      <c r="N985" s="2"/>
      <c r="O985" s="2"/>
      <c r="P985" s="2"/>
      <c r="Q985" s="2"/>
      <c r="R985" s="2"/>
      <c r="S985" s="2"/>
      <c r="T985" s="2"/>
      <c r="U985" s="2"/>
      <c r="V985" s="2"/>
      <c r="W985" s="2"/>
    </row>
    <row r="986" spans="1:23">
      <c r="A986" s="2"/>
      <c r="B986" s="2"/>
      <c r="C986" s="2"/>
      <c r="D986" s="2"/>
      <c r="E986" s="2"/>
      <c r="F986" s="2"/>
      <c r="G986" s="2"/>
      <c r="H986" s="2"/>
      <c r="I986" s="2"/>
      <c r="J986" s="2"/>
      <c r="K986" s="2"/>
      <c r="L986" s="2"/>
      <c r="M986" s="2"/>
      <c r="N986" s="2"/>
      <c r="O986" s="2"/>
      <c r="P986" s="2"/>
      <c r="Q986" s="2"/>
      <c r="R986" s="2"/>
      <c r="S986" s="2"/>
      <c r="T986" s="2"/>
      <c r="U986" s="2"/>
      <c r="V986" s="2"/>
      <c r="W986" s="2"/>
    </row>
    <row r="987" spans="1:23">
      <c r="A987" s="2"/>
      <c r="B987" s="2"/>
      <c r="C987" s="2"/>
      <c r="D987" s="2"/>
      <c r="E987" s="2"/>
      <c r="F987" s="2"/>
      <c r="G987" s="2"/>
      <c r="H987" s="2"/>
      <c r="I987" s="2"/>
      <c r="J987" s="2"/>
      <c r="K987" s="2"/>
      <c r="L987" s="2"/>
      <c r="M987" s="2"/>
      <c r="N987" s="2"/>
      <c r="O987" s="2"/>
      <c r="P987" s="2"/>
      <c r="Q987" s="2"/>
      <c r="R987" s="2"/>
      <c r="S987" s="2"/>
      <c r="T987" s="2"/>
      <c r="U987" s="2"/>
      <c r="V987" s="2"/>
      <c r="W987" s="2"/>
    </row>
    <row r="988" spans="1:23">
      <c r="A988" s="2"/>
      <c r="B988" s="2"/>
      <c r="C988" s="2"/>
      <c r="D988" s="2"/>
      <c r="E988" s="2"/>
      <c r="F988" s="2"/>
      <c r="G988" s="2"/>
      <c r="H988" s="2"/>
      <c r="I988" s="2"/>
      <c r="J988" s="2"/>
      <c r="K988" s="2"/>
      <c r="L988" s="2"/>
      <c r="M988" s="2"/>
      <c r="N988" s="2"/>
      <c r="O988" s="2"/>
      <c r="P988" s="2"/>
      <c r="Q988" s="2"/>
      <c r="R988" s="2"/>
      <c r="S988" s="2"/>
      <c r="T988" s="2"/>
      <c r="U988" s="2"/>
      <c r="V988" s="2"/>
      <c r="W988" s="2"/>
    </row>
    <row r="989" spans="1:23">
      <c r="A989" s="2"/>
      <c r="B989" s="2"/>
      <c r="C989" s="2"/>
      <c r="D989" s="2"/>
      <c r="E989" s="2"/>
      <c r="F989" s="2"/>
      <c r="G989" s="2"/>
      <c r="H989" s="2"/>
      <c r="I989" s="2"/>
      <c r="J989" s="2"/>
      <c r="K989" s="2"/>
      <c r="L989" s="2"/>
      <c r="M989" s="2"/>
      <c r="N989" s="2"/>
      <c r="O989" s="2"/>
      <c r="P989" s="2"/>
      <c r="Q989" s="2"/>
      <c r="R989" s="2"/>
      <c r="S989" s="2"/>
      <c r="T989" s="2"/>
      <c r="U989" s="2"/>
      <c r="V989" s="2"/>
      <c r="W989" s="2"/>
    </row>
    <row r="990" spans="1:23">
      <c r="A990" s="2"/>
      <c r="B990" s="2"/>
      <c r="C990" s="2"/>
      <c r="D990" s="2"/>
      <c r="E990" s="2"/>
      <c r="F990" s="2"/>
      <c r="G990" s="2"/>
      <c r="H990" s="2"/>
      <c r="I990" s="2"/>
      <c r="J990" s="2"/>
      <c r="K990" s="2"/>
      <c r="L990" s="2"/>
      <c r="M990" s="2"/>
      <c r="N990" s="2"/>
      <c r="O990" s="2"/>
      <c r="P990" s="2"/>
      <c r="Q990" s="2"/>
      <c r="R990" s="2"/>
      <c r="S990" s="2"/>
      <c r="T990" s="2"/>
      <c r="U990" s="2"/>
      <c r="V990" s="2"/>
      <c r="W990" s="2"/>
    </row>
    <row r="991" spans="1:23">
      <c r="A991" s="2"/>
      <c r="B991" s="2"/>
      <c r="C991" s="2"/>
      <c r="D991" s="2"/>
      <c r="E991" s="2"/>
      <c r="F991" s="2"/>
      <c r="G991" s="2"/>
      <c r="H991" s="2"/>
      <c r="I991" s="2"/>
      <c r="J991" s="2"/>
      <c r="K991" s="2"/>
      <c r="L991" s="2"/>
      <c r="M991" s="2"/>
      <c r="N991" s="2"/>
      <c r="O991" s="2"/>
      <c r="P991" s="2"/>
      <c r="Q991" s="2"/>
      <c r="R991" s="2"/>
      <c r="S991" s="2"/>
      <c r="T991" s="2"/>
      <c r="U991" s="2"/>
      <c r="V991" s="2"/>
      <c r="W991" s="2"/>
    </row>
    <row r="992" spans="1:23">
      <c r="A992" s="2"/>
      <c r="B992" s="2"/>
      <c r="C992" s="2"/>
      <c r="D992" s="2"/>
      <c r="E992" s="2"/>
      <c r="F992" s="2"/>
      <c r="G992" s="2"/>
      <c r="H992" s="2"/>
      <c r="I992" s="2"/>
      <c r="J992" s="2"/>
      <c r="K992" s="2"/>
      <c r="L992" s="2"/>
      <c r="M992" s="2"/>
      <c r="N992" s="2"/>
      <c r="O992" s="2"/>
      <c r="P992" s="2"/>
      <c r="Q992" s="2"/>
      <c r="R992" s="2"/>
      <c r="S992" s="2"/>
      <c r="T992" s="2"/>
      <c r="U992" s="2"/>
      <c r="V992" s="2"/>
      <c r="W992" s="2"/>
    </row>
    <row r="993" spans="1:23">
      <c r="A993" s="2"/>
      <c r="B993" s="2"/>
      <c r="C993" s="2"/>
      <c r="D993" s="2"/>
      <c r="E993" s="2"/>
      <c r="F993" s="2"/>
      <c r="G993" s="2"/>
      <c r="H993" s="2"/>
      <c r="I993" s="2"/>
      <c r="J993" s="2"/>
      <c r="K993" s="2"/>
      <c r="L993" s="2"/>
      <c r="M993" s="2"/>
      <c r="N993" s="2"/>
      <c r="O993" s="2"/>
      <c r="P993" s="2"/>
      <c r="Q993" s="2"/>
      <c r="R993" s="2"/>
      <c r="S993" s="2"/>
      <c r="T993" s="2"/>
      <c r="U993" s="2"/>
      <c r="V993" s="2"/>
      <c r="W993" s="2"/>
    </row>
    <row r="994" spans="1:23">
      <c r="A994" s="2"/>
      <c r="B994" s="2"/>
      <c r="C994" s="2"/>
      <c r="D994" s="2"/>
      <c r="E994" s="2"/>
      <c r="F994" s="2"/>
      <c r="G994" s="2"/>
      <c r="H994" s="2"/>
      <c r="I994" s="2"/>
      <c r="J994" s="2"/>
      <c r="K994" s="2"/>
      <c r="L994" s="2"/>
      <c r="M994" s="2"/>
      <c r="N994" s="2"/>
      <c r="O994" s="2"/>
      <c r="P994" s="2"/>
      <c r="Q994" s="2"/>
      <c r="R994" s="2"/>
      <c r="S994" s="2"/>
      <c r="T994" s="2"/>
      <c r="U994" s="2"/>
      <c r="V994" s="2"/>
      <c r="W994" s="2"/>
    </row>
    <row r="995" spans="1:23">
      <c r="A995" s="2"/>
      <c r="B995" s="2"/>
      <c r="C995" s="2"/>
      <c r="D995" s="2"/>
      <c r="E995" s="2"/>
      <c r="F995" s="2"/>
      <c r="G995" s="2"/>
      <c r="H995" s="2"/>
      <c r="I995" s="2"/>
      <c r="J995" s="2"/>
      <c r="K995" s="2"/>
      <c r="L995" s="2"/>
      <c r="M995" s="2"/>
      <c r="N995" s="2"/>
      <c r="O995" s="2"/>
      <c r="P995" s="2"/>
      <c r="Q995" s="2"/>
      <c r="R995" s="2"/>
      <c r="S995" s="2"/>
      <c r="T995" s="2"/>
      <c r="U995" s="2"/>
      <c r="V995" s="2"/>
      <c r="W995" s="2"/>
    </row>
    <row r="996" spans="1:23">
      <c r="A996" s="2"/>
      <c r="B996" s="2"/>
      <c r="C996" s="2"/>
      <c r="D996" s="2"/>
      <c r="E996" s="2"/>
      <c r="F996" s="2"/>
      <c r="G996" s="2"/>
      <c r="H996" s="2"/>
      <c r="I996" s="2"/>
      <c r="J996" s="2"/>
      <c r="K996" s="2"/>
      <c r="L996" s="2"/>
      <c r="M996" s="2"/>
      <c r="N996" s="2"/>
      <c r="O996" s="2"/>
      <c r="P996" s="2"/>
      <c r="Q996" s="2"/>
      <c r="R996" s="2"/>
      <c r="S996" s="2"/>
      <c r="T996" s="2"/>
      <c r="U996" s="2"/>
      <c r="V996" s="2"/>
      <c r="W996" s="2"/>
    </row>
    <row r="997" spans="1:23">
      <c r="A997" s="2"/>
      <c r="B997" s="2"/>
      <c r="C997" s="2"/>
      <c r="D997" s="2"/>
      <c r="E997" s="2"/>
      <c r="F997" s="2"/>
      <c r="G997" s="2"/>
      <c r="H997" s="2"/>
      <c r="I997" s="2"/>
      <c r="J997" s="2"/>
      <c r="K997" s="2"/>
      <c r="L997" s="2"/>
      <c r="M997" s="2"/>
      <c r="N997" s="2"/>
      <c r="O997" s="2"/>
      <c r="P997" s="2"/>
      <c r="Q997" s="2"/>
      <c r="R997" s="2"/>
      <c r="S997" s="2"/>
      <c r="T997" s="2"/>
      <c r="U997" s="2"/>
      <c r="V997" s="2"/>
      <c r="W997" s="2"/>
    </row>
    <row r="998" spans="1:23">
      <c r="A998" s="2"/>
      <c r="B998" s="2"/>
      <c r="C998" s="2"/>
      <c r="D998" s="2"/>
      <c r="E998" s="2"/>
      <c r="F998" s="2"/>
      <c r="G998" s="2"/>
      <c r="H998" s="2"/>
      <c r="I998" s="2"/>
      <c r="J998" s="2"/>
      <c r="K998" s="2"/>
      <c r="L998" s="2"/>
      <c r="M998" s="2"/>
      <c r="N998" s="2"/>
      <c r="O998" s="2"/>
      <c r="P998" s="2"/>
      <c r="Q998" s="2"/>
      <c r="R998" s="2"/>
      <c r="S998" s="2"/>
      <c r="T998" s="2"/>
      <c r="U998" s="2"/>
      <c r="V998" s="2"/>
      <c r="W998" s="2"/>
    </row>
    <row r="999" spans="1:23">
      <c r="A999" s="2"/>
      <c r="B999" s="2"/>
      <c r="C999" s="2"/>
      <c r="D999" s="2"/>
      <c r="E999" s="2"/>
      <c r="F999" s="2"/>
      <c r="G999" s="2"/>
      <c r="H999" s="2"/>
      <c r="I999" s="2"/>
      <c r="J999" s="2"/>
      <c r="K999" s="2"/>
      <c r="L999" s="2"/>
      <c r="M999" s="2"/>
      <c r="N999" s="2"/>
      <c r="O999" s="2"/>
      <c r="P999" s="2"/>
      <c r="Q999" s="2"/>
      <c r="R999" s="2"/>
      <c r="S999" s="2"/>
      <c r="T999" s="2"/>
      <c r="U999" s="2"/>
      <c r="V999" s="2"/>
      <c r="W999" s="2"/>
    </row>
    <row r="1000" spans="1:23">
      <c r="A1000" s="2"/>
      <c r="B1000" s="2"/>
      <c r="C1000" s="2"/>
      <c r="D1000" s="2"/>
      <c r="E1000" s="2"/>
      <c r="F1000" s="2"/>
      <c r="G1000" s="2"/>
      <c r="H1000" s="2"/>
      <c r="I1000" s="2"/>
      <c r="J1000" s="2"/>
      <c r="K1000" s="2"/>
      <c r="L1000" s="2"/>
      <c r="M1000" s="2"/>
      <c r="N1000" s="2"/>
      <c r="O1000" s="2"/>
      <c r="P1000" s="2"/>
      <c r="Q1000" s="2"/>
      <c r="R1000" s="2"/>
      <c r="S1000" s="2"/>
      <c r="T1000" s="2"/>
      <c r="U1000" s="2"/>
      <c r="V1000" s="2"/>
      <c r="W1000" s="2"/>
    </row>
    <row r="1001" spans="1:23">
      <c r="A1001" s="2"/>
      <c r="B1001" s="2"/>
      <c r="C1001" s="2"/>
      <c r="D1001" s="2"/>
      <c r="E1001" s="2"/>
      <c r="F1001" s="2"/>
      <c r="G1001" s="2"/>
      <c r="H1001" s="2"/>
      <c r="I1001" s="2"/>
      <c r="J1001" s="2"/>
      <c r="K1001" s="2"/>
      <c r="L1001" s="2"/>
      <c r="M1001" s="2"/>
      <c r="N1001" s="2"/>
      <c r="O1001" s="2"/>
      <c r="P1001" s="2"/>
      <c r="Q1001" s="2"/>
      <c r="R1001" s="2"/>
      <c r="S1001" s="2"/>
      <c r="T1001" s="2"/>
      <c r="U1001" s="2"/>
      <c r="V1001" s="2"/>
      <c r="W1001" s="2"/>
    </row>
    <row r="1002" spans="1:23">
      <c r="A1002" s="2"/>
      <c r="B1002" s="2"/>
      <c r="C1002" s="2"/>
      <c r="D1002" s="2"/>
      <c r="E1002" s="2"/>
      <c r="F1002" s="2"/>
      <c r="G1002" s="2"/>
      <c r="H1002" s="2"/>
      <c r="I1002" s="2"/>
      <c r="J1002" s="2"/>
      <c r="K1002" s="2"/>
      <c r="L1002" s="2"/>
      <c r="M1002" s="2"/>
      <c r="N1002" s="2"/>
      <c r="O1002" s="2"/>
      <c r="P1002" s="2"/>
      <c r="Q1002" s="2"/>
      <c r="R1002" s="2"/>
      <c r="S1002" s="2"/>
      <c r="T1002" s="2"/>
      <c r="U1002" s="2"/>
      <c r="V1002" s="2"/>
      <c r="W1002" s="2"/>
    </row>
    <row r="1003" spans="1:23">
      <c r="A1003" s="2"/>
      <c r="B1003" s="2"/>
      <c r="C1003" s="2"/>
      <c r="D1003" s="2"/>
      <c r="E1003" s="2"/>
      <c r="F1003" s="2"/>
      <c r="G1003" s="2"/>
      <c r="H1003" s="2"/>
      <c r="I1003" s="2"/>
      <c r="J1003" s="2"/>
      <c r="K1003" s="2"/>
      <c r="L1003" s="2"/>
      <c r="M1003" s="2"/>
      <c r="N1003" s="2"/>
      <c r="O1003" s="2"/>
      <c r="P1003" s="2"/>
      <c r="Q1003" s="2"/>
      <c r="R1003" s="2"/>
      <c r="S1003" s="2"/>
      <c r="T1003" s="2"/>
      <c r="U1003" s="2"/>
      <c r="V1003" s="2"/>
      <c r="W1003" s="2"/>
    </row>
    <row r="1004" spans="1:23">
      <c r="A1004" s="2"/>
      <c r="B1004" s="2"/>
      <c r="C1004" s="2"/>
      <c r="D1004" s="2"/>
      <c r="E1004" s="2"/>
      <c r="F1004" s="2"/>
      <c r="G1004" s="2"/>
      <c r="H1004" s="2"/>
      <c r="I1004" s="2"/>
      <c r="J1004" s="2"/>
      <c r="K1004" s="2"/>
      <c r="L1004" s="2"/>
      <c r="M1004" s="2"/>
      <c r="N1004" s="2"/>
      <c r="O1004" s="2"/>
      <c r="P1004" s="2"/>
      <c r="Q1004" s="2"/>
      <c r="R1004" s="2"/>
      <c r="S1004" s="2"/>
      <c r="T1004" s="2"/>
      <c r="U1004" s="2"/>
      <c r="V1004" s="2"/>
      <c r="W1004" s="2"/>
    </row>
    <row r="1005" spans="1:23">
      <c r="A1005" s="2"/>
      <c r="B1005" s="2"/>
      <c r="C1005" s="2"/>
      <c r="D1005" s="2"/>
      <c r="E1005" s="2"/>
      <c r="F1005" s="2"/>
      <c r="G1005" s="2"/>
      <c r="H1005" s="2"/>
      <c r="I1005" s="2"/>
      <c r="J1005" s="2"/>
      <c r="K1005" s="2"/>
      <c r="L1005" s="2"/>
      <c r="M1005" s="2"/>
      <c r="N1005" s="2"/>
      <c r="O1005" s="2"/>
      <c r="P1005" s="2"/>
      <c r="Q1005" s="2"/>
      <c r="R1005" s="2"/>
      <c r="S1005" s="2"/>
      <c r="T1005" s="2"/>
      <c r="U1005" s="2"/>
      <c r="V1005" s="2"/>
      <c r="W1005" s="2"/>
    </row>
    <row r="1006" spans="1:23">
      <c r="A1006" s="2"/>
      <c r="B1006" s="2"/>
      <c r="C1006" s="2"/>
      <c r="D1006" s="2"/>
      <c r="E1006" s="2"/>
      <c r="F1006" s="2"/>
      <c r="G1006" s="2"/>
      <c r="H1006" s="2"/>
      <c r="I1006" s="2"/>
      <c r="J1006" s="2"/>
      <c r="K1006" s="2"/>
      <c r="L1006" s="2"/>
      <c r="M1006" s="2"/>
      <c r="N1006" s="2"/>
      <c r="O1006" s="2"/>
      <c r="P1006" s="2"/>
      <c r="Q1006" s="2"/>
      <c r="R1006" s="2"/>
      <c r="S1006" s="2"/>
      <c r="T1006" s="2"/>
      <c r="U1006" s="2"/>
      <c r="V1006" s="2"/>
      <c r="W1006" s="2"/>
    </row>
    <row r="1007" spans="1:23">
      <c r="A1007" s="2"/>
      <c r="B1007" s="2"/>
      <c r="C1007" s="2"/>
      <c r="D1007" s="2"/>
      <c r="E1007" s="2"/>
      <c r="F1007" s="2"/>
      <c r="G1007" s="2"/>
      <c r="H1007" s="2"/>
      <c r="I1007" s="2"/>
      <c r="J1007" s="2"/>
      <c r="K1007" s="2"/>
      <c r="L1007" s="2"/>
      <c r="M1007" s="2"/>
      <c r="N1007" s="2"/>
      <c r="O1007" s="2"/>
      <c r="P1007" s="2"/>
      <c r="Q1007" s="2"/>
      <c r="R1007" s="2"/>
      <c r="S1007" s="2"/>
      <c r="T1007" s="2"/>
      <c r="U1007" s="2"/>
      <c r="V1007" s="2"/>
      <c r="W1007" s="2"/>
    </row>
    <row r="1008" spans="1:23">
      <c r="A1008" s="2"/>
      <c r="B1008" s="2"/>
      <c r="C1008" s="2"/>
      <c r="D1008" s="2"/>
      <c r="E1008" s="2"/>
      <c r="F1008" s="2"/>
      <c r="G1008" s="2"/>
      <c r="H1008" s="2"/>
      <c r="I1008" s="2"/>
      <c r="J1008" s="2"/>
      <c r="K1008" s="2"/>
      <c r="L1008" s="2"/>
      <c r="M1008" s="2"/>
      <c r="N1008" s="2"/>
      <c r="O1008" s="2"/>
      <c r="P1008" s="2"/>
      <c r="Q1008" s="2"/>
      <c r="R1008" s="2"/>
      <c r="S1008" s="2"/>
      <c r="T1008" s="2"/>
      <c r="U1008" s="2"/>
      <c r="V1008" s="2"/>
      <c r="W1008" s="2"/>
    </row>
    <row r="1009" spans="1:23">
      <c r="A1009" s="2"/>
      <c r="B1009" s="2"/>
      <c r="C1009" s="2"/>
      <c r="D1009" s="2"/>
      <c r="E1009" s="2"/>
      <c r="F1009" s="2"/>
      <c r="G1009" s="2"/>
      <c r="H1009" s="2"/>
      <c r="I1009" s="2"/>
      <c r="J1009" s="2"/>
      <c r="K1009" s="2"/>
      <c r="L1009" s="2"/>
      <c r="M1009" s="2"/>
      <c r="N1009" s="2"/>
      <c r="O1009" s="2"/>
      <c r="P1009" s="2"/>
      <c r="Q1009" s="2"/>
      <c r="R1009" s="2"/>
      <c r="S1009" s="2"/>
      <c r="T1009" s="2"/>
      <c r="U1009" s="2"/>
      <c r="V1009" s="2"/>
      <c r="W1009" s="2"/>
    </row>
    <row r="1010" spans="1:23">
      <c r="A1010" s="2"/>
      <c r="B1010" s="2"/>
      <c r="C1010" s="2"/>
      <c r="D1010" s="2"/>
      <c r="E1010" s="2"/>
      <c r="F1010" s="2"/>
      <c r="G1010" s="2"/>
      <c r="H1010" s="2"/>
      <c r="I1010" s="2"/>
      <c r="J1010" s="2"/>
      <c r="K1010" s="2"/>
      <c r="L1010" s="2"/>
      <c r="M1010" s="2"/>
      <c r="N1010" s="2"/>
      <c r="O1010" s="2"/>
      <c r="P1010" s="2"/>
      <c r="Q1010" s="2"/>
      <c r="R1010" s="2"/>
      <c r="S1010" s="2"/>
      <c r="T1010" s="2"/>
      <c r="U1010" s="2"/>
      <c r="V1010" s="2"/>
      <c r="W1010" s="2"/>
    </row>
    <row r="1011" spans="1:23">
      <c r="A1011" s="2"/>
      <c r="B1011" s="2"/>
      <c r="C1011" s="2"/>
      <c r="D1011" s="2"/>
      <c r="E1011" s="2"/>
      <c r="F1011" s="2"/>
      <c r="G1011" s="2"/>
      <c r="H1011" s="2"/>
      <c r="I1011" s="2"/>
      <c r="J1011" s="2"/>
      <c r="K1011" s="2"/>
      <c r="L1011" s="2"/>
      <c r="M1011" s="2"/>
      <c r="N1011" s="2"/>
      <c r="O1011" s="2"/>
      <c r="P1011" s="2"/>
      <c r="Q1011" s="2"/>
      <c r="R1011" s="2"/>
      <c r="S1011" s="2"/>
      <c r="T1011" s="2"/>
      <c r="U1011" s="2"/>
      <c r="V1011" s="2"/>
      <c r="W1011" s="2"/>
    </row>
    <row r="1012" spans="1:23">
      <c r="A1012" s="2"/>
      <c r="B1012" s="2"/>
      <c r="C1012" s="2"/>
      <c r="D1012" s="2"/>
      <c r="E1012" s="2"/>
      <c r="F1012" s="2"/>
      <c r="G1012" s="2"/>
      <c r="H1012" s="2"/>
      <c r="I1012" s="2"/>
      <c r="J1012" s="2"/>
      <c r="K1012" s="2"/>
      <c r="L1012" s="2"/>
      <c r="M1012" s="2"/>
      <c r="N1012" s="2"/>
      <c r="O1012" s="2"/>
      <c r="P1012" s="2"/>
      <c r="Q1012" s="2"/>
      <c r="R1012" s="2"/>
      <c r="S1012" s="2"/>
      <c r="T1012" s="2"/>
      <c r="U1012" s="2"/>
      <c r="V1012" s="2"/>
      <c r="W1012" s="2"/>
    </row>
    <row r="1013" spans="1:23">
      <c r="A1013" s="2"/>
      <c r="B1013" s="2"/>
      <c r="C1013" s="2"/>
      <c r="D1013" s="2"/>
      <c r="E1013" s="2"/>
      <c r="F1013" s="2"/>
      <c r="G1013" s="2"/>
      <c r="H1013" s="2"/>
      <c r="I1013" s="2"/>
      <c r="J1013" s="2"/>
      <c r="K1013" s="2"/>
      <c r="L1013" s="2"/>
      <c r="M1013" s="2"/>
      <c r="N1013" s="2"/>
      <c r="O1013" s="2"/>
      <c r="P1013" s="2"/>
      <c r="Q1013" s="2"/>
      <c r="R1013" s="2"/>
      <c r="S1013" s="2"/>
      <c r="T1013" s="2"/>
      <c r="U1013" s="2"/>
      <c r="V1013" s="2"/>
      <c r="W1013" s="2"/>
    </row>
    <row r="1014" spans="1:23">
      <c r="A1014" s="2"/>
      <c r="B1014" s="2"/>
      <c r="C1014" s="2"/>
      <c r="D1014" s="2"/>
      <c r="E1014" s="2"/>
      <c r="F1014" s="2"/>
      <c r="G1014" s="2"/>
      <c r="H1014" s="2"/>
      <c r="I1014" s="2"/>
      <c r="J1014" s="2"/>
      <c r="K1014" s="2"/>
      <c r="L1014" s="2"/>
      <c r="M1014" s="2"/>
      <c r="N1014" s="2"/>
      <c r="O1014" s="2"/>
      <c r="P1014" s="2"/>
      <c r="Q1014" s="2"/>
      <c r="R1014" s="2"/>
      <c r="S1014" s="2"/>
      <c r="T1014" s="2"/>
      <c r="U1014" s="2"/>
      <c r="V1014" s="2"/>
      <c r="W1014" s="2"/>
    </row>
    <row r="1015" spans="1:23">
      <c r="A1015" s="2"/>
      <c r="B1015" s="2"/>
      <c r="C1015" s="2"/>
      <c r="D1015" s="2"/>
      <c r="E1015" s="2"/>
      <c r="F1015" s="2"/>
      <c r="G1015" s="2"/>
      <c r="H1015" s="2"/>
      <c r="I1015" s="2"/>
      <c r="J1015" s="2"/>
      <c r="K1015" s="2"/>
      <c r="L1015" s="2"/>
      <c r="M1015" s="2"/>
      <c r="N1015" s="2"/>
      <c r="O1015" s="2"/>
      <c r="P1015" s="2"/>
      <c r="Q1015" s="2"/>
      <c r="R1015" s="2"/>
      <c r="S1015" s="2"/>
      <c r="T1015" s="2"/>
      <c r="U1015" s="2"/>
      <c r="V1015" s="2"/>
      <c r="W1015" s="2"/>
    </row>
    <row r="1016" spans="1:23">
      <c r="A1016" s="2"/>
      <c r="B1016" s="2"/>
      <c r="C1016" s="2"/>
      <c r="D1016" s="2"/>
      <c r="E1016" s="2"/>
      <c r="F1016" s="2"/>
      <c r="G1016" s="2"/>
      <c r="H1016" s="2"/>
      <c r="I1016" s="2"/>
      <c r="J1016" s="2"/>
      <c r="K1016" s="2"/>
      <c r="L1016" s="2"/>
      <c r="M1016" s="2"/>
      <c r="N1016" s="2"/>
      <c r="O1016" s="2"/>
      <c r="P1016" s="2"/>
      <c r="Q1016" s="2"/>
      <c r="R1016" s="2"/>
      <c r="S1016" s="2"/>
      <c r="T1016" s="2"/>
      <c r="U1016" s="2"/>
      <c r="V1016" s="2"/>
      <c r="W1016" s="2"/>
    </row>
    <row r="1017" spans="1:23">
      <c r="A1017" s="2"/>
      <c r="B1017" s="2"/>
      <c r="C1017" s="2"/>
      <c r="D1017" s="2"/>
      <c r="E1017" s="2"/>
      <c r="F1017" s="2"/>
      <c r="G1017" s="2"/>
      <c r="H1017" s="2"/>
      <c r="I1017" s="2"/>
      <c r="J1017" s="2"/>
      <c r="K1017" s="2"/>
      <c r="L1017" s="2"/>
      <c r="M1017" s="2"/>
      <c r="N1017" s="2"/>
      <c r="O1017" s="2"/>
      <c r="P1017" s="2"/>
      <c r="Q1017" s="2"/>
      <c r="R1017" s="2"/>
      <c r="S1017" s="2"/>
      <c r="T1017" s="2"/>
      <c r="U1017" s="2"/>
      <c r="V1017" s="2"/>
      <c r="W1017" s="2"/>
    </row>
    <row r="1018" spans="1:23">
      <c r="A1018" s="2"/>
      <c r="B1018" s="2"/>
      <c r="C1018" s="2"/>
      <c r="D1018" s="2"/>
      <c r="E1018" s="2"/>
      <c r="F1018" s="2"/>
      <c r="G1018" s="2"/>
      <c r="H1018" s="2"/>
      <c r="I1018" s="2"/>
      <c r="J1018" s="2"/>
      <c r="K1018" s="2"/>
      <c r="L1018" s="2"/>
      <c r="M1018" s="2"/>
      <c r="N1018" s="2"/>
      <c r="O1018" s="2"/>
      <c r="P1018" s="2"/>
      <c r="Q1018" s="2"/>
      <c r="R1018" s="2"/>
      <c r="S1018" s="2"/>
      <c r="T1018" s="2"/>
      <c r="U1018" s="2"/>
      <c r="V1018" s="2"/>
      <c r="W1018" s="2"/>
    </row>
    <row r="1019" spans="1:23">
      <c r="A1019" s="2"/>
      <c r="B1019" s="2"/>
      <c r="C1019" s="2"/>
      <c r="D1019" s="2"/>
      <c r="E1019" s="2"/>
      <c r="F1019" s="2"/>
      <c r="G1019" s="2"/>
      <c r="H1019" s="2"/>
      <c r="I1019" s="2"/>
      <c r="J1019" s="2"/>
      <c r="K1019" s="2"/>
      <c r="L1019" s="2"/>
      <c r="M1019" s="2"/>
      <c r="N1019" s="2"/>
      <c r="O1019" s="2"/>
      <c r="P1019" s="2"/>
      <c r="Q1019" s="2"/>
      <c r="R1019" s="2"/>
      <c r="S1019" s="2"/>
      <c r="T1019" s="2"/>
      <c r="U1019" s="2"/>
      <c r="V1019" s="2"/>
      <c r="W1019" s="2"/>
    </row>
    <row r="1020" spans="1:23">
      <c r="A1020" s="2"/>
      <c r="B1020" s="2"/>
      <c r="C1020" s="2"/>
      <c r="D1020" s="2"/>
      <c r="E1020" s="2"/>
      <c r="F1020" s="2"/>
      <c r="G1020" s="2"/>
      <c r="H1020" s="2"/>
      <c r="I1020" s="2"/>
      <c r="J1020" s="2"/>
      <c r="K1020" s="2"/>
      <c r="L1020" s="2"/>
      <c r="M1020" s="2"/>
      <c r="N1020" s="2"/>
      <c r="O1020" s="2"/>
      <c r="P1020" s="2"/>
      <c r="Q1020" s="2"/>
      <c r="R1020" s="2"/>
      <c r="S1020" s="2"/>
      <c r="T1020" s="2"/>
      <c r="U1020" s="2"/>
      <c r="V1020" s="2"/>
      <c r="W1020" s="2"/>
    </row>
    <row r="1021" spans="1:23">
      <c r="A1021" s="2"/>
      <c r="B1021" s="2"/>
      <c r="C1021" s="2"/>
      <c r="D1021" s="2"/>
      <c r="E1021" s="2"/>
      <c r="F1021" s="2"/>
      <c r="G1021" s="2"/>
      <c r="H1021" s="2"/>
      <c r="I1021" s="2"/>
      <c r="J1021" s="2"/>
      <c r="K1021" s="2"/>
      <c r="L1021" s="2"/>
      <c r="M1021" s="2"/>
      <c r="N1021" s="2"/>
      <c r="O1021" s="2"/>
      <c r="P1021" s="2"/>
      <c r="Q1021" s="2"/>
      <c r="R1021" s="2"/>
      <c r="S1021" s="2"/>
      <c r="T1021" s="2"/>
      <c r="U1021" s="2"/>
      <c r="V1021" s="2"/>
      <c r="W1021" s="2"/>
    </row>
    <row r="1022" spans="1:23">
      <c r="A1022" s="2"/>
      <c r="B1022" s="2"/>
      <c r="C1022" s="2"/>
      <c r="D1022" s="2"/>
      <c r="E1022" s="2"/>
      <c r="F1022" s="2"/>
      <c r="G1022" s="2"/>
      <c r="H1022" s="2"/>
      <c r="I1022" s="2"/>
      <c r="J1022" s="2"/>
      <c r="K1022" s="2"/>
      <c r="L1022" s="2"/>
      <c r="M1022" s="2"/>
      <c r="N1022" s="2"/>
      <c r="O1022" s="2"/>
      <c r="P1022" s="2"/>
      <c r="Q1022" s="2"/>
      <c r="R1022" s="2"/>
      <c r="S1022" s="2"/>
      <c r="T1022" s="2"/>
      <c r="U1022" s="2"/>
      <c r="V1022" s="2"/>
      <c r="W1022" s="2"/>
    </row>
    <row r="1023" spans="1:23">
      <c r="A1023" s="2"/>
      <c r="B1023" s="2"/>
      <c r="C1023" s="2"/>
      <c r="D1023" s="2"/>
      <c r="E1023" s="2"/>
      <c r="F1023" s="2"/>
      <c r="G1023" s="2"/>
      <c r="H1023" s="2"/>
      <c r="I1023" s="2"/>
      <c r="J1023" s="2"/>
      <c r="K1023" s="2"/>
      <c r="L1023" s="2"/>
      <c r="M1023" s="2"/>
      <c r="N1023" s="2"/>
      <c r="O1023" s="2"/>
      <c r="P1023" s="2"/>
      <c r="Q1023" s="2"/>
      <c r="R1023" s="2"/>
      <c r="S1023" s="2"/>
      <c r="T1023" s="2"/>
      <c r="U1023" s="2"/>
      <c r="V1023" s="2"/>
      <c r="W1023" s="2"/>
    </row>
    <row r="1024" spans="1:23">
      <c r="A1024" s="2"/>
      <c r="B1024" s="2"/>
      <c r="C1024" s="2"/>
      <c r="D1024" s="2"/>
      <c r="E1024" s="2"/>
      <c r="F1024" s="2"/>
      <c r="G1024" s="2"/>
      <c r="H1024" s="2"/>
      <c r="I1024" s="2"/>
      <c r="J1024" s="2"/>
      <c r="K1024" s="2"/>
      <c r="L1024" s="2"/>
      <c r="M1024" s="2"/>
      <c r="N1024" s="2"/>
      <c r="O1024" s="2"/>
      <c r="P1024" s="2"/>
      <c r="Q1024" s="2"/>
      <c r="R1024" s="2"/>
      <c r="S1024" s="2"/>
      <c r="T1024" s="2"/>
      <c r="U1024" s="2"/>
      <c r="V1024" s="2"/>
      <c r="W1024" s="2"/>
    </row>
    <row r="1025" spans="1:23">
      <c r="A1025" s="2"/>
      <c r="B1025" s="2"/>
      <c r="C1025" s="2"/>
      <c r="D1025" s="2"/>
      <c r="E1025" s="2"/>
      <c r="F1025" s="2"/>
      <c r="G1025" s="2"/>
      <c r="H1025" s="2"/>
      <c r="I1025" s="2"/>
      <c r="J1025" s="2"/>
      <c r="K1025" s="2"/>
      <c r="L1025" s="2"/>
      <c r="M1025" s="2"/>
      <c r="N1025" s="2"/>
      <c r="O1025" s="2"/>
      <c r="P1025" s="2"/>
      <c r="Q1025" s="2"/>
      <c r="R1025" s="2"/>
      <c r="S1025" s="2"/>
      <c r="T1025" s="2"/>
      <c r="U1025" s="2"/>
      <c r="V1025" s="2"/>
      <c r="W1025" s="2"/>
    </row>
    <row r="1026" spans="1:23">
      <c r="A1026" s="2"/>
      <c r="B1026" s="2"/>
      <c r="C1026" s="2"/>
      <c r="D1026" s="2"/>
      <c r="E1026" s="2"/>
      <c r="F1026" s="2"/>
      <c r="G1026" s="2"/>
      <c r="H1026" s="2"/>
      <c r="I1026" s="2"/>
      <c r="J1026" s="2"/>
      <c r="K1026" s="2"/>
      <c r="L1026" s="2"/>
      <c r="M1026" s="2"/>
      <c r="N1026" s="2"/>
      <c r="O1026" s="2"/>
      <c r="P1026" s="2"/>
      <c r="Q1026" s="2"/>
      <c r="R1026" s="2"/>
      <c r="S1026" s="2"/>
      <c r="T1026" s="2"/>
      <c r="U1026" s="2"/>
      <c r="V1026" s="2"/>
      <c r="W1026" s="2"/>
    </row>
    <row r="1027" spans="1:23">
      <c r="A1027" s="2"/>
      <c r="B1027" s="2"/>
      <c r="C1027" s="2"/>
      <c r="D1027" s="2"/>
      <c r="E1027" s="2"/>
      <c r="F1027" s="2"/>
      <c r="G1027" s="2"/>
      <c r="H1027" s="2"/>
      <c r="I1027" s="2"/>
      <c r="J1027" s="2"/>
      <c r="K1027" s="2"/>
      <c r="L1027" s="2"/>
      <c r="M1027" s="2"/>
      <c r="N1027" s="2"/>
      <c r="O1027" s="2"/>
      <c r="P1027" s="2"/>
      <c r="Q1027" s="2"/>
      <c r="R1027" s="2"/>
      <c r="S1027" s="2"/>
      <c r="T1027" s="2"/>
      <c r="U1027" s="2"/>
      <c r="V1027" s="2"/>
      <c r="W1027" s="2"/>
    </row>
    <row r="1028" spans="1:23">
      <c r="A1028" s="2"/>
      <c r="B1028" s="2"/>
      <c r="C1028" s="2"/>
      <c r="D1028" s="2"/>
      <c r="E1028" s="2"/>
      <c r="F1028" s="2"/>
      <c r="G1028" s="2"/>
      <c r="H1028" s="2"/>
      <c r="I1028" s="2"/>
      <c r="J1028" s="2"/>
      <c r="K1028" s="2"/>
      <c r="L1028" s="2"/>
      <c r="M1028" s="2"/>
      <c r="N1028" s="2"/>
      <c r="O1028" s="2"/>
      <c r="P1028" s="2"/>
      <c r="Q1028" s="2"/>
      <c r="R1028" s="2"/>
      <c r="S1028" s="2"/>
      <c r="T1028" s="2"/>
      <c r="U1028" s="2"/>
      <c r="V1028" s="2"/>
      <c r="W1028" s="2"/>
    </row>
    <row r="1029" spans="1:23">
      <c r="A1029" s="2"/>
      <c r="B1029" s="2"/>
      <c r="C1029" s="2"/>
      <c r="D1029" s="2"/>
      <c r="E1029" s="2"/>
      <c r="F1029" s="2"/>
      <c r="G1029" s="2"/>
      <c r="H1029" s="2"/>
      <c r="I1029" s="2"/>
      <c r="J1029" s="2"/>
      <c r="K1029" s="2"/>
      <c r="L1029" s="2"/>
      <c r="M1029" s="2"/>
      <c r="N1029" s="2"/>
      <c r="O1029" s="2"/>
      <c r="P1029" s="2"/>
      <c r="Q1029" s="2"/>
      <c r="R1029" s="2"/>
      <c r="S1029" s="2"/>
      <c r="T1029" s="2"/>
      <c r="U1029" s="2"/>
      <c r="V1029" s="2"/>
      <c r="W1029" s="2"/>
    </row>
    <row r="1030" spans="1:23">
      <c r="A1030" s="2"/>
      <c r="B1030" s="2"/>
      <c r="C1030" s="2"/>
      <c r="D1030" s="2"/>
      <c r="E1030" s="2"/>
      <c r="F1030" s="2"/>
      <c r="G1030" s="2"/>
      <c r="H1030" s="2"/>
      <c r="I1030" s="2"/>
      <c r="J1030" s="2"/>
      <c r="K1030" s="2"/>
      <c r="L1030" s="2"/>
      <c r="M1030" s="2"/>
      <c r="N1030" s="2"/>
      <c r="O1030" s="2"/>
      <c r="P1030" s="2"/>
      <c r="Q1030" s="2"/>
      <c r="R1030" s="2"/>
      <c r="S1030" s="2"/>
      <c r="T1030" s="2"/>
      <c r="U1030" s="2"/>
      <c r="V1030" s="2"/>
      <c r="W1030" s="2"/>
    </row>
  </sheetData>
  <sheetProtection selectLockedCells="1" autoFilter="0"/>
  <autoFilter ref="C11:R11" xr:uid="{00000000-0009-0000-0000-00000A000000}"/>
  <mergeCells count="4">
    <mergeCell ref="C65:M65"/>
    <mergeCell ref="C66:M74"/>
    <mergeCell ref="C3:M3"/>
    <mergeCell ref="C9:M9"/>
  </mergeCells>
  <conditionalFormatting sqref="C12:C61">
    <cfRule type="expression" dxfId="11" priority="2">
      <formula>AND(C12="",$R12&lt;&gt;0)</formula>
    </cfRule>
  </conditionalFormatting>
  <conditionalFormatting sqref="D12:D61">
    <cfRule type="expression" dxfId="10" priority="1">
      <formula>AND(D12="(Select)",$R12&lt;&gt;0)</formula>
    </cfRule>
  </conditionalFormatting>
  <dataValidations xWindow="369" yWindow="636" count="2">
    <dataValidation type="list" allowBlank="1" showInputMessage="1" showErrorMessage="1" sqref="A76:B1048576 I87:I1048576 C76:E76 E119:E1048576 C99:D1048576 F76:H1048576 J76:XFD1048576 I76:I85" xr:uid="{00000000-0002-0000-0A00-000000000000}">
      <formula1>$E$78:$E$98</formula1>
    </dataValidation>
    <dataValidation type="list" allowBlank="1" showInputMessage="1" showErrorMessage="1" sqref="I86 D12:D61" xr:uid="{00000000-0002-0000-0A00-000001000000}">
      <formula1>$E$78:$E$118</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F1030"/>
  <sheetViews>
    <sheetView showGridLines="0" topLeftCell="E1" workbookViewId="0" xr3:uid="{FF0BDA26-1AD6-5648-BD9A-E01AA4DDCA7C}">
      <selection activeCell="F12" sqref="F12"/>
    </sheetView>
  </sheetViews>
  <sheetFormatPr defaultColWidth="0" defaultRowHeight="15" customHeight="1" zeroHeight="1"/>
  <cols>
    <col min="1" max="1" width="1.42578125" style="183" customWidth="1"/>
    <col min="2" max="2" width="1.85546875" style="183" customWidth="1"/>
    <col min="3" max="3" width="30.7109375" style="183" customWidth="1"/>
    <col min="4" max="5" width="20.7109375" style="183" customWidth="1"/>
    <col min="6" max="18" width="11.7109375" style="183" customWidth="1"/>
    <col min="19" max="20" width="1.7109375" style="183" customWidth="1"/>
    <col min="21" max="26" width="8" style="183" hidden="1" customWidth="1"/>
    <col min="27" max="32" width="7" style="183" hidden="1" customWidth="1"/>
    <col min="33" max="16384" width="12.5703125" style="183" hidden="1"/>
  </cols>
  <sheetData>
    <row r="1" spans="1:31" ht="7.5" customHeight="1">
      <c r="A1" s="2"/>
      <c r="B1" s="2"/>
      <c r="C1" s="2"/>
      <c r="D1" s="2"/>
      <c r="E1" s="68"/>
      <c r="F1" s="68"/>
      <c r="G1" s="2"/>
      <c r="H1" s="2"/>
      <c r="I1" s="2"/>
      <c r="J1" s="2"/>
      <c r="K1" s="2"/>
      <c r="L1" s="2"/>
      <c r="M1" s="2"/>
      <c r="N1" s="2"/>
      <c r="O1" s="2"/>
      <c r="P1" s="2"/>
      <c r="Q1" s="2"/>
      <c r="R1" s="2"/>
      <c r="S1" s="2"/>
      <c r="T1" s="2"/>
      <c r="U1" s="2"/>
      <c r="V1" s="2"/>
      <c r="W1" s="2"/>
      <c r="X1" s="2"/>
      <c r="Y1" s="2"/>
      <c r="Z1" s="2"/>
      <c r="AA1" s="2"/>
      <c r="AB1" s="2"/>
      <c r="AC1" s="2"/>
      <c r="AD1" s="2"/>
      <c r="AE1" s="2"/>
    </row>
    <row r="2" spans="1:31" ht="7.5" customHeight="1">
      <c r="A2" s="2"/>
      <c r="B2" s="1"/>
      <c r="C2" s="1"/>
      <c r="D2" s="1"/>
      <c r="E2" s="69"/>
      <c r="F2" s="69"/>
      <c r="G2" s="1"/>
      <c r="H2" s="1"/>
      <c r="I2" s="1"/>
      <c r="J2" s="1"/>
      <c r="K2" s="1"/>
      <c r="L2" s="1"/>
      <c r="M2" s="1"/>
      <c r="N2" s="1"/>
      <c r="O2" s="1"/>
      <c r="P2" s="1"/>
      <c r="Q2" s="1"/>
      <c r="R2" s="1"/>
      <c r="S2" s="308"/>
      <c r="T2" s="2"/>
      <c r="U2" s="2"/>
      <c r="V2" s="2"/>
      <c r="W2" s="2"/>
      <c r="X2" s="2"/>
      <c r="Y2" s="2"/>
      <c r="Z2" s="2"/>
      <c r="AA2" s="2"/>
      <c r="AB2" s="2"/>
      <c r="AC2" s="2"/>
      <c r="AD2" s="2"/>
      <c r="AE2" s="2"/>
    </row>
    <row r="3" spans="1:31" ht="15.75">
      <c r="A3" s="2"/>
      <c r="B3" s="1"/>
      <c r="C3" s="513" t="s">
        <v>212</v>
      </c>
      <c r="D3" s="514"/>
      <c r="E3" s="514"/>
      <c r="F3" s="514"/>
      <c r="G3" s="514"/>
      <c r="H3" s="514"/>
      <c r="I3" s="514"/>
      <c r="J3" s="514"/>
      <c r="K3" s="514"/>
      <c r="L3" s="514"/>
      <c r="M3" s="514"/>
      <c r="N3" s="514"/>
      <c r="O3" s="514"/>
      <c r="P3" s="514"/>
      <c r="Q3" s="515"/>
      <c r="R3" s="1"/>
      <c r="S3" s="308"/>
      <c r="T3" s="2"/>
      <c r="U3" s="2"/>
      <c r="V3" s="2"/>
      <c r="W3" s="2"/>
      <c r="X3" s="2"/>
      <c r="Y3" s="2"/>
      <c r="Z3" s="2"/>
      <c r="AA3" s="2"/>
      <c r="AB3" s="2"/>
      <c r="AC3" s="2"/>
      <c r="AD3" s="2"/>
      <c r="AE3" s="2"/>
    </row>
    <row r="4" spans="1:31" ht="7.5" customHeight="1">
      <c r="A4" s="2"/>
      <c r="B4" s="1"/>
      <c r="C4" s="1"/>
      <c r="D4" s="1"/>
      <c r="E4" s="69"/>
      <c r="F4" s="69"/>
      <c r="G4" s="1"/>
      <c r="H4" s="1"/>
      <c r="I4" s="1"/>
      <c r="J4" s="1"/>
      <c r="K4" s="1"/>
      <c r="L4" s="1"/>
      <c r="M4" s="1"/>
      <c r="N4" s="1"/>
      <c r="O4" s="1"/>
      <c r="P4" s="1"/>
      <c r="Q4" s="1"/>
      <c r="R4" s="1"/>
      <c r="S4" s="308"/>
      <c r="T4" s="2"/>
      <c r="U4" s="2"/>
      <c r="V4" s="2"/>
      <c r="W4" s="2"/>
      <c r="X4" s="2"/>
      <c r="Y4" s="2"/>
      <c r="Z4" s="2"/>
      <c r="AA4" s="2"/>
      <c r="AB4" s="2"/>
      <c r="AC4" s="2"/>
      <c r="AD4" s="2"/>
      <c r="AE4" s="2"/>
    </row>
    <row r="5" spans="1:31">
      <c r="A5" s="2"/>
      <c r="B5" s="1"/>
      <c r="C5" s="309" t="s">
        <v>14</v>
      </c>
      <c r="D5" s="314" t="str">
        <f>IF('START - AWARD DETAILS'!D13="","",'START - AWARD DETAILS'!D13)</f>
        <v/>
      </c>
      <c r="E5" s="311"/>
      <c r="F5" s="311"/>
      <c r="G5" s="312"/>
      <c r="H5" s="312"/>
      <c r="I5" s="312"/>
      <c r="J5" s="312"/>
      <c r="K5" s="312"/>
      <c r="L5" s="312"/>
      <c r="M5" s="312"/>
      <c r="N5" s="312"/>
      <c r="O5" s="312"/>
      <c r="P5" s="312"/>
      <c r="Q5" s="313"/>
      <c r="R5" s="1"/>
      <c r="S5" s="308"/>
      <c r="T5" s="2"/>
      <c r="U5" s="2"/>
      <c r="V5" s="2"/>
      <c r="W5" s="2"/>
      <c r="X5" s="2"/>
      <c r="Y5" s="2"/>
      <c r="Z5" s="2"/>
      <c r="AA5" s="2"/>
      <c r="AB5" s="2"/>
      <c r="AC5" s="2"/>
      <c r="AD5" s="2"/>
      <c r="AE5" s="2"/>
    </row>
    <row r="6" spans="1:31" ht="7.5" customHeight="1">
      <c r="A6" s="2"/>
      <c r="B6" s="1"/>
      <c r="C6" s="1"/>
      <c r="D6" s="1"/>
      <c r="E6" s="69"/>
      <c r="F6" s="69"/>
      <c r="G6" s="1"/>
      <c r="H6" s="1"/>
      <c r="I6" s="1"/>
      <c r="J6" s="1"/>
      <c r="K6" s="1"/>
      <c r="L6" s="1"/>
      <c r="M6" s="1"/>
      <c r="N6" s="1"/>
      <c r="O6" s="1"/>
      <c r="P6" s="1"/>
      <c r="Q6" s="1"/>
      <c r="R6" s="1"/>
      <c r="S6" s="308"/>
      <c r="T6" s="2"/>
      <c r="U6" s="2"/>
      <c r="V6" s="2"/>
      <c r="W6" s="2"/>
      <c r="X6" s="2"/>
      <c r="Y6" s="2"/>
      <c r="Z6" s="2"/>
      <c r="AA6" s="2"/>
      <c r="AB6" s="2"/>
      <c r="AC6" s="2"/>
      <c r="AD6" s="2"/>
      <c r="AE6" s="2"/>
    </row>
    <row r="7" spans="1:31">
      <c r="A7" s="2"/>
      <c r="B7" s="1"/>
      <c r="C7" s="462" t="s">
        <v>15</v>
      </c>
      <c r="D7" s="310" t="str">
        <f>IF('START - AWARD DETAILS'!D14="","",'START - AWARD DETAILS'!D14)</f>
        <v/>
      </c>
      <c r="E7" s="311"/>
      <c r="F7" s="311"/>
      <c r="G7" s="312"/>
      <c r="H7" s="312"/>
      <c r="I7" s="312"/>
      <c r="J7" s="312"/>
      <c r="K7" s="312"/>
      <c r="L7" s="312"/>
      <c r="M7" s="312"/>
      <c r="N7" s="312"/>
      <c r="O7" s="312"/>
      <c r="P7" s="312"/>
      <c r="Q7" s="313"/>
      <c r="R7" s="1"/>
      <c r="S7" s="308"/>
      <c r="T7" s="2"/>
      <c r="U7" s="2"/>
      <c r="V7" s="2"/>
      <c r="W7" s="2"/>
      <c r="X7" s="2"/>
      <c r="Y7" s="2"/>
      <c r="Z7" s="2"/>
      <c r="AA7" s="2"/>
      <c r="AB7" s="2"/>
      <c r="AC7" s="2"/>
      <c r="AD7" s="2"/>
      <c r="AE7" s="2"/>
    </row>
    <row r="8" spans="1:31" ht="7.5" customHeight="1">
      <c r="A8" s="2"/>
      <c r="B8" s="1"/>
      <c r="C8" s="1"/>
      <c r="D8" s="1"/>
      <c r="E8" s="69"/>
      <c r="F8" s="69"/>
      <c r="G8" s="1"/>
      <c r="H8" s="1"/>
      <c r="I8" s="1"/>
      <c r="J8" s="1"/>
      <c r="K8" s="1"/>
      <c r="L8" s="1"/>
      <c r="M8" s="1"/>
      <c r="N8" s="1"/>
      <c r="O8" s="1"/>
      <c r="P8" s="1"/>
      <c r="Q8" s="1"/>
      <c r="R8" s="1"/>
      <c r="S8" s="308"/>
      <c r="T8" s="2"/>
      <c r="U8" s="2"/>
      <c r="V8" s="2"/>
      <c r="W8" s="2"/>
      <c r="X8" s="2"/>
      <c r="Y8" s="2"/>
      <c r="Z8" s="2"/>
      <c r="AA8" s="2"/>
      <c r="AB8" s="2"/>
      <c r="AC8" s="2"/>
      <c r="AD8" s="2"/>
      <c r="AE8" s="2"/>
    </row>
    <row r="9" spans="1:31" ht="72.75" customHeight="1">
      <c r="A9" s="2"/>
      <c r="B9" s="1"/>
      <c r="C9" s="538" t="s">
        <v>213</v>
      </c>
      <c r="D9" s="514"/>
      <c r="E9" s="514"/>
      <c r="F9" s="514"/>
      <c r="G9" s="514"/>
      <c r="H9" s="514"/>
      <c r="I9" s="514"/>
      <c r="J9" s="514"/>
      <c r="K9" s="514"/>
      <c r="L9" s="514"/>
      <c r="M9" s="514"/>
      <c r="N9" s="514"/>
      <c r="O9" s="514"/>
      <c r="P9" s="514"/>
      <c r="Q9" s="515"/>
      <c r="R9" s="1"/>
      <c r="S9" s="308"/>
      <c r="T9" s="2"/>
      <c r="U9" s="2"/>
      <c r="V9" s="2"/>
      <c r="W9" s="2"/>
      <c r="X9" s="2"/>
      <c r="Y9" s="2"/>
      <c r="Z9" s="2"/>
      <c r="AA9" s="2"/>
      <c r="AB9" s="2"/>
      <c r="AC9" s="2"/>
      <c r="AD9" s="2"/>
      <c r="AE9" s="2"/>
    </row>
    <row r="10" spans="1:31" ht="7.5" customHeight="1" thickBot="1">
      <c r="A10" s="2"/>
      <c r="B10" s="1"/>
      <c r="C10" s="1"/>
      <c r="D10" s="1"/>
      <c r="E10" s="69"/>
      <c r="F10" s="69"/>
      <c r="G10" s="1"/>
      <c r="H10" s="1"/>
      <c r="I10" s="1"/>
      <c r="J10" s="1"/>
      <c r="K10" s="1"/>
      <c r="L10" s="1"/>
      <c r="M10" s="1"/>
      <c r="N10" s="1"/>
      <c r="O10" s="1"/>
      <c r="P10" s="1"/>
      <c r="Q10" s="1"/>
      <c r="R10" s="1"/>
      <c r="S10" s="308"/>
      <c r="T10" s="2"/>
      <c r="U10" s="2"/>
      <c r="V10" s="2"/>
      <c r="W10" s="2"/>
      <c r="X10" s="2"/>
      <c r="Y10" s="2"/>
      <c r="Z10" s="2"/>
      <c r="AA10" s="2"/>
      <c r="AB10" s="2"/>
      <c r="AC10" s="2"/>
      <c r="AD10" s="2"/>
      <c r="AE10" s="2"/>
    </row>
    <row r="11" spans="1:31" ht="39" thickBot="1">
      <c r="A11" s="2"/>
      <c r="B11" s="1"/>
      <c r="C11" s="70" t="s">
        <v>191</v>
      </c>
      <c r="D11" s="55" t="s">
        <v>68</v>
      </c>
      <c r="E11" s="58"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308"/>
      <c r="T11" s="2"/>
      <c r="U11" s="2"/>
      <c r="V11" s="2"/>
      <c r="W11" s="2"/>
      <c r="X11" s="2"/>
      <c r="Y11" s="2"/>
      <c r="Z11" s="2"/>
      <c r="AA11" s="2"/>
      <c r="AB11" s="2"/>
      <c r="AC11" s="2"/>
      <c r="AD11" s="2"/>
      <c r="AE11" s="2"/>
    </row>
    <row r="12" spans="1:31">
      <c r="A12" s="2"/>
      <c r="B12" s="1"/>
      <c r="C12" s="184"/>
      <c r="D12" s="185" t="s">
        <v>95</v>
      </c>
      <c r="E12" s="452"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308"/>
      <c r="T12" s="2"/>
      <c r="U12" s="2"/>
      <c r="V12" s="2"/>
      <c r="W12" s="2"/>
      <c r="X12" s="2"/>
      <c r="Y12" s="2"/>
      <c r="Z12" s="2"/>
      <c r="AA12" s="2"/>
      <c r="AB12" s="2"/>
      <c r="AC12" s="2"/>
      <c r="AD12" s="2"/>
      <c r="AE12" s="2"/>
    </row>
    <row r="13" spans="1:31">
      <c r="A13" s="2"/>
      <c r="B13" s="1"/>
      <c r="C13" s="184"/>
      <c r="D13" s="185" t="s">
        <v>95</v>
      </c>
      <c r="E13" s="452" t="str">
        <f>IFERROR(VLOOKUP($D13,'START - AWARD DETAILS'!$C$21:$D$60,2,0),"")</f>
        <v/>
      </c>
      <c r="F13" s="369">
        <v>1</v>
      </c>
      <c r="G13" s="350"/>
      <c r="H13" s="351">
        <f t="shared" ref="H13:H60" si="0">G13*F13</f>
        <v>0</v>
      </c>
      <c r="I13" s="350"/>
      <c r="J13" s="351">
        <f t="shared" ref="J13:J60" si="1">I13*F13</f>
        <v>0</v>
      </c>
      <c r="K13" s="350"/>
      <c r="L13" s="351">
        <f t="shared" ref="L13:L60" si="2">K13*F13</f>
        <v>0</v>
      </c>
      <c r="M13" s="350"/>
      <c r="N13" s="351">
        <f t="shared" ref="N13:N60" si="3">M13*F13</f>
        <v>0</v>
      </c>
      <c r="O13" s="350"/>
      <c r="P13" s="357">
        <f t="shared" ref="P13:P60" si="4">O13*F13</f>
        <v>0</v>
      </c>
      <c r="Q13" s="343">
        <f t="shared" ref="Q13:Q60" si="5">G13+I13+K13+M13+O13</f>
        <v>0</v>
      </c>
      <c r="R13" s="469">
        <f t="shared" ref="R13:R60" si="6">H13+J13+L13+N13+P13</f>
        <v>0</v>
      </c>
      <c r="S13" s="308"/>
      <c r="T13" s="2"/>
      <c r="U13" s="2"/>
      <c r="V13" s="2"/>
      <c r="W13" s="2"/>
      <c r="X13" s="2"/>
      <c r="Y13" s="2"/>
      <c r="Z13" s="2"/>
      <c r="AA13" s="2"/>
      <c r="AB13" s="2"/>
      <c r="AC13" s="2"/>
      <c r="AD13" s="2"/>
      <c r="AE13" s="2"/>
    </row>
    <row r="14" spans="1:31">
      <c r="A14" s="2"/>
      <c r="B14" s="1"/>
      <c r="C14" s="184"/>
      <c r="D14" s="185" t="s">
        <v>95</v>
      </c>
      <c r="E14" s="452" t="str">
        <f>IFERROR(VLOOKUP($D14,'START - AWARD DETAILS'!$C$21:$D$60,2,0),"")</f>
        <v/>
      </c>
      <c r="F14" s="369">
        <v>1</v>
      </c>
      <c r="G14" s="350"/>
      <c r="H14" s="351">
        <f t="shared" si="0"/>
        <v>0</v>
      </c>
      <c r="I14" s="350"/>
      <c r="J14" s="351">
        <f t="shared" si="1"/>
        <v>0</v>
      </c>
      <c r="K14" s="350"/>
      <c r="L14" s="351">
        <f t="shared" si="2"/>
        <v>0</v>
      </c>
      <c r="M14" s="350"/>
      <c r="N14" s="351">
        <f t="shared" si="3"/>
        <v>0</v>
      </c>
      <c r="O14" s="350"/>
      <c r="P14" s="357">
        <f t="shared" si="4"/>
        <v>0</v>
      </c>
      <c r="Q14" s="343">
        <f t="shared" si="5"/>
        <v>0</v>
      </c>
      <c r="R14" s="469">
        <f t="shared" si="6"/>
        <v>0</v>
      </c>
      <c r="S14" s="308"/>
      <c r="T14" s="2"/>
      <c r="U14" s="2"/>
      <c r="V14" s="2"/>
      <c r="W14" s="2"/>
      <c r="X14" s="2"/>
      <c r="Y14" s="2"/>
      <c r="Z14" s="2"/>
      <c r="AA14" s="2"/>
      <c r="AB14" s="2"/>
      <c r="AC14" s="2"/>
      <c r="AD14" s="2"/>
      <c r="AE14" s="2"/>
    </row>
    <row r="15" spans="1:31">
      <c r="A15" s="2"/>
      <c r="B15" s="1"/>
      <c r="C15" s="184"/>
      <c r="D15" s="185" t="s">
        <v>95</v>
      </c>
      <c r="E15" s="452" t="str">
        <f>IFERROR(VLOOKUP($D15,'START - AWARD DETAILS'!$C$21:$D$60,2,0),"")</f>
        <v/>
      </c>
      <c r="F15" s="369">
        <v>1</v>
      </c>
      <c r="G15" s="350"/>
      <c r="H15" s="351">
        <f t="shared" si="0"/>
        <v>0</v>
      </c>
      <c r="I15" s="350"/>
      <c r="J15" s="351">
        <f t="shared" si="1"/>
        <v>0</v>
      </c>
      <c r="K15" s="350"/>
      <c r="L15" s="351">
        <f t="shared" si="2"/>
        <v>0</v>
      </c>
      <c r="M15" s="350"/>
      <c r="N15" s="351">
        <f t="shared" si="3"/>
        <v>0</v>
      </c>
      <c r="O15" s="350"/>
      <c r="P15" s="357">
        <f t="shared" si="4"/>
        <v>0</v>
      </c>
      <c r="Q15" s="343">
        <f t="shared" si="5"/>
        <v>0</v>
      </c>
      <c r="R15" s="469">
        <f t="shared" si="6"/>
        <v>0</v>
      </c>
      <c r="S15" s="308"/>
      <c r="T15" s="2"/>
      <c r="U15" s="2"/>
      <c r="V15" s="2"/>
      <c r="W15" s="2"/>
      <c r="X15" s="2"/>
      <c r="Y15" s="2"/>
      <c r="Z15" s="2"/>
      <c r="AA15" s="2"/>
      <c r="AB15" s="2"/>
      <c r="AC15" s="2"/>
      <c r="AD15" s="2"/>
      <c r="AE15" s="2"/>
    </row>
    <row r="16" spans="1:31">
      <c r="A16" s="2"/>
      <c r="B16" s="1"/>
      <c r="C16" s="184"/>
      <c r="D16" s="185" t="s">
        <v>95</v>
      </c>
      <c r="E16" s="452" t="str">
        <f>IFERROR(VLOOKUP($D16,'START - AWARD DETAILS'!$C$21:$D$60,2,0),"")</f>
        <v/>
      </c>
      <c r="F16" s="369">
        <v>1</v>
      </c>
      <c r="G16" s="350"/>
      <c r="H16" s="351">
        <f t="shared" si="0"/>
        <v>0</v>
      </c>
      <c r="I16" s="350"/>
      <c r="J16" s="351">
        <f t="shared" si="1"/>
        <v>0</v>
      </c>
      <c r="K16" s="350"/>
      <c r="L16" s="351">
        <f t="shared" si="2"/>
        <v>0</v>
      </c>
      <c r="M16" s="350"/>
      <c r="N16" s="351">
        <f t="shared" si="3"/>
        <v>0</v>
      </c>
      <c r="O16" s="350"/>
      <c r="P16" s="357">
        <f t="shared" si="4"/>
        <v>0</v>
      </c>
      <c r="Q16" s="343">
        <f t="shared" si="5"/>
        <v>0</v>
      </c>
      <c r="R16" s="469">
        <f t="shared" si="6"/>
        <v>0</v>
      </c>
      <c r="S16" s="308"/>
      <c r="T16" s="2"/>
      <c r="U16" s="2"/>
      <c r="V16" s="2"/>
      <c r="W16" s="2"/>
      <c r="X16" s="2"/>
      <c r="Y16" s="2"/>
      <c r="Z16" s="2"/>
      <c r="AA16" s="2"/>
      <c r="AB16" s="2"/>
      <c r="AC16" s="2"/>
      <c r="AD16" s="2"/>
      <c r="AE16" s="2"/>
    </row>
    <row r="17" spans="1:31">
      <c r="A17" s="2"/>
      <c r="B17" s="1"/>
      <c r="C17" s="184"/>
      <c r="D17" s="185" t="s">
        <v>95</v>
      </c>
      <c r="E17" s="452" t="str">
        <f>IFERROR(VLOOKUP($D17,'START - AWARD DETAILS'!$C$21:$D$60,2,0),"")</f>
        <v/>
      </c>
      <c r="F17" s="369">
        <v>1</v>
      </c>
      <c r="G17" s="350"/>
      <c r="H17" s="351">
        <f t="shared" si="0"/>
        <v>0</v>
      </c>
      <c r="I17" s="350"/>
      <c r="J17" s="351">
        <f t="shared" si="1"/>
        <v>0</v>
      </c>
      <c r="K17" s="350"/>
      <c r="L17" s="351">
        <f t="shared" si="2"/>
        <v>0</v>
      </c>
      <c r="M17" s="350"/>
      <c r="N17" s="351">
        <f t="shared" si="3"/>
        <v>0</v>
      </c>
      <c r="O17" s="350"/>
      <c r="P17" s="357">
        <f t="shared" si="4"/>
        <v>0</v>
      </c>
      <c r="Q17" s="343">
        <f t="shared" si="5"/>
        <v>0</v>
      </c>
      <c r="R17" s="469">
        <f t="shared" si="6"/>
        <v>0</v>
      </c>
      <c r="S17" s="308"/>
      <c r="T17" s="2"/>
      <c r="U17" s="2"/>
      <c r="V17" s="2"/>
      <c r="W17" s="2"/>
      <c r="X17" s="2"/>
      <c r="Y17" s="2"/>
      <c r="Z17" s="2"/>
      <c r="AA17" s="2"/>
      <c r="AB17" s="2"/>
      <c r="AC17" s="2"/>
      <c r="AD17" s="2"/>
      <c r="AE17" s="2"/>
    </row>
    <row r="18" spans="1:31">
      <c r="A18" s="2"/>
      <c r="B18" s="1"/>
      <c r="C18" s="184"/>
      <c r="D18" s="185" t="s">
        <v>95</v>
      </c>
      <c r="E18" s="452" t="str">
        <f>IFERROR(VLOOKUP($D18,'START - AWARD DETAILS'!$C$21:$D$60,2,0),"")</f>
        <v/>
      </c>
      <c r="F18" s="369">
        <v>1</v>
      </c>
      <c r="G18" s="350"/>
      <c r="H18" s="351">
        <f t="shared" si="0"/>
        <v>0</v>
      </c>
      <c r="I18" s="350"/>
      <c r="J18" s="351">
        <f t="shared" si="1"/>
        <v>0</v>
      </c>
      <c r="K18" s="350"/>
      <c r="L18" s="351">
        <f t="shared" si="2"/>
        <v>0</v>
      </c>
      <c r="M18" s="350"/>
      <c r="N18" s="351">
        <f t="shared" si="3"/>
        <v>0</v>
      </c>
      <c r="O18" s="350"/>
      <c r="P18" s="357">
        <f t="shared" si="4"/>
        <v>0</v>
      </c>
      <c r="Q18" s="343">
        <f t="shared" si="5"/>
        <v>0</v>
      </c>
      <c r="R18" s="469">
        <f t="shared" si="6"/>
        <v>0</v>
      </c>
      <c r="S18" s="308"/>
      <c r="T18" s="2"/>
      <c r="U18" s="2"/>
      <c r="V18" s="2"/>
      <c r="W18" s="2"/>
      <c r="X18" s="2"/>
      <c r="Y18" s="2"/>
      <c r="Z18" s="2"/>
      <c r="AA18" s="2"/>
      <c r="AB18" s="2"/>
      <c r="AC18" s="2"/>
      <c r="AD18" s="2"/>
      <c r="AE18" s="2"/>
    </row>
    <row r="19" spans="1:31">
      <c r="A19" s="2"/>
      <c r="B19" s="1"/>
      <c r="C19" s="184"/>
      <c r="D19" s="185" t="s">
        <v>95</v>
      </c>
      <c r="E19" s="452" t="str">
        <f>IFERROR(VLOOKUP($D19,'START - AWARD DETAILS'!$C$21:$D$60,2,0),"")</f>
        <v/>
      </c>
      <c r="F19" s="369">
        <v>1</v>
      </c>
      <c r="G19" s="350"/>
      <c r="H19" s="351">
        <f t="shared" si="0"/>
        <v>0</v>
      </c>
      <c r="I19" s="350"/>
      <c r="J19" s="351">
        <f t="shared" si="1"/>
        <v>0</v>
      </c>
      <c r="K19" s="350"/>
      <c r="L19" s="351">
        <f t="shared" si="2"/>
        <v>0</v>
      </c>
      <c r="M19" s="350"/>
      <c r="N19" s="351">
        <f t="shared" si="3"/>
        <v>0</v>
      </c>
      <c r="O19" s="350"/>
      <c r="P19" s="357">
        <f t="shared" si="4"/>
        <v>0</v>
      </c>
      <c r="Q19" s="343">
        <f t="shared" si="5"/>
        <v>0</v>
      </c>
      <c r="R19" s="469">
        <f t="shared" si="6"/>
        <v>0</v>
      </c>
      <c r="S19" s="308"/>
      <c r="T19" s="2"/>
      <c r="U19" s="2"/>
      <c r="V19" s="2"/>
      <c r="W19" s="2"/>
      <c r="X19" s="2"/>
      <c r="Y19" s="2"/>
      <c r="Z19" s="2"/>
      <c r="AA19" s="2"/>
      <c r="AB19" s="2"/>
      <c r="AC19" s="2"/>
      <c r="AD19" s="2"/>
      <c r="AE19" s="2"/>
    </row>
    <row r="20" spans="1:31">
      <c r="A20" s="2"/>
      <c r="B20" s="1"/>
      <c r="C20" s="184"/>
      <c r="D20" s="185" t="s">
        <v>95</v>
      </c>
      <c r="E20" s="452" t="str">
        <f>IFERROR(VLOOKUP($D20,'START - AWARD DETAILS'!$C$21:$D$60,2,0),"")</f>
        <v/>
      </c>
      <c r="F20" s="369">
        <v>1</v>
      </c>
      <c r="G20" s="350"/>
      <c r="H20" s="351">
        <f t="shared" si="0"/>
        <v>0</v>
      </c>
      <c r="I20" s="350"/>
      <c r="J20" s="351">
        <f t="shared" si="1"/>
        <v>0</v>
      </c>
      <c r="K20" s="350"/>
      <c r="L20" s="351">
        <f t="shared" si="2"/>
        <v>0</v>
      </c>
      <c r="M20" s="350"/>
      <c r="N20" s="351">
        <f t="shared" si="3"/>
        <v>0</v>
      </c>
      <c r="O20" s="350"/>
      <c r="P20" s="357">
        <f t="shared" si="4"/>
        <v>0</v>
      </c>
      <c r="Q20" s="343">
        <f t="shared" si="5"/>
        <v>0</v>
      </c>
      <c r="R20" s="469">
        <f t="shared" si="6"/>
        <v>0</v>
      </c>
      <c r="S20" s="308"/>
      <c r="T20" s="2"/>
      <c r="U20" s="2"/>
      <c r="V20" s="2"/>
      <c r="W20" s="2"/>
      <c r="X20" s="2"/>
      <c r="Y20" s="2"/>
      <c r="Z20" s="2"/>
      <c r="AA20" s="2"/>
      <c r="AB20" s="2"/>
      <c r="AC20" s="2"/>
      <c r="AD20" s="2"/>
      <c r="AE20" s="2"/>
    </row>
    <row r="21" spans="1:31">
      <c r="A21" s="2"/>
      <c r="B21" s="1"/>
      <c r="C21" s="184"/>
      <c r="D21" s="185" t="s">
        <v>95</v>
      </c>
      <c r="E21" s="452" t="str">
        <f>IFERROR(VLOOKUP($D21,'START - AWARD DETAILS'!$C$21:$D$60,2,0),"")</f>
        <v/>
      </c>
      <c r="F21" s="369">
        <v>1</v>
      </c>
      <c r="G21" s="350"/>
      <c r="H21" s="351">
        <f t="shared" si="0"/>
        <v>0</v>
      </c>
      <c r="I21" s="350"/>
      <c r="J21" s="351">
        <f t="shared" si="1"/>
        <v>0</v>
      </c>
      <c r="K21" s="350"/>
      <c r="L21" s="351">
        <f t="shared" si="2"/>
        <v>0</v>
      </c>
      <c r="M21" s="350"/>
      <c r="N21" s="351">
        <f t="shared" si="3"/>
        <v>0</v>
      </c>
      <c r="O21" s="350"/>
      <c r="P21" s="357">
        <f t="shared" si="4"/>
        <v>0</v>
      </c>
      <c r="Q21" s="343">
        <f t="shared" si="5"/>
        <v>0</v>
      </c>
      <c r="R21" s="469">
        <f t="shared" si="6"/>
        <v>0</v>
      </c>
      <c r="S21" s="308"/>
      <c r="T21" s="2"/>
      <c r="U21" s="2"/>
      <c r="V21" s="2"/>
      <c r="W21" s="2"/>
      <c r="X21" s="2"/>
      <c r="Y21" s="2"/>
      <c r="Z21" s="2"/>
      <c r="AA21" s="2"/>
      <c r="AB21" s="2"/>
      <c r="AC21" s="2"/>
      <c r="AD21" s="2"/>
      <c r="AE21" s="2"/>
    </row>
    <row r="22" spans="1:31">
      <c r="A22" s="2"/>
      <c r="B22" s="1"/>
      <c r="C22" s="184"/>
      <c r="D22" s="185" t="s">
        <v>95</v>
      </c>
      <c r="E22" s="452" t="str">
        <f>IFERROR(VLOOKUP($D22,'START - AWARD DETAILS'!$C$21:$D$60,2,0),"")</f>
        <v/>
      </c>
      <c r="F22" s="369">
        <v>1</v>
      </c>
      <c r="G22" s="350"/>
      <c r="H22" s="351">
        <f t="shared" si="0"/>
        <v>0</v>
      </c>
      <c r="I22" s="350"/>
      <c r="J22" s="351">
        <f t="shared" si="1"/>
        <v>0</v>
      </c>
      <c r="K22" s="350"/>
      <c r="L22" s="351">
        <f t="shared" si="2"/>
        <v>0</v>
      </c>
      <c r="M22" s="350"/>
      <c r="N22" s="351">
        <f t="shared" si="3"/>
        <v>0</v>
      </c>
      <c r="O22" s="350"/>
      <c r="P22" s="357">
        <f t="shared" si="4"/>
        <v>0</v>
      </c>
      <c r="Q22" s="343">
        <f t="shared" si="5"/>
        <v>0</v>
      </c>
      <c r="R22" s="469">
        <f t="shared" si="6"/>
        <v>0</v>
      </c>
      <c r="S22" s="308"/>
      <c r="T22" s="2"/>
      <c r="U22" s="2"/>
      <c r="V22" s="2"/>
      <c r="W22" s="2"/>
      <c r="X22" s="2"/>
      <c r="Y22" s="2"/>
      <c r="Z22" s="2"/>
      <c r="AA22" s="2"/>
      <c r="AB22" s="2"/>
      <c r="AC22" s="2"/>
      <c r="AD22" s="2"/>
      <c r="AE22" s="2"/>
    </row>
    <row r="23" spans="1:31">
      <c r="A23" s="2"/>
      <c r="B23" s="1"/>
      <c r="C23" s="184"/>
      <c r="D23" s="185" t="s">
        <v>95</v>
      </c>
      <c r="E23" s="452" t="str">
        <f>IFERROR(VLOOKUP($D23,'START - AWARD DETAILS'!$C$21:$D$60,2,0),"")</f>
        <v/>
      </c>
      <c r="F23" s="369">
        <v>1</v>
      </c>
      <c r="G23" s="350"/>
      <c r="H23" s="351">
        <f t="shared" si="0"/>
        <v>0</v>
      </c>
      <c r="I23" s="350"/>
      <c r="J23" s="351">
        <f t="shared" si="1"/>
        <v>0</v>
      </c>
      <c r="K23" s="350"/>
      <c r="L23" s="351">
        <f t="shared" si="2"/>
        <v>0</v>
      </c>
      <c r="M23" s="350"/>
      <c r="N23" s="351">
        <f t="shared" si="3"/>
        <v>0</v>
      </c>
      <c r="O23" s="350"/>
      <c r="P23" s="357">
        <f t="shared" si="4"/>
        <v>0</v>
      </c>
      <c r="Q23" s="343">
        <f t="shared" si="5"/>
        <v>0</v>
      </c>
      <c r="R23" s="469">
        <f t="shared" si="6"/>
        <v>0</v>
      </c>
      <c r="S23" s="308"/>
      <c r="T23" s="2"/>
      <c r="U23" s="2"/>
      <c r="V23" s="2"/>
      <c r="W23" s="2"/>
      <c r="X23" s="2"/>
      <c r="Y23" s="2"/>
      <c r="Z23" s="2"/>
      <c r="AA23" s="2"/>
      <c r="AB23" s="2"/>
      <c r="AC23" s="2"/>
      <c r="AD23" s="2"/>
      <c r="AE23" s="2"/>
    </row>
    <row r="24" spans="1:31">
      <c r="A24" s="2"/>
      <c r="B24" s="1"/>
      <c r="C24" s="184"/>
      <c r="D24" s="185" t="s">
        <v>95</v>
      </c>
      <c r="E24" s="452" t="str">
        <f>IFERROR(VLOOKUP($D24,'START - AWARD DETAILS'!$C$21:$D$60,2,0),"")</f>
        <v/>
      </c>
      <c r="F24" s="369">
        <v>1</v>
      </c>
      <c r="G24" s="350"/>
      <c r="H24" s="351">
        <f t="shared" si="0"/>
        <v>0</v>
      </c>
      <c r="I24" s="350"/>
      <c r="J24" s="351">
        <f t="shared" si="1"/>
        <v>0</v>
      </c>
      <c r="K24" s="350"/>
      <c r="L24" s="351">
        <f t="shared" si="2"/>
        <v>0</v>
      </c>
      <c r="M24" s="350"/>
      <c r="N24" s="351">
        <f t="shared" si="3"/>
        <v>0</v>
      </c>
      <c r="O24" s="350"/>
      <c r="P24" s="357">
        <f t="shared" si="4"/>
        <v>0</v>
      </c>
      <c r="Q24" s="343">
        <f t="shared" si="5"/>
        <v>0</v>
      </c>
      <c r="R24" s="469">
        <f t="shared" si="6"/>
        <v>0</v>
      </c>
      <c r="S24" s="308"/>
      <c r="T24" s="2"/>
      <c r="U24" s="2"/>
      <c r="V24" s="2"/>
      <c r="W24" s="2"/>
      <c r="X24" s="2"/>
      <c r="Y24" s="2"/>
      <c r="Z24" s="2"/>
      <c r="AA24" s="2"/>
      <c r="AB24" s="2"/>
      <c r="AC24" s="2"/>
      <c r="AD24" s="2"/>
      <c r="AE24" s="2"/>
    </row>
    <row r="25" spans="1:31">
      <c r="A25" s="2"/>
      <c r="B25" s="1"/>
      <c r="C25" s="184"/>
      <c r="D25" s="185" t="s">
        <v>95</v>
      </c>
      <c r="E25" s="452" t="str">
        <f>IFERROR(VLOOKUP($D25,'START - AWARD DETAILS'!$C$21:$D$60,2,0),"")</f>
        <v/>
      </c>
      <c r="F25" s="369">
        <v>1</v>
      </c>
      <c r="G25" s="350"/>
      <c r="H25" s="351">
        <f t="shared" si="0"/>
        <v>0</v>
      </c>
      <c r="I25" s="350"/>
      <c r="J25" s="351">
        <f t="shared" si="1"/>
        <v>0</v>
      </c>
      <c r="K25" s="350"/>
      <c r="L25" s="351">
        <f t="shared" si="2"/>
        <v>0</v>
      </c>
      <c r="M25" s="350"/>
      <c r="N25" s="351">
        <f t="shared" si="3"/>
        <v>0</v>
      </c>
      <c r="O25" s="350"/>
      <c r="P25" s="357">
        <f t="shared" si="4"/>
        <v>0</v>
      </c>
      <c r="Q25" s="343">
        <f t="shared" si="5"/>
        <v>0</v>
      </c>
      <c r="R25" s="469">
        <f t="shared" si="6"/>
        <v>0</v>
      </c>
      <c r="S25" s="308"/>
      <c r="T25" s="2"/>
      <c r="U25" s="2"/>
      <c r="V25" s="2"/>
      <c r="W25" s="2"/>
      <c r="X25" s="2"/>
      <c r="Y25" s="2"/>
      <c r="Z25" s="2"/>
      <c r="AA25" s="2"/>
      <c r="AB25" s="2"/>
      <c r="AC25" s="2"/>
      <c r="AD25" s="2"/>
      <c r="AE25" s="2"/>
    </row>
    <row r="26" spans="1:31">
      <c r="A26" s="2"/>
      <c r="B26" s="1"/>
      <c r="C26" s="184"/>
      <c r="D26" s="185" t="s">
        <v>95</v>
      </c>
      <c r="E26" s="452" t="str">
        <f>IFERROR(VLOOKUP($D26,'START - AWARD DETAILS'!$C$21:$D$60,2,0),"")</f>
        <v/>
      </c>
      <c r="F26" s="369">
        <v>1</v>
      </c>
      <c r="G26" s="350"/>
      <c r="H26" s="351">
        <f t="shared" si="0"/>
        <v>0</v>
      </c>
      <c r="I26" s="350"/>
      <c r="J26" s="351">
        <f t="shared" si="1"/>
        <v>0</v>
      </c>
      <c r="K26" s="350"/>
      <c r="L26" s="351">
        <f t="shared" si="2"/>
        <v>0</v>
      </c>
      <c r="M26" s="350"/>
      <c r="N26" s="351">
        <f t="shared" si="3"/>
        <v>0</v>
      </c>
      <c r="O26" s="350"/>
      <c r="P26" s="357">
        <f t="shared" si="4"/>
        <v>0</v>
      </c>
      <c r="Q26" s="343">
        <f t="shared" si="5"/>
        <v>0</v>
      </c>
      <c r="R26" s="469">
        <f t="shared" si="6"/>
        <v>0</v>
      </c>
      <c r="S26" s="308"/>
      <c r="T26" s="2"/>
      <c r="U26" s="2"/>
      <c r="V26" s="2"/>
      <c r="W26" s="2"/>
      <c r="X26" s="2"/>
      <c r="Y26" s="2"/>
      <c r="Z26" s="2"/>
      <c r="AA26" s="2"/>
      <c r="AB26" s="2"/>
      <c r="AC26" s="2"/>
      <c r="AD26" s="2"/>
      <c r="AE26" s="2"/>
    </row>
    <row r="27" spans="1:31">
      <c r="A27" s="2"/>
      <c r="B27" s="1"/>
      <c r="C27" s="184"/>
      <c r="D27" s="185" t="s">
        <v>95</v>
      </c>
      <c r="E27" s="452" t="str">
        <f>IFERROR(VLOOKUP($D27,'START - AWARD DETAILS'!$C$21:$D$60,2,0),"")</f>
        <v/>
      </c>
      <c r="F27" s="369">
        <v>1</v>
      </c>
      <c r="G27" s="350"/>
      <c r="H27" s="351">
        <f t="shared" si="0"/>
        <v>0</v>
      </c>
      <c r="I27" s="350"/>
      <c r="J27" s="351">
        <f t="shared" si="1"/>
        <v>0</v>
      </c>
      <c r="K27" s="350"/>
      <c r="L27" s="351">
        <f t="shared" si="2"/>
        <v>0</v>
      </c>
      <c r="M27" s="350"/>
      <c r="N27" s="351">
        <f t="shared" si="3"/>
        <v>0</v>
      </c>
      <c r="O27" s="350"/>
      <c r="P27" s="357">
        <f t="shared" si="4"/>
        <v>0</v>
      </c>
      <c r="Q27" s="343">
        <f t="shared" si="5"/>
        <v>0</v>
      </c>
      <c r="R27" s="469">
        <f t="shared" si="6"/>
        <v>0</v>
      </c>
      <c r="S27" s="308"/>
      <c r="T27" s="2"/>
      <c r="U27" s="2"/>
      <c r="V27" s="2"/>
      <c r="W27" s="2"/>
      <c r="X27" s="2"/>
      <c r="Y27" s="2"/>
      <c r="Z27" s="2"/>
      <c r="AA27" s="2"/>
      <c r="AB27" s="2"/>
      <c r="AC27" s="2"/>
      <c r="AD27" s="2"/>
      <c r="AE27" s="2"/>
    </row>
    <row r="28" spans="1:31">
      <c r="A28" s="2"/>
      <c r="B28" s="1"/>
      <c r="C28" s="184"/>
      <c r="D28" s="185" t="s">
        <v>95</v>
      </c>
      <c r="E28" s="452" t="str">
        <f>IFERROR(VLOOKUP($D28,'START - AWARD DETAILS'!$C$21:$D$60,2,0),"")</f>
        <v/>
      </c>
      <c r="F28" s="369">
        <v>1</v>
      </c>
      <c r="G28" s="350"/>
      <c r="H28" s="351">
        <f t="shared" si="0"/>
        <v>0</v>
      </c>
      <c r="I28" s="350"/>
      <c r="J28" s="351">
        <f t="shared" si="1"/>
        <v>0</v>
      </c>
      <c r="K28" s="350"/>
      <c r="L28" s="351">
        <f t="shared" si="2"/>
        <v>0</v>
      </c>
      <c r="M28" s="350"/>
      <c r="N28" s="351">
        <f t="shared" si="3"/>
        <v>0</v>
      </c>
      <c r="O28" s="350"/>
      <c r="P28" s="357">
        <f t="shared" si="4"/>
        <v>0</v>
      </c>
      <c r="Q28" s="343">
        <f t="shared" si="5"/>
        <v>0</v>
      </c>
      <c r="R28" s="469">
        <f t="shared" si="6"/>
        <v>0</v>
      </c>
      <c r="S28" s="308"/>
      <c r="T28" s="2"/>
      <c r="U28" s="2"/>
      <c r="V28" s="2"/>
      <c r="W28" s="2"/>
      <c r="X28" s="2"/>
      <c r="Y28" s="2"/>
      <c r="Z28" s="2"/>
      <c r="AA28" s="2"/>
      <c r="AB28" s="2"/>
      <c r="AC28" s="2"/>
      <c r="AD28" s="2"/>
      <c r="AE28" s="2"/>
    </row>
    <row r="29" spans="1:31">
      <c r="A29" s="2"/>
      <c r="B29" s="1"/>
      <c r="C29" s="184"/>
      <c r="D29" s="185" t="s">
        <v>95</v>
      </c>
      <c r="E29" s="452" t="str">
        <f>IFERROR(VLOOKUP($D29,'START - AWARD DETAILS'!$C$21:$D$60,2,0),"")</f>
        <v/>
      </c>
      <c r="F29" s="369">
        <v>1</v>
      </c>
      <c r="G29" s="350"/>
      <c r="H29" s="351">
        <f t="shared" si="0"/>
        <v>0</v>
      </c>
      <c r="I29" s="350"/>
      <c r="J29" s="351">
        <f t="shared" si="1"/>
        <v>0</v>
      </c>
      <c r="K29" s="350"/>
      <c r="L29" s="351">
        <f t="shared" si="2"/>
        <v>0</v>
      </c>
      <c r="M29" s="350"/>
      <c r="N29" s="351">
        <f t="shared" si="3"/>
        <v>0</v>
      </c>
      <c r="O29" s="350"/>
      <c r="P29" s="357">
        <f t="shared" si="4"/>
        <v>0</v>
      </c>
      <c r="Q29" s="343">
        <f t="shared" si="5"/>
        <v>0</v>
      </c>
      <c r="R29" s="469">
        <f t="shared" si="6"/>
        <v>0</v>
      </c>
      <c r="S29" s="308"/>
      <c r="T29" s="2"/>
      <c r="U29" s="2"/>
      <c r="V29" s="2"/>
      <c r="W29" s="2"/>
      <c r="X29" s="2"/>
      <c r="Y29" s="2"/>
      <c r="Z29" s="2"/>
      <c r="AA29" s="2"/>
      <c r="AB29" s="2"/>
      <c r="AC29" s="2"/>
      <c r="AD29" s="2"/>
      <c r="AE29" s="2"/>
    </row>
    <row r="30" spans="1:31">
      <c r="A30" s="2"/>
      <c r="B30" s="1"/>
      <c r="C30" s="184"/>
      <c r="D30" s="185" t="s">
        <v>95</v>
      </c>
      <c r="E30" s="452" t="str">
        <f>IFERROR(VLOOKUP($D30,'START - AWARD DETAILS'!$C$21:$D$60,2,0),"")</f>
        <v/>
      </c>
      <c r="F30" s="369">
        <v>1</v>
      </c>
      <c r="G30" s="350"/>
      <c r="H30" s="351">
        <f t="shared" si="0"/>
        <v>0</v>
      </c>
      <c r="I30" s="350"/>
      <c r="J30" s="351">
        <f t="shared" si="1"/>
        <v>0</v>
      </c>
      <c r="K30" s="350"/>
      <c r="L30" s="351">
        <f t="shared" si="2"/>
        <v>0</v>
      </c>
      <c r="M30" s="350"/>
      <c r="N30" s="351">
        <f t="shared" si="3"/>
        <v>0</v>
      </c>
      <c r="O30" s="350"/>
      <c r="P30" s="357">
        <f t="shared" si="4"/>
        <v>0</v>
      </c>
      <c r="Q30" s="343">
        <f t="shared" si="5"/>
        <v>0</v>
      </c>
      <c r="R30" s="469">
        <f t="shared" si="6"/>
        <v>0</v>
      </c>
      <c r="S30" s="308"/>
      <c r="T30" s="2"/>
      <c r="U30" s="2"/>
      <c r="V30" s="2"/>
      <c r="W30" s="2"/>
      <c r="X30" s="2"/>
      <c r="Y30" s="2"/>
      <c r="Z30" s="2"/>
      <c r="AA30" s="2"/>
      <c r="AB30" s="2"/>
      <c r="AC30" s="2"/>
      <c r="AD30" s="2"/>
      <c r="AE30" s="2"/>
    </row>
    <row r="31" spans="1:31">
      <c r="A31" s="2"/>
      <c r="B31" s="1"/>
      <c r="C31" s="184"/>
      <c r="D31" s="185" t="s">
        <v>95</v>
      </c>
      <c r="E31" s="452" t="str">
        <f>IFERROR(VLOOKUP($D31,'START - AWARD DETAILS'!$C$21:$D$60,2,0),"")</f>
        <v/>
      </c>
      <c r="F31" s="369">
        <v>1</v>
      </c>
      <c r="G31" s="350"/>
      <c r="H31" s="351">
        <f t="shared" si="0"/>
        <v>0</v>
      </c>
      <c r="I31" s="350"/>
      <c r="J31" s="351">
        <f t="shared" si="1"/>
        <v>0</v>
      </c>
      <c r="K31" s="350"/>
      <c r="L31" s="351">
        <f t="shared" si="2"/>
        <v>0</v>
      </c>
      <c r="M31" s="350"/>
      <c r="N31" s="351">
        <f t="shared" si="3"/>
        <v>0</v>
      </c>
      <c r="O31" s="350"/>
      <c r="P31" s="357">
        <f t="shared" si="4"/>
        <v>0</v>
      </c>
      <c r="Q31" s="343">
        <f t="shared" si="5"/>
        <v>0</v>
      </c>
      <c r="R31" s="469">
        <f t="shared" si="6"/>
        <v>0</v>
      </c>
      <c r="S31" s="308"/>
      <c r="T31" s="2"/>
      <c r="U31" s="2"/>
      <c r="V31" s="2"/>
      <c r="W31" s="2"/>
      <c r="X31" s="2"/>
      <c r="Y31" s="2"/>
      <c r="Z31" s="2"/>
      <c r="AA31" s="2"/>
      <c r="AB31" s="2"/>
      <c r="AC31" s="2"/>
      <c r="AD31" s="2"/>
      <c r="AE31" s="2"/>
    </row>
    <row r="32" spans="1:31">
      <c r="A32" s="2"/>
      <c r="B32" s="1"/>
      <c r="C32" s="184"/>
      <c r="D32" s="185" t="s">
        <v>95</v>
      </c>
      <c r="E32" s="452" t="str">
        <f>IFERROR(VLOOKUP($D32,'START - AWARD DETAILS'!$C$21:$D$60,2,0),"")</f>
        <v/>
      </c>
      <c r="F32" s="369">
        <v>1</v>
      </c>
      <c r="G32" s="350"/>
      <c r="H32" s="351">
        <f t="shared" si="0"/>
        <v>0</v>
      </c>
      <c r="I32" s="350"/>
      <c r="J32" s="351">
        <f t="shared" si="1"/>
        <v>0</v>
      </c>
      <c r="K32" s="350"/>
      <c r="L32" s="351">
        <f t="shared" si="2"/>
        <v>0</v>
      </c>
      <c r="M32" s="350"/>
      <c r="N32" s="351">
        <f t="shared" si="3"/>
        <v>0</v>
      </c>
      <c r="O32" s="350"/>
      <c r="P32" s="357">
        <f t="shared" si="4"/>
        <v>0</v>
      </c>
      <c r="Q32" s="343">
        <f t="shared" si="5"/>
        <v>0</v>
      </c>
      <c r="R32" s="469">
        <f t="shared" si="6"/>
        <v>0</v>
      </c>
      <c r="S32" s="308"/>
      <c r="T32" s="2"/>
      <c r="U32" s="2"/>
      <c r="V32" s="2"/>
      <c r="W32" s="2"/>
      <c r="X32" s="2"/>
      <c r="Y32" s="2"/>
      <c r="Z32" s="2"/>
      <c r="AA32" s="2"/>
      <c r="AB32" s="2"/>
      <c r="AC32" s="2"/>
      <c r="AD32" s="2"/>
      <c r="AE32" s="2"/>
    </row>
    <row r="33" spans="1:31">
      <c r="A33" s="2"/>
      <c r="B33" s="1"/>
      <c r="C33" s="184"/>
      <c r="D33" s="185" t="s">
        <v>95</v>
      </c>
      <c r="E33" s="452" t="str">
        <f>IFERROR(VLOOKUP($D33,'START - AWARD DETAILS'!$C$21:$D$60,2,0),"")</f>
        <v/>
      </c>
      <c r="F33" s="369">
        <v>1</v>
      </c>
      <c r="G33" s="350"/>
      <c r="H33" s="351">
        <f t="shared" si="0"/>
        <v>0</v>
      </c>
      <c r="I33" s="350"/>
      <c r="J33" s="351">
        <f t="shared" si="1"/>
        <v>0</v>
      </c>
      <c r="K33" s="350"/>
      <c r="L33" s="351">
        <f t="shared" si="2"/>
        <v>0</v>
      </c>
      <c r="M33" s="350"/>
      <c r="N33" s="351">
        <f t="shared" si="3"/>
        <v>0</v>
      </c>
      <c r="O33" s="350"/>
      <c r="P33" s="357">
        <f t="shared" si="4"/>
        <v>0</v>
      </c>
      <c r="Q33" s="343">
        <f t="shared" si="5"/>
        <v>0</v>
      </c>
      <c r="R33" s="469">
        <f t="shared" si="6"/>
        <v>0</v>
      </c>
      <c r="S33" s="308"/>
      <c r="T33" s="2"/>
      <c r="U33" s="2"/>
      <c r="V33" s="2"/>
      <c r="W33" s="2"/>
      <c r="X33" s="2"/>
      <c r="Y33" s="2"/>
      <c r="Z33" s="2"/>
      <c r="AA33" s="2"/>
      <c r="AB33" s="2"/>
      <c r="AC33" s="2"/>
      <c r="AD33" s="2"/>
      <c r="AE33" s="2"/>
    </row>
    <row r="34" spans="1:31">
      <c r="A34" s="2"/>
      <c r="B34" s="1"/>
      <c r="C34" s="184"/>
      <c r="D34" s="185" t="s">
        <v>95</v>
      </c>
      <c r="E34" s="452" t="str">
        <f>IFERROR(VLOOKUP($D34,'START - AWARD DETAILS'!$C$21:$D$60,2,0),"")</f>
        <v/>
      </c>
      <c r="F34" s="369">
        <v>1</v>
      </c>
      <c r="G34" s="350"/>
      <c r="H34" s="351">
        <f t="shared" si="0"/>
        <v>0</v>
      </c>
      <c r="I34" s="350"/>
      <c r="J34" s="351">
        <f t="shared" si="1"/>
        <v>0</v>
      </c>
      <c r="K34" s="350"/>
      <c r="L34" s="351">
        <f t="shared" si="2"/>
        <v>0</v>
      </c>
      <c r="M34" s="350"/>
      <c r="N34" s="351">
        <f t="shared" si="3"/>
        <v>0</v>
      </c>
      <c r="O34" s="350"/>
      <c r="P34" s="357">
        <f t="shared" si="4"/>
        <v>0</v>
      </c>
      <c r="Q34" s="343">
        <f t="shared" si="5"/>
        <v>0</v>
      </c>
      <c r="R34" s="469">
        <f t="shared" si="6"/>
        <v>0</v>
      </c>
      <c r="S34" s="308"/>
      <c r="T34" s="2"/>
      <c r="U34" s="2"/>
      <c r="V34" s="2"/>
      <c r="W34" s="2"/>
      <c r="X34" s="2"/>
      <c r="Y34" s="2"/>
      <c r="Z34" s="2"/>
      <c r="AA34" s="2"/>
      <c r="AB34" s="2"/>
      <c r="AC34" s="2"/>
      <c r="AD34" s="2"/>
      <c r="AE34" s="2"/>
    </row>
    <row r="35" spans="1:31">
      <c r="A35" s="2"/>
      <c r="B35" s="1"/>
      <c r="C35" s="184"/>
      <c r="D35" s="185" t="s">
        <v>95</v>
      </c>
      <c r="E35" s="452" t="str">
        <f>IFERROR(VLOOKUP($D35,'START - AWARD DETAILS'!$C$21:$D$60,2,0),"")</f>
        <v/>
      </c>
      <c r="F35" s="369">
        <v>1</v>
      </c>
      <c r="G35" s="350"/>
      <c r="H35" s="351">
        <f t="shared" si="0"/>
        <v>0</v>
      </c>
      <c r="I35" s="350"/>
      <c r="J35" s="351">
        <f t="shared" si="1"/>
        <v>0</v>
      </c>
      <c r="K35" s="350"/>
      <c r="L35" s="351">
        <f t="shared" si="2"/>
        <v>0</v>
      </c>
      <c r="M35" s="350"/>
      <c r="N35" s="351">
        <f t="shared" si="3"/>
        <v>0</v>
      </c>
      <c r="O35" s="350"/>
      <c r="P35" s="357">
        <f t="shared" si="4"/>
        <v>0</v>
      </c>
      <c r="Q35" s="343">
        <f t="shared" si="5"/>
        <v>0</v>
      </c>
      <c r="R35" s="469">
        <f t="shared" si="6"/>
        <v>0</v>
      </c>
      <c r="S35" s="308"/>
      <c r="T35" s="2"/>
      <c r="U35" s="2"/>
      <c r="V35" s="2"/>
      <c r="W35" s="2"/>
      <c r="X35" s="2"/>
      <c r="Y35" s="2"/>
      <c r="Z35" s="2"/>
      <c r="AA35" s="2"/>
      <c r="AB35" s="2"/>
      <c r="AC35" s="2"/>
      <c r="AD35" s="2"/>
      <c r="AE35" s="2"/>
    </row>
    <row r="36" spans="1:31">
      <c r="A36" s="2"/>
      <c r="B36" s="1"/>
      <c r="C36" s="184"/>
      <c r="D36" s="185" t="s">
        <v>95</v>
      </c>
      <c r="E36" s="452" t="str">
        <f>IFERROR(VLOOKUP($D36,'START - AWARD DETAILS'!$C$21:$D$60,2,0),"")</f>
        <v/>
      </c>
      <c r="F36" s="369">
        <v>1</v>
      </c>
      <c r="G36" s="350"/>
      <c r="H36" s="351">
        <f t="shared" si="0"/>
        <v>0</v>
      </c>
      <c r="I36" s="350"/>
      <c r="J36" s="351">
        <f t="shared" si="1"/>
        <v>0</v>
      </c>
      <c r="K36" s="350"/>
      <c r="L36" s="351">
        <f t="shared" si="2"/>
        <v>0</v>
      </c>
      <c r="M36" s="350"/>
      <c r="N36" s="351">
        <f t="shared" si="3"/>
        <v>0</v>
      </c>
      <c r="O36" s="350"/>
      <c r="P36" s="357">
        <f t="shared" si="4"/>
        <v>0</v>
      </c>
      <c r="Q36" s="343">
        <f t="shared" si="5"/>
        <v>0</v>
      </c>
      <c r="R36" s="469">
        <f t="shared" si="6"/>
        <v>0</v>
      </c>
      <c r="S36" s="308"/>
      <c r="T36" s="2"/>
      <c r="U36" s="2"/>
      <c r="V36" s="2"/>
      <c r="W36" s="2"/>
      <c r="X36" s="2"/>
      <c r="Y36" s="2"/>
      <c r="Z36" s="2"/>
      <c r="AA36" s="2"/>
      <c r="AB36" s="2"/>
      <c r="AC36" s="2"/>
      <c r="AD36" s="2"/>
      <c r="AE36" s="2"/>
    </row>
    <row r="37" spans="1:31">
      <c r="A37" s="2"/>
      <c r="B37" s="1"/>
      <c r="C37" s="184"/>
      <c r="D37" s="185" t="s">
        <v>95</v>
      </c>
      <c r="E37" s="452" t="str">
        <f>IFERROR(VLOOKUP($D37,'START - AWARD DETAILS'!$C$21:$D$60,2,0),"")</f>
        <v/>
      </c>
      <c r="F37" s="369">
        <v>1</v>
      </c>
      <c r="G37" s="350"/>
      <c r="H37" s="351">
        <f t="shared" si="0"/>
        <v>0</v>
      </c>
      <c r="I37" s="350"/>
      <c r="J37" s="351">
        <f t="shared" si="1"/>
        <v>0</v>
      </c>
      <c r="K37" s="350"/>
      <c r="L37" s="351">
        <f t="shared" si="2"/>
        <v>0</v>
      </c>
      <c r="M37" s="350"/>
      <c r="N37" s="351">
        <f t="shared" si="3"/>
        <v>0</v>
      </c>
      <c r="O37" s="350"/>
      <c r="P37" s="357">
        <f t="shared" si="4"/>
        <v>0</v>
      </c>
      <c r="Q37" s="343">
        <f t="shared" si="5"/>
        <v>0</v>
      </c>
      <c r="R37" s="469">
        <f t="shared" si="6"/>
        <v>0</v>
      </c>
      <c r="S37" s="308"/>
      <c r="T37" s="2"/>
      <c r="U37" s="2"/>
      <c r="V37" s="2"/>
      <c r="W37" s="2"/>
      <c r="X37" s="2"/>
      <c r="Y37" s="2"/>
      <c r="Z37" s="2"/>
      <c r="AA37" s="2"/>
      <c r="AB37" s="2"/>
      <c r="AC37" s="2"/>
      <c r="AD37" s="2"/>
      <c r="AE37" s="2"/>
    </row>
    <row r="38" spans="1:31">
      <c r="A38" s="2"/>
      <c r="B38" s="1"/>
      <c r="C38" s="184"/>
      <c r="D38" s="185" t="s">
        <v>95</v>
      </c>
      <c r="E38" s="452" t="str">
        <f>IFERROR(VLOOKUP($D38,'START - AWARD DETAILS'!$C$21:$D$60,2,0),"")</f>
        <v/>
      </c>
      <c r="F38" s="369">
        <v>1</v>
      </c>
      <c r="G38" s="350"/>
      <c r="H38" s="351">
        <f t="shared" si="0"/>
        <v>0</v>
      </c>
      <c r="I38" s="350"/>
      <c r="J38" s="351">
        <f t="shared" si="1"/>
        <v>0</v>
      </c>
      <c r="K38" s="350"/>
      <c r="L38" s="351">
        <f t="shared" si="2"/>
        <v>0</v>
      </c>
      <c r="M38" s="350"/>
      <c r="N38" s="351">
        <f t="shared" si="3"/>
        <v>0</v>
      </c>
      <c r="O38" s="350"/>
      <c r="P38" s="357">
        <f t="shared" si="4"/>
        <v>0</v>
      </c>
      <c r="Q38" s="343">
        <f t="shared" si="5"/>
        <v>0</v>
      </c>
      <c r="R38" s="469">
        <f t="shared" si="6"/>
        <v>0</v>
      </c>
      <c r="S38" s="308"/>
      <c r="T38" s="2"/>
      <c r="U38" s="2"/>
      <c r="V38" s="2"/>
      <c r="W38" s="2"/>
      <c r="X38" s="2"/>
      <c r="Y38" s="2"/>
      <c r="Z38" s="2"/>
      <c r="AA38" s="2"/>
      <c r="AB38" s="2"/>
      <c r="AC38" s="2"/>
      <c r="AD38" s="2"/>
      <c r="AE38" s="2"/>
    </row>
    <row r="39" spans="1:31">
      <c r="A39" s="2"/>
      <c r="B39" s="1"/>
      <c r="C39" s="184"/>
      <c r="D39" s="185" t="s">
        <v>95</v>
      </c>
      <c r="E39" s="452" t="str">
        <f>IFERROR(VLOOKUP($D39,'START - AWARD DETAILS'!$C$21:$D$60,2,0),"")</f>
        <v/>
      </c>
      <c r="F39" s="369">
        <v>1</v>
      </c>
      <c r="G39" s="350"/>
      <c r="H39" s="351">
        <f t="shared" si="0"/>
        <v>0</v>
      </c>
      <c r="I39" s="350"/>
      <c r="J39" s="351">
        <f t="shared" si="1"/>
        <v>0</v>
      </c>
      <c r="K39" s="350"/>
      <c r="L39" s="351">
        <f t="shared" si="2"/>
        <v>0</v>
      </c>
      <c r="M39" s="350"/>
      <c r="N39" s="351">
        <f t="shared" si="3"/>
        <v>0</v>
      </c>
      <c r="O39" s="350"/>
      <c r="P39" s="357">
        <f t="shared" si="4"/>
        <v>0</v>
      </c>
      <c r="Q39" s="343">
        <f t="shared" si="5"/>
        <v>0</v>
      </c>
      <c r="R39" s="469">
        <f t="shared" si="6"/>
        <v>0</v>
      </c>
      <c r="S39" s="308"/>
      <c r="T39" s="2"/>
      <c r="U39" s="2"/>
      <c r="V39" s="2"/>
      <c r="W39" s="2"/>
      <c r="X39" s="2"/>
      <c r="Y39" s="2"/>
      <c r="Z39" s="2"/>
      <c r="AA39" s="2"/>
      <c r="AB39" s="2"/>
      <c r="AC39" s="2"/>
      <c r="AD39" s="2"/>
      <c r="AE39" s="2"/>
    </row>
    <row r="40" spans="1:31">
      <c r="A40" s="2"/>
      <c r="B40" s="1"/>
      <c r="C40" s="184"/>
      <c r="D40" s="185" t="s">
        <v>95</v>
      </c>
      <c r="E40" s="452" t="str">
        <f>IFERROR(VLOOKUP($D40,'START - AWARD DETAILS'!$C$21:$D$60,2,0),"")</f>
        <v/>
      </c>
      <c r="F40" s="369">
        <v>1</v>
      </c>
      <c r="G40" s="350"/>
      <c r="H40" s="351">
        <f t="shared" si="0"/>
        <v>0</v>
      </c>
      <c r="I40" s="350"/>
      <c r="J40" s="351">
        <f t="shared" si="1"/>
        <v>0</v>
      </c>
      <c r="K40" s="350"/>
      <c r="L40" s="351">
        <f t="shared" si="2"/>
        <v>0</v>
      </c>
      <c r="M40" s="350"/>
      <c r="N40" s="351">
        <f t="shared" si="3"/>
        <v>0</v>
      </c>
      <c r="O40" s="350"/>
      <c r="P40" s="357">
        <f t="shared" si="4"/>
        <v>0</v>
      </c>
      <c r="Q40" s="343">
        <f t="shared" si="5"/>
        <v>0</v>
      </c>
      <c r="R40" s="469">
        <f t="shared" si="6"/>
        <v>0</v>
      </c>
      <c r="S40" s="308"/>
      <c r="T40" s="2"/>
      <c r="U40" s="2"/>
      <c r="V40" s="2"/>
      <c r="W40" s="2"/>
      <c r="X40" s="2"/>
      <c r="Y40" s="2"/>
      <c r="Z40" s="2"/>
      <c r="AA40" s="2"/>
      <c r="AB40" s="2"/>
      <c r="AC40" s="2"/>
      <c r="AD40" s="2"/>
      <c r="AE40" s="2"/>
    </row>
    <row r="41" spans="1:31">
      <c r="A41" s="2"/>
      <c r="B41" s="1"/>
      <c r="C41" s="184"/>
      <c r="D41" s="185" t="s">
        <v>95</v>
      </c>
      <c r="E41" s="452" t="str">
        <f>IFERROR(VLOOKUP($D41,'START - AWARD DETAILS'!$C$21:$D$60,2,0),"")</f>
        <v/>
      </c>
      <c r="F41" s="369">
        <v>1</v>
      </c>
      <c r="G41" s="350"/>
      <c r="H41" s="351">
        <f t="shared" si="0"/>
        <v>0</v>
      </c>
      <c r="I41" s="350"/>
      <c r="J41" s="351">
        <f t="shared" si="1"/>
        <v>0</v>
      </c>
      <c r="K41" s="350"/>
      <c r="L41" s="351">
        <f t="shared" si="2"/>
        <v>0</v>
      </c>
      <c r="M41" s="350"/>
      <c r="N41" s="351">
        <f t="shared" si="3"/>
        <v>0</v>
      </c>
      <c r="O41" s="350"/>
      <c r="P41" s="357">
        <f t="shared" si="4"/>
        <v>0</v>
      </c>
      <c r="Q41" s="343">
        <f t="shared" si="5"/>
        <v>0</v>
      </c>
      <c r="R41" s="469">
        <f t="shared" si="6"/>
        <v>0</v>
      </c>
      <c r="S41" s="308"/>
      <c r="T41" s="2"/>
      <c r="U41" s="2"/>
      <c r="V41" s="2"/>
      <c r="W41" s="2"/>
      <c r="X41" s="2"/>
      <c r="Y41" s="2"/>
      <c r="Z41" s="2"/>
      <c r="AA41" s="2"/>
      <c r="AB41" s="2"/>
      <c r="AC41" s="2"/>
      <c r="AD41" s="2"/>
      <c r="AE41" s="2"/>
    </row>
    <row r="42" spans="1:31">
      <c r="A42" s="2"/>
      <c r="B42" s="1"/>
      <c r="C42" s="184"/>
      <c r="D42" s="185" t="s">
        <v>95</v>
      </c>
      <c r="E42" s="452" t="str">
        <f>IFERROR(VLOOKUP($D42,'START - AWARD DETAILS'!$C$21:$D$60,2,0),"")</f>
        <v/>
      </c>
      <c r="F42" s="369">
        <v>1</v>
      </c>
      <c r="G42" s="350"/>
      <c r="H42" s="351">
        <f t="shared" si="0"/>
        <v>0</v>
      </c>
      <c r="I42" s="350"/>
      <c r="J42" s="351">
        <f t="shared" si="1"/>
        <v>0</v>
      </c>
      <c r="K42" s="350"/>
      <c r="L42" s="351">
        <f t="shared" si="2"/>
        <v>0</v>
      </c>
      <c r="M42" s="350"/>
      <c r="N42" s="351">
        <f t="shared" si="3"/>
        <v>0</v>
      </c>
      <c r="O42" s="350"/>
      <c r="P42" s="357">
        <f t="shared" si="4"/>
        <v>0</v>
      </c>
      <c r="Q42" s="343">
        <f t="shared" si="5"/>
        <v>0</v>
      </c>
      <c r="R42" s="469">
        <f t="shared" si="6"/>
        <v>0</v>
      </c>
      <c r="S42" s="308"/>
      <c r="T42" s="2"/>
      <c r="U42" s="2"/>
      <c r="V42" s="2"/>
      <c r="W42" s="2"/>
      <c r="X42" s="2"/>
      <c r="Y42" s="2"/>
      <c r="Z42" s="2"/>
      <c r="AA42" s="2"/>
      <c r="AB42" s="2"/>
      <c r="AC42" s="2"/>
      <c r="AD42" s="2"/>
      <c r="AE42" s="2"/>
    </row>
    <row r="43" spans="1:31">
      <c r="A43" s="2"/>
      <c r="B43" s="1"/>
      <c r="C43" s="184"/>
      <c r="D43" s="185" t="s">
        <v>95</v>
      </c>
      <c r="E43" s="452" t="str">
        <f>IFERROR(VLOOKUP($D43,'START - AWARD DETAILS'!$C$21:$D$60,2,0),"")</f>
        <v/>
      </c>
      <c r="F43" s="369">
        <v>1</v>
      </c>
      <c r="G43" s="350"/>
      <c r="H43" s="351">
        <f t="shared" si="0"/>
        <v>0</v>
      </c>
      <c r="I43" s="350"/>
      <c r="J43" s="351">
        <f t="shared" si="1"/>
        <v>0</v>
      </c>
      <c r="K43" s="350"/>
      <c r="L43" s="351">
        <f t="shared" si="2"/>
        <v>0</v>
      </c>
      <c r="M43" s="350"/>
      <c r="N43" s="351">
        <f t="shared" si="3"/>
        <v>0</v>
      </c>
      <c r="O43" s="350"/>
      <c r="P43" s="357">
        <f t="shared" si="4"/>
        <v>0</v>
      </c>
      <c r="Q43" s="343">
        <f t="shared" si="5"/>
        <v>0</v>
      </c>
      <c r="R43" s="469">
        <f t="shared" si="6"/>
        <v>0</v>
      </c>
      <c r="S43" s="308"/>
      <c r="T43" s="2"/>
      <c r="U43" s="2"/>
      <c r="V43" s="2"/>
      <c r="W43" s="2"/>
      <c r="X43" s="2"/>
      <c r="Y43" s="2"/>
      <c r="Z43" s="2"/>
      <c r="AA43" s="2"/>
      <c r="AB43" s="2"/>
      <c r="AC43" s="2"/>
      <c r="AD43" s="2"/>
      <c r="AE43" s="2"/>
    </row>
    <row r="44" spans="1:31">
      <c r="A44" s="2"/>
      <c r="B44" s="1"/>
      <c r="C44" s="184"/>
      <c r="D44" s="185" t="s">
        <v>95</v>
      </c>
      <c r="E44" s="452" t="str">
        <f>IFERROR(VLOOKUP($D44,'START - AWARD DETAILS'!$C$21:$D$60,2,0),"")</f>
        <v/>
      </c>
      <c r="F44" s="369">
        <v>1</v>
      </c>
      <c r="G44" s="350"/>
      <c r="H44" s="351">
        <f t="shared" si="0"/>
        <v>0</v>
      </c>
      <c r="I44" s="350"/>
      <c r="J44" s="351">
        <f t="shared" si="1"/>
        <v>0</v>
      </c>
      <c r="K44" s="350"/>
      <c r="L44" s="351">
        <f t="shared" si="2"/>
        <v>0</v>
      </c>
      <c r="M44" s="350"/>
      <c r="N44" s="351">
        <f t="shared" si="3"/>
        <v>0</v>
      </c>
      <c r="O44" s="350"/>
      <c r="P44" s="357">
        <f t="shared" si="4"/>
        <v>0</v>
      </c>
      <c r="Q44" s="343">
        <f t="shared" si="5"/>
        <v>0</v>
      </c>
      <c r="R44" s="469">
        <f t="shared" si="6"/>
        <v>0</v>
      </c>
      <c r="S44" s="308"/>
      <c r="T44" s="2"/>
      <c r="U44" s="2"/>
      <c r="V44" s="2"/>
      <c r="W44" s="2"/>
      <c r="X44" s="2"/>
      <c r="Y44" s="2"/>
      <c r="Z44" s="2"/>
      <c r="AA44" s="2"/>
      <c r="AB44" s="2"/>
      <c r="AC44" s="2"/>
      <c r="AD44" s="2"/>
      <c r="AE44" s="2"/>
    </row>
    <row r="45" spans="1:31">
      <c r="A45" s="2"/>
      <c r="B45" s="1"/>
      <c r="C45" s="184"/>
      <c r="D45" s="185" t="s">
        <v>95</v>
      </c>
      <c r="E45" s="452" t="str">
        <f>IFERROR(VLOOKUP($D45,'START - AWARD DETAILS'!$C$21:$D$60,2,0),"")</f>
        <v/>
      </c>
      <c r="F45" s="369">
        <v>1</v>
      </c>
      <c r="G45" s="350"/>
      <c r="H45" s="351">
        <f t="shared" si="0"/>
        <v>0</v>
      </c>
      <c r="I45" s="350"/>
      <c r="J45" s="351">
        <f t="shared" si="1"/>
        <v>0</v>
      </c>
      <c r="K45" s="350"/>
      <c r="L45" s="351">
        <f t="shared" si="2"/>
        <v>0</v>
      </c>
      <c r="M45" s="350"/>
      <c r="N45" s="351">
        <f t="shared" si="3"/>
        <v>0</v>
      </c>
      <c r="O45" s="350"/>
      <c r="P45" s="357">
        <f t="shared" si="4"/>
        <v>0</v>
      </c>
      <c r="Q45" s="343">
        <f t="shared" si="5"/>
        <v>0</v>
      </c>
      <c r="R45" s="469">
        <f t="shared" si="6"/>
        <v>0</v>
      </c>
      <c r="S45" s="308"/>
      <c r="T45" s="2"/>
      <c r="U45" s="2"/>
      <c r="V45" s="2"/>
      <c r="W45" s="2"/>
      <c r="X45" s="2"/>
      <c r="Y45" s="2"/>
      <c r="Z45" s="2"/>
      <c r="AA45" s="2"/>
      <c r="AB45" s="2"/>
      <c r="AC45" s="2"/>
      <c r="AD45" s="2"/>
      <c r="AE45" s="2"/>
    </row>
    <row r="46" spans="1:31">
      <c r="A46" s="2"/>
      <c r="B46" s="1"/>
      <c r="C46" s="184"/>
      <c r="D46" s="185" t="s">
        <v>95</v>
      </c>
      <c r="E46" s="452" t="str">
        <f>IFERROR(VLOOKUP($D46,'START - AWARD DETAILS'!$C$21:$D$60,2,0),"")</f>
        <v/>
      </c>
      <c r="F46" s="369">
        <v>1</v>
      </c>
      <c r="G46" s="350"/>
      <c r="H46" s="351">
        <f t="shared" si="0"/>
        <v>0</v>
      </c>
      <c r="I46" s="350"/>
      <c r="J46" s="351">
        <f t="shared" si="1"/>
        <v>0</v>
      </c>
      <c r="K46" s="350"/>
      <c r="L46" s="351">
        <f t="shared" si="2"/>
        <v>0</v>
      </c>
      <c r="M46" s="350"/>
      <c r="N46" s="351">
        <f t="shared" si="3"/>
        <v>0</v>
      </c>
      <c r="O46" s="350"/>
      <c r="P46" s="357">
        <f t="shared" si="4"/>
        <v>0</v>
      </c>
      <c r="Q46" s="343">
        <f t="shared" si="5"/>
        <v>0</v>
      </c>
      <c r="R46" s="469">
        <f t="shared" si="6"/>
        <v>0</v>
      </c>
      <c r="S46" s="308"/>
      <c r="T46" s="2"/>
      <c r="U46" s="2"/>
      <c r="V46" s="2"/>
      <c r="W46" s="2"/>
      <c r="X46" s="2"/>
      <c r="Y46" s="2"/>
      <c r="Z46" s="2"/>
      <c r="AA46" s="2"/>
      <c r="AB46" s="2"/>
      <c r="AC46" s="2"/>
      <c r="AD46" s="2"/>
      <c r="AE46" s="2"/>
    </row>
    <row r="47" spans="1:31">
      <c r="A47" s="2"/>
      <c r="B47" s="1"/>
      <c r="C47" s="184"/>
      <c r="D47" s="185" t="s">
        <v>95</v>
      </c>
      <c r="E47" s="452" t="str">
        <f>IFERROR(VLOOKUP($D47,'START - AWARD DETAILS'!$C$21:$D$60,2,0),"")</f>
        <v/>
      </c>
      <c r="F47" s="369">
        <v>1</v>
      </c>
      <c r="G47" s="350"/>
      <c r="H47" s="351">
        <f t="shared" si="0"/>
        <v>0</v>
      </c>
      <c r="I47" s="350"/>
      <c r="J47" s="351">
        <f t="shared" si="1"/>
        <v>0</v>
      </c>
      <c r="K47" s="350"/>
      <c r="L47" s="351">
        <f t="shared" si="2"/>
        <v>0</v>
      </c>
      <c r="M47" s="350"/>
      <c r="N47" s="351">
        <f t="shared" si="3"/>
        <v>0</v>
      </c>
      <c r="O47" s="350"/>
      <c r="P47" s="357">
        <f t="shared" si="4"/>
        <v>0</v>
      </c>
      <c r="Q47" s="343">
        <f t="shared" si="5"/>
        <v>0</v>
      </c>
      <c r="R47" s="469">
        <f t="shared" si="6"/>
        <v>0</v>
      </c>
      <c r="S47" s="308"/>
      <c r="T47" s="2"/>
      <c r="U47" s="2"/>
      <c r="V47" s="2"/>
      <c r="W47" s="2"/>
      <c r="X47" s="2"/>
      <c r="Y47" s="2"/>
      <c r="Z47" s="2"/>
      <c r="AA47" s="2"/>
      <c r="AB47" s="2"/>
      <c r="AC47" s="2"/>
      <c r="AD47" s="2"/>
      <c r="AE47" s="2"/>
    </row>
    <row r="48" spans="1:31">
      <c r="A48" s="2"/>
      <c r="B48" s="1"/>
      <c r="C48" s="184"/>
      <c r="D48" s="185" t="s">
        <v>95</v>
      </c>
      <c r="E48" s="452" t="str">
        <f>IFERROR(VLOOKUP($D48,'START - AWARD DETAILS'!$C$21:$D$60,2,0),"")</f>
        <v/>
      </c>
      <c r="F48" s="369">
        <v>1</v>
      </c>
      <c r="G48" s="350"/>
      <c r="H48" s="351">
        <f t="shared" si="0"/>
        <v>0</v>
      </c>
      <c r="I48" s="350"/>
      <c r="J48" s="351">
        <f t="shared" si="1"/>
        <v>0</v>
      </c>
      <c r="K48" s="350"/>
      <c r="L48" s="351">
        <f t="shared" si="2"/>
        <v>0</v>
      </c>
      <c r="M48" s="350"/>
      <c r="N48" s="351">
        <f t="shared" si="3"/>
        <v>0</v>
      </c>
      <c r="O48" s="350"/>
      <c r="P48" s="357">
        <f t="shared" si="4"/>
        <v>0</v>
      </c>
      <c r="Q48" s="343">
        <f t="shared" si="5"/>
        <v>0</v>
      </c>
      <c r="R48" s="469">
        <f t="shared" si="6"/>
        <v>0</v>
      </c>
      <c r="S48" s="308"/>
      <c r="T48" s="2"/>
      <c r="U48" s="2"/>
      <c r="V48" s="2"/>
      <c r="W48" s="2"/>
      <c r="X48" s="2"/>
      <c r="Y48" s="2"/>
      <c r="Z48" s="2"/>
      <c r="AA48" s="2"/>
      <c r="AB48" s="2"/>
      <c r="AC48" s="2"/>
      <c r="AD48" s="2"/>
      <c r="AE48" s="2"/>
    </row>
    <row r="49" spans="1:31">
      <c r="A49" s="2"/>
      <c r="B49" s="1"/>
      <c r="C49" s="184"/>
      <c r="D49" s="185" t="s">
        <v>95</v>
      </c>
      <c r="E49" s="452" t="str">
        <f>IFERROR(VLOOKUP($D49,'START - AWARD DETAILS'!$C$21:$D$60,2,0),"")</f>
        <v/>
      </c>
      <c r="F49" s="369">
        <v>1</v>
      </c>
      <c r="G49" s="350"/>
      <c r="H49" s="351">
        <f t="shared" si="0"/>
        <v>0</v>
      </c>
      <c r="I49" s="350"/>
      <c r="J49" s="351">
        <f t="shared" si="1"/>
        <v>0</v>
      </c>
      <c r="K49" s="350"/>
      <c r="L49" s="351">
        <f t="shared" si="2"/>
        <v>0</v>
      </c>
      <c r="M49" s="350"/>
      <c r="N49" s="351">
        <f t="shared" si="3"/>
        <v>0</v>
      </c>
      <c r="O49" s="350"/>
      <c r="P49" s="357">
        <f t="shared" si="4"/>
        <v>0</v>
      </c>
      <c r="Q49" s="343">
        <f t="shared" si="5"/>
        <v>0</v>
      </c>
      <c r="R49" s="469">
        <f t="shared" si="6"/>
        <v>0</v>
      </c>
      <c r="S49" s="308"/>
      <c r="T49" s="2"/>
      <c r="U49" s="2"/>
      <c r="V49" s="2"/>
      <c r="W49" s="2"/>
      <c r="X49" s="2"/>
      <c r="Y49" s="2"/>
      <c r="Z49" s="2"/>
      <c r="AA49" s="2"/>
      <c r="AB49" s="2"/>
      <c r="AC49" s="2"/>
      <c r="AD49" s="2"/>
      <c r="AE49" s="2"/>
    </row>
    <row r="50" spans="1:31">
      <c r="A50" s="2"/>
      <c r="B50" s="1"/>
      <c r="C50" s="184"/>
      <c r="D50" s="185" t="s">
        <v>95</v>
      </c>
      <c r="E50" s="452" t="str">
        <f>IFERROR(VLOOKUP($D50,'START - AWARD DETAILS'!$C$21:$D$60,2,0),"")</f>
        <v/>
      </c>
      <c r="F50" s="369">
        <v>1</v>
      </c>
      <c r="G50" s="350"/>
      <c r="H50" s="351">
        <f t="shared" si="0"/>
        <v>0</v>
      </c>
      <c r="I50" s="350"/>
      <c r="J50" s="351">
        <f t="shared" si="1"/>
        <v>0</v>
      </c>
      <c r="K50" s="350"/>
      <c r="L50" s="351">
        <f t="shared" si="2"/>
        <v>0</v>
      </c>
      <c r="M50" s="350"/>
      <c r="N50" s="351">
        <f t="shared" si="3"/>
        <v>0</v>
      </c>
      <c r="O50" s="350"/>
      <c r="P50" s="357">
        <f t="shared" si="4"/>
        <v>0</v>
      </c>
      <c r="Q50" s="343">
        <f t="shared" si="5"/>
        <v>0</v>
      </c>
      <c r="R50" s="469">
        <f t="shared" si="6"/>
        <v>0</v>
      </c>
      <c r="S50" s="308"/>
      <c r="T50" s="2"/>
      <c r="U50" s="2"/>
      <c r="V50" s="2"/>
      <c r="W50" s="2"/>
      <c r="X50" s="2"/>
      <c r="Y50" s="2"/>
      <c r="Z50" s="2"/>
      <c r="AA50" s="2"/>
      <c r="AB50" s="2"/>
      <c r="AC50" s="2"/>
      <c r="AD50" s="2"/>
      <c r="AE50" s="2"/>
    </row>
    <row r="51" spans="1:31">
      <c r="A51" s="2"/>
      <c r="B51" s="1"/>
      <c r="C51" s="184"/>
      <c r="D51" s="185" t="s">
        <v>95</v>
      </c>
      <c r="E51" s="452" t="str">
        <f>IFERROR(VLOOKUP($D51,'START - AWARD DETAILS'!$C$21:$D$60,2,0),"")</f>
        <v/>
      </c>
      <c r="F51" s="369">
        <v>1</v>
      </c>
      <c r="G51" s="350"/>
      <c r="H51" s="351">
        <f t="shared" si="0"/>
        <v>0</v>
      </c>
      <c r="I51" s="350"/>
      <c r="J51" s="351">
        <f t="shared" si="1"/>
        <v>0</v>
      </c>
      <c r="K51" s="350"/>
      <c r="L51" s="351">
        <f t="shared" si="2"/>
        <v>0</v>
      </c>
      <c r="M51" s="350"/>
      <c r="N51" s="351">
        <f t="shared" si="3"/>
        <v>0</v>
      </c>
      <c r="O51" s="350"/>
      <c r="P51" s="357">
        <f t="shared" si="4"/>
        <v>0</v>
      </c>
      <c r="Q51" s="343">
        <f t="shared" si="5"/>
        <v>0</v>
      </c>
      <c r="R51" s="469">
        <f t="shared" si="6"/>
        <v>0</v>
      </c>
      <c r="S51" s="308"/>
      <c r="T51" s="2"/>
      <c r="U51" s="2"/>
      <c r="V51" s="2"/>
      <c r="W51" s="2"/>
      <c r="X51" s="2"/>
      <c r="Y51" s="2"/>
      <c r="Z51" s="2"/>
      <c r="AA51" s="2"/>
      <c r="AB51" s="2"/>
      <c r="AC51" s="2"/>
      <c r="AD51" s="2"/>
      <c r="AE51" s="2"/>
    </row>
    <row r="52" spans="1:31">
      <c r="A52" s="2"/>
      <c r="B52" s="1"/>
      <c r="C52" s="184"/>
      <c r="D52" s="185" t="s">
        <v>95</v>
      </c>
      <c r="E52" s="452" t="str">
        <f>IFERROR(VLOOKUP($D52,'START - AWARD DETAILS'!$C$21:$D$60,2,0),"")</f>
        <v/>
      </c>
      <c r="F52" s="369">
        <v>1</v>
      </c>
      <c r="G52" s="350"/>
      <c r="H52" s="351">
        <f t="shared" si="0"/>
        <v>0</v>
      </c>
      <c r="I52" s="350"/>
      <c r="J52" s="351">
        <f t="shared" si="1"/>
        <v>0</v>
      </c>
      <c r="K52" s="350"/>
      <c r="L52" s="351">
        <f t="shared" si="2"/>
        <v>0</v>
      </c>
      <c r="M52" s="350"/>
      <c r="N52" s="351">
        <f t="shared" si="3"/>
        <v>0</v>
      </c>
      <c r="O52" s="350"/>
      <c r="P52" s="357">
        <f t="shared" si="4"/>
        <v>0</v>
      </c>
      <c r="Q52" s="343">
        <f t="shared" si="5"/>
        <v>0</v>
      </c>
      <c r="R52" s="469">
        <f t="shared" si="6"/>
        <v>0</v>
      </c>
      <c r="S52" s="308"/>
      <c r="T52" s="2"/>
      <c r="U52" s="2"/>
      <c r="V52" s="2"/>
      <c r="W52" s="2"/>
      <c r="X52" s="2"/>
      <c r="Y52" s="2"/>
      <c r="Z52" s="2"/>
      <c r="AA52" s="2"/>
      <c r="AB52" s="2"/>
      <c r="AC52" s="2"/>
      <c r="AD52" s="2"/>
      <c r="AE52" s="2"/>
    </row>
    <row r="53" spans="1:31">
      <c r="A53" s="2"/>
      <c r="B53" s="1"/>
      <c r="C53" s="184"/>
      <c r="D53" s="185" t="s">
        <v>95</v>
      </c>
      <c r="E53" s="452" t="str">
        <f>IFERROR(VLOOKUP($D53,'START - AWARD DETAILS'!$C$21:$D$60,2,0),"")</f>
        <v/>
      </c>
      <c r="F53" s="369">
        <v>1</v>
      </c>
      <c r="G53" s="350"/>
      <c r="H53" s="351">
        <f t="shared" si="0"/>
        <v>0</v>
      </c>
      <c r="I53" s="350"/>
      <c r="J53" s="351">
        <f t="shared" si="1"/>
        <v>0</v>
      </c>
      <c r="K53" s="350"/>
      <c r="L53" s="351">
        <f t="shared" si="2"/>
        <v>0</v>
      </c>
      <c r="M53" s="350"/>
      <c r="N53" s="351">
        <f t="shared" si="3"/>
        <v>0</v>
      </c>
      <c r="O53" s="350"/>
      <c r="P53" s="357">
        <f t="shared" si="4"/>
        <v>0</v>
      </c>
      <c r="Q53" s="343">
        <f t="shared" si="5"/>
        <v>0</v>
      </c>
      <c r="R53" s="469">
        <f t="shared" si="6"/>
        <v>0</v>
      </c>
      <c r="S53" s="308"/>
      <c r="T53" s="2"/>
      <c r="U53" s="2"/>
      <c r="V53" s="2"/>
      <c r="W53" s="2"/>
      <c r="X53" s="2"/>
      <c r="Y53" s="2"/>
      <c r="Z53" s="2"/>
      <c r="AA53" s="2"/>
      <c r="AB53" s="2"/>
      <c r="AC53" s="2"/>
      <c r="AD53" s="2"/>
      <c r="AE53" s="2"/>
    </row>
    <row r="54" spans="1:31">
      <c r="A54" s="2"/>
      <c r="B54" s="1"/>
      <c r="C54" s="184"/>
      <c r="D54" s="185" t="s">
        <v>95</v>
      </c>
      <c r="E54" s="452" t="str">
        <f>IFERROR(VLOOKUP($D54,'START - AWARD DETAILS'!$C$21:$D$60,2,0),"")</f>
        <v/>
      </c>
      <c r="F54" s="369">
        <v>1</v>
      </c>
      <c r="G54" s="350"/>
      <c r="H54" s="351">
        <f t="shared" si="0"/>
        <v>0</v>
      </c>
      <c r="I54" s="350"/>
      <c r="J54" s="351">
        <f t="shared" si="1"/>
        <v>0</v>
      </c>
      <c r="K54" s="350"/>
      <c r="L54" s="351">
        <f t="shared" si="2"/>
        <v>0</v>
      </c>
      <c r="M54" s="350"/>
      <c r="N54" s="351">
        <f t="shared" si="3"/>
        <v>0</v>
      </c>
      <c r="O54" s="350"/>
      <c r="P54" s="357">
        <f t="shared" si="4"/>
        <v>0</v>
      </c>
      <c r="Q54" s="343">
        <f t="shared" si="5"/>
        <v>0</v>
      </c>
      <c r="R54" s="469">
        <f t="shared" si="6"/>
        <v>0</v>
      </c>
      <c r="S54" s="308"/>
      <c r="T54" s="2"/>
      <c r="U54" s="2"/>
      <c r="V54" s="2"/>
      <c r="W54" s="2"/>
      <c r="X54" s="2"/>
      <c r="Y54" s="2"/>
      <c r="Z54" s="2"/>
      <c r="AA54" s="2"/>
      <c r="AB54" s="2"/>
      <c r="AC54" s="2"/>
      <c r="AD54" s="2"/>
      <c r="AE54" s="2"/>
    </row>
    <row r="55" spans="1:31">
      <c r="A55" s="2"/>
      <c r="B55" s="1"/>
      <c r="C55" s="184"/>
      <c r="D55" s="185" t="s">
        <v>95</v>
      </c>
      <c r="E55" s="452" t="str">
        <f>IFERROR(VLOOKUP($D55,'START - AWARD DETAILS'!$C$21:$D$60,2,0),"")</f>
        <v/>
      </c>
      <c r="F55" s="369">
        <v>1</v>
      </c>
      <c r="G55" s="350"/>
      <c r="H55" s="351">
        <f t="shared" si="0"/>
        <v>0</v>
      </c>
      <c r="I55" s="350"/>
      <c r="J55" s="351">
        <f t="shared" si="1"/>
        <v>0</v>
      </c>
      <c r="K55" s="350"/>
      <c r="L55" s="351">
        <f t="shared" si="2"/>
        <v>0</v>
      </c>
      <c r="M55" s="350"/>
      <c r="N55" s="351">
        <f t="shared" si="3"/>
        <v>0</v>
      </c>
      <c r="O55" s="350"/>
      <c r="P55" s="357">
        <f t="shared" si="4"/>
        <v>0</v>
      </c>
      <c r="Q55" s="343">
        <f t="shared" si="5"/>
        <v>0</v>
      </c>
      <c r="R55" s="469">
        <f t="shared" si="6"/>
        <v>0</v>
      </c>
      <c r="S55" s="308"/>
      <c r="T55" s="2"/>
      <c r="U55" s="2"/>
      <c r="V55" s="2"/>
      <c r="W55" s="2"/>
      <c r="X55" s="2"/>
      <c r="Y55" s="2"/>
      <c r="Z55" s="2"/>
      <c r="AA55" s="2"/>
      <c r="AB55" s="2"/>
      <c r="AC55" s="2"/>
      <c r="AD55" s="2"/>
      <c r="AE55" s="2"/>
    </row>
    <row r="56" spans="1:31">
      <c r="A56" s="2"/>
      <c r="B56" s="1"/>
      <c r="C56" s="184"/>
      <c r="D56" s="185" t="s">
        <v>95</v>
      </c>
      <c r="E56" s="452" t="str">
        <f>IFERROR(VLOOKUP($D56,'START - AWARD DETAILS'!$C$21:$D$60,2,0),"")</f>
        <v/>
      </c>
      <c r="F56" s="369">
        <v>1</v>
      </c>
      <c r="G56" s="350"/>
      <c r="H56" s="351">
        <f t="shared" si="0"/>
        <v>0</v>
      </c>
      <c r="I56" s="350"/>
      <c r="J56" s="351">
        <f t="shared" si="1"/>
        <v>0</v>
      </c>
      <c r="K56" s="350"/>
      <c r="L56" s="351">
        <f t="shared" si="2"/>
        <v>0</v>
      </c>
      <c r="M56" s="350"/>
      <c r="N56" s="351">
        <f t="shared" si="3"/>
        <v>0</v>
      </c>
      <c r="O56" s="350"/>
      <c r="P56" s="357">
        <f t="shared" si="4"/>
        <v>0</v>
      </c>
      <c r="Q56" s="343">
        <f t="shared" si="5"/>
        <v>0</v>
      </c>
      <c r="R56" s="469">
        <f t="shared" si="6"/>
        <v>0</v>
      </c>
      <c r="S56" s="308"/>
      <c r="T56" s="2"/>
      <c r="U56" s="2"/>
      <c r="V56" s="2"/>
      <c r="W56" s="2"/>
      <c r="X56" s="2"/>
      <c r="Y56" s="2"/>
      <c r="Z56" s="2"/>
      <c r="AA56" s="2"/>
      <c r="AB56" s="2"/>
      <c r="AC56" s="2"/>
      <c r="AD56" s="2"/>
      <c r="AE56" s="2"/>
    </row>
    <row r="57" spans="1:31">
      <c r="A57" s="2"/>
      <c r="B57" s="1"/>
      <c r="C57" s="184"/>
      <c r="D57" s="185" t="s">
        <v>95</v>
      </c>
      <c r="E57" s="452" t="str">
        <f>IFERROR(VLOOKUP($D57,'START - AWARD DETAILS'!$C$21:$D$60,2,0),"")</f>
        <v/>
      </c>
      <c r="F57" s="369">
        <v>1</v>
      </c>
      <c r="G57" s="350"/>
      <c r="H57" s="351">
        <f t="shared" si="0"/>
        <v>0</v>
      </c>
      <c r="I57" s="350"/>
      <c r="J57" s="351">
        <f t="shared" si="1"/>
        <v>0</v>
      </c>
      <c r="K57" s="350"/>
      <c r="L57" s="351">
        <f t="shared" si="2"/>
        <v>0</v>
      </c>
      <c r="M57" s="350"/>
      <c r="N57" s="351">
        <f t="shared" si="3"/>
        <v>0</v>
      </c>
      <c r="O57" s="350"/>
      <c r="P57" s="357">
        <f t="shared" si="4"/>
        <v>0</v>
      </c>
      <c r="Q57" s="343">
        <f t="shared" si="5"/>
        <v>0</v>
      </c>
      <c r="R57" s="469">
        <f t="shared" si="6"/>
        <v>0</v>
      </c>
      <c r="S57" s="308"/>
      <c r="T57" s="2"/>
      <c r="U57" s="2"/>
      <c r="V57" s="2"/>
      <c r="W57" s="2"/>
      <c r="X57" s="2"/>
      <c r="Y57" s="2"/>
      <c r="Z57" s="2"/>
      <c r="AA57" s="2"/>
      <c r="AB57" s="2"/>
      <c r="AC57" s="2"/>
      <c r="AD57" s="2"/>
      <c r="AE57" s="2"/>
    </row>
    <row r="58" spans="1:31">
      <c r="A58" s="2"/>
      <c r="B58" s="1"/>
      <c r="C58" s="184"/>
      <c r="D58" s="185" t="s">
        <v>95</v>
      </c>
      <c r="E58" s="452" t="str">
        <f>IFERROR(VLOOKUP($D58,'START - AWARD DETAILS'!$C$21:$D$60,2,0),"")</f>
        <v/>
      </c>
      <c r="F58" s="369">
        <v>1</v>
      </c>
      <c r="G58" s="350"/>
      <c r="H58" s="351">
        <f t="shared" si="0"/>
        <v>0</v>
      </c>
      <c r="I58" s="350"/>
      <c r="J58" s="351">
        <f t="shared" si="1"/>
        <v>0</v>
      </c>
      <c r="K58" s="350"/>
      <c r="L58" s="351">
        <f t="shared" si="2"/>
        <v>0</v>
      </c>
      <c r="M58" s="350"/>
      <c r="N58" s="351">
        <f t="shared" si="3"/>
        <v>0</v>
      </c>
      <c r="O58" s="350"/>
      <c r="P58" s="357">
        <f t="shared" si="4"/>
        <v>0</v>
      </c>
      <c r="Q58" s="343">
        <f t="shared" si="5"/>
        <v>0</v>
      </c>
      <c r="R58" s="469">
        <f t="shared" si="6"/>
        <v>0</v>
      </c>
      <c r="S58" s="308"/>
      <c r="T58" s="2"/>
      <c r="U58" s="2"/>
      <c r="V58" s="2"/>
      <c r="W58" s="2"/>
      <c r="X58" s="2"/>
      <c r="Y58" s="2"/>
      <c r="Z58" s="2"/>
      <c r="AA58" s="2"/>
      <c r="AB58" s="2"/>
      <c r="AC58" s="2"/>
      <c r="AD58" s="2"/>
      <c r="AE58" s="2"/>
    </row>
    <row r="59" spans="1:31">
      <c r="A59" s="2"/>
      <c r="B59" s="1"/>
      <c r="C59" s="184"/>
      <c r="D59" s="185" t="s">
        <v>95</v>
      </c>
      <c r="E59" s="452" t="str">
        <f>IFERROR(VLOOKUP($D59,'START - AWARD DETAILS'!$C$21:$D$60,2,0),"")</f>
        <v/>
      </c>
      <c r="F59" s="369">
        <v>1</v>
      </c>
      <c r="G59" s="350"/>
      <c r="H59" s="351">
        <f t="shared" si="0"/>
        <v>0</v>
      </c>
      <c r="I59" s="350"/>
      <c r="J59" s="351">
        <f t="shared" si="1"/>
        <v>0</v>
      </c>
      <c r="K59" s="350"/>
      <c r="L59" s="351">
        <f t="shared" si="2"/>
        <v>0</v>
      </c>
      <c r="M59" s="350"/>
      <c r="N59" s="351">
        <f t="shared" si="3"/>
        <v>0</v>
      </c>
      <c r="O59" s="350"/>
      <c r="P59" s="357">
        <f t="shared" si="4"/>
        <v>0</v>
      </c>
      <c r="Q59" s="343">
        <f t="shared" si="5"/>
        <v>0</v>
      </c>
      <c r="R59" s="469">
        <f t="shared" si="6"/>
        <v>0</v>
      </c>
      <c r="S59" s="308"/>
      <c r="T59" s="2"/>
      <c r="U59" s="2"/>
      <c r="V59" s="2"/>
      <c r="W59" s="2"/>
      <c r="X59" s="2"/>
      <c r="Y59" s="2"/>
      <c r="Z59" s="2"/>
      <c r="AA59" s="2"/>
      <c r="AB59" s="2"/>
      <c r="AC59" s="2"/>
      <c r="AD59" s="2"/>
      <c r="AE59" s="2"/>
    </row>
    <row r="60" spans="1:31">
      <c r="A60" s="2"/>
      <c r="B60" s="1"/>
      <c r="C60" s="184"/>
      <c r="D60" s="185" t="s">
        <v>95</v>
      </c>
      <c r="E60" s="452" t="str">
        <f>IFERROR(VLOOKUP($D60,'START - AWARD DETAILS'!$C$21:$D$60,2,0),"")</f>
        <v/>
      </c>
      <c r="F60" s="369">
        <v>1</v>
      </c>
      <c r="G60" s="350"/>
      <c r="H60" s="351">
        <f t="shared" si="0"/>
        <v>0</v>
      </c>
      <c r="I60" s="350"/>
      <c r="J60" s="351">
        <f t="shared" si="1"/>
        <v>0</v>
      </c>
      <c r="K60" s="350"/>
      <c r="L60" s="351">
        <f t="shared" si="2"/>
        <v>0</v>
      </c>
      <c r="M60" s="350"/>
      <c r="N60" s="351">
        <f t="shared" si="3"/>
        <v>0</v>
      </c>
      <c r="O60" s="350"/>
      <c r="P60" s="357">
        <f t="shared" si="4"/>
        <v>0</v>
      </c>
      <c r="Q60" s="343">
        <f t="shared" si="5"/>
        <v>0</v>
      </c>
      <c r="R60" s="469">
        <f t="shared" si="6"/>
        <v>0</v>
      </c>
      <c r="S60" s="308"/>
      <c r="T60" s="2"/>
      <c r="U60" s="2"/>
      <c r="V60" s="2"/>
      <c r="W60" s="2"/>
      <c r="X60" s="2"/>
      <c r="Y60" s="2"/>
      <c r="Z60" s="2"/>
      <c r="AA60" s="2"/>
      <c r="AB60" s="2"/>
      <c r="AC60" s="2"/>
      <c r="AD60" s="2"/>
      <c r="AE60" s="2"/>
    </row>
    <row r="61" spans="1:31" ht="15.75" customHeight="1" thickBot="1">
      <c r="A61" s="2"/>
      <c r="B61" s="1"/>
      <c r="C61" s="184"/>
      <c r="D61" s="185" t="s">
        <v>95</v>
      </c>
      <c r="E61" s="452" t="str">
        <f>IFERROR(VLOOKUP($D61,'START - AWARD DETAILS'!$C$21:$D$60,2,0),"")</f>
        <v/>
      </c>
      <c r="F61" s="369">
        <v>1</v>
      </c>
      <c r="G61" s="360"/>
      <c r="H61" s="361">
        <f t="shared" ref="H61" si="7">G61*F61</f>
        <v>0</v>
      </c>
      <c r="I61" s="360"/>
      <c r="J61" s="361">
        <f t="shared" ref="J61" si="8">I61*F61</f>
        <v>0</v>
      </c>
      <c r="K61" s="360"/>
      <c r="L61" s="361">
        <f t="shared" ref="L61" si="9">K61*F61</f>
        <v>0</v>
      </c>
      <c r="M61" s="360"/>
      <c r="N61" s="361">
        <f t="shared" ref="N61" si="10">M61*F61</f>
        <v>0</v>
      </c>
      <c r="O61" s="360"/>
      <c r="P61" s="362">
        <f t="shared" ref="P61" si="11">O61*F61</f>
        <v>0</v>
      </c>
      <c r="Q61" s="344">
        <f t="shared" ref="Q61:R61" si="12">G61+I61+K61+M61+O61</f>
        <v>0</v>
      </c>
      <c r="R61" s="471">
        <f t="shared" si="12"/>
        <v>0</v>
      </c>
      <c r="S61" s="308"/>
      <c r="T61" s="2"/>
      <c r="U61" s="2"/>
      <c r="V61" s="2"/>
      <c r="W61" s="2"/>
      <c r="X61" s="2"/>
      <c r="Y61" s="2"/>
      <c r="Z61" s="2"/>
      <c r="AA61" s="2"/>
      <c r="AB61" s="2"/>
      <c r="AC61" s="2"/>
      <c r="AD61" s="2"/>
      <c r="AE61" s="2"/>
    </row>
    <row r="62" spans="1:31" ht="15.75" customHeight="1" thickBot="1">
      <c r="A62" s="2"/>
      <c r="B62" s="1"/>
      <c r="C62" s="59"/>
      <c r="D62" s="60"/>
      <c r="E62" s="71"/>
      <c r="F62" s="364"/>
      <c r="G62" s="365">
        <f t="shared" ref="G62:R62" si="13">SUM(G12:G61)</f>
        <v>0</v>
      </c>
      <c r="H62" s="365">
        <f t="shared" si="13"/>
        <v>0</v>
      </c>
      <c r="I62" s="365">
        <f t="shared" si="13"/>
        <v>0</v>
      </c>
      <c r="J62" s="365">
        <f>SUM(J12:J61)</f>
        <v>0</v>
      </c>
      <c r="K62" s="365">
        <f t="shared" si="13"/>
        <v>0</v>
      </c>
      <c r="L62" s="365">
        <f t="shared" si="13"/>
        <v>0</v>
      </c>
      <c r="M62" s="365">
        <f t="shared" si="13"/>
        <v>0</v>
      </c>
      <c r="N62" s="365">
        <f t="shared" si="13"/>
        <v>0</v>
      </c>
      <c r="O62" s="365">
        <f t="shared" si="13"/>
        <v>0</v>
      </c>
      <c r="P62" s="366">
        <f t="shared" si="13"/>
        <v>0</v>
      </c>
      <c r="Q62" s="367">
        <f t="shared" si="13"/>
        <v>0</v>
      </c>
      <c r="R62" s="368">
        <f t="shared" si="13"/>
        <v>0</v>
      </c>
      <c r="S62" s="308"/>
      <c r="T62" s="2"/>
      <c r="U62" s="2"/>
      <c r="V62" s="2"/>
      <c r="W62" s="2"/>
      <c r="X62" s="2"/>
      <c r="Y62" s="2"/>
      <c r="Z62" s="2"/>
      <c r="AA62" s="2"/>
      <c r="AB62" s="2"/>
      <c r="AC62" s="2"/>
      <c r="AD62" s="2"/>
      <c r="AE62" s="2"/>
    </row>
    <row r="63" spans="1:31" ht="7.5" customHeight="1">
      <c r="A63" s="2"/>
      <c r="B63" s="1"/>
      <c r="C63" s="1"/>
      <c r="D63" s="1"/>
      <c r="E63" s="69"/>
      <c r="F63" s="69"/>
      <c r="G63" s="1"/>
      <c r="H63" s="1"/>
      <c r="I63" s="1"/>
      <c r="J63" s="1"/>
      <c r="K63" s="1"/>
      <c r="L63" s="1"/>
      <c r="M63" s="1"/>
      <c r="N63" s="1"/>
      <c r="O63" s="1"/>
      <c r="P63" s="1"/>
      <c r="Q63" s="1"/>
      <c r="R63" s="1"/>
      <c r="S63" s="308"/>
      <c r="T63" s="2"/>
      <c r="U63" s="2"/>
      <c r="V63" s="2"/>
      <c r="W63" s="2"/>
      <c r="X63" s="2"/>
      <c r="Y63" s="2"/>
      <c r="Z63" s="2"/>
      <c r="AA63" s="2"/>
      <c r="AB63" s="2"/>
      <c r="AC63" s="2"/>
      <c r="AD63" s="2"/>
      <c r="AE63" s="2"/>
    </row>
    <row r="64" spans="1:31" ht="7.5" customHeight="1">
      <c r="A64" s="2"/>
      <c r="B64" s="1"/>
      <c r="C64" s="1"/>
      <c r="D64" s="1"/>
      <c r="E64" s="69"/>
      <c r="F64" s="69"/>
      <c r="G64" s="1"/>
      <c r="H64" s="1"/>
      <c r="I64" s="1"/>
      <c r="J64" s="1"/>
      <c r="K64" s="1"/>
      <c r="L64" s="1"/>
      <c r="M64" s="1"/>
      <c r="N64" s="1"/>
      <c r="O64" s="1"/>
      <c r="P64" s="1"/>
      <c r="Q64" s="1"/>
      <c r="R64" s="1"/>
      <c r="S64" s="308"/>
      <c r="T64" s="2"/>
      <c r="U64" s="2"/>
      <c r="V64" s="2"/>
      <c r="W64" s="2"/>
      <c r="X64" s="2"/>
      <c r="Y64" s="2"/>
      <c r="Z64" s="2"/>
      <c r="AA64" s="2"/>
      <c r="AB64" s="2"/>
      <c r="AC64" s="2"/>
      <c r="AD64" s="2"/>
      <c r="AE64" s="2"/>
    </row>
    <row r="65" spans="1:31" ht="15.75" customHeight="1">
      <c r="A65" s="2"/>
      <c r="B65" s="1"/>
      <c r="C65" s="447" t="s">
        <v>183</v>
      </c>
      <c r="D65" s="448"/>
      <c r="E65" s="449"/>
      <c r="F65" s="449"/>
      <c r="G65" s="448"/>
      <c r="H65" s="448"/>
      <c r="I65" s="448"/>
      <c r="J65" s="448"/>
      <c r="K65" s="448"/>
      <c r="L65" s="448"/>
      <c r="M65" s="448"/>
      <c r="N65" s="448"/>
      <c r="O65" s="448"/>
      <c r="P65" s="448"/>
      <c r="Q65" s="450"/>
      <c r="R65" s="1"/>
      <c r="S65" s="308"/>
      <c r="T65" s="2"/>
      <c r="U65" s="2"/>
      <c r="V65" s="2"/>
      <c r="W65" s="2"/>
      <c r="X65" s="2"/>
      <c r="Y65" s="2"/>
      <c r="Z65" s="2"/>
      <c r="AA65" s="2"/>
      <c r="AB65" s="2"/>
      <c r="AC65" s="2"/>
      <c r="AD65" s="2"/>
      <c r="AE65" s="2"/>
    </row>
    <row r="66" spans="1:31" ht="99.75" customHeight="1">
      <c r="A66" s="2"/>
      <c r="B66" s="1"/>
      <c r="C66" s="558" t="s">
        <v>184</v>
      </c>
      <c r="D66" s="559"/>
      <c r="E66" s="559"/>
      <c r="F66" s="559"/>
      <c r="G66" s="559"/>
      <c r="H66" s="559"/>
      <c r="I66" s="559"/>
      <c r="J66" s="559"/>
      <c r="K66" s="559"/>
      <c r="L66" s="559"/>
      <c r="M66" s="559"/>
      <c r="N66" s="559"/>
      <c r="O66" s="559"/>
      <c r="P66" s="559"/>
      <c r="Q66" s="560"/>
      <c r="R66" s="1"/>
      <c r="S66" s="308"/>
      <c r="T66" s="2"/>
      <c r="U66" s="2"/>
      <c r="V66" s="2"/>
      <c r="W66" s="2"/>
      <c r="X66" s="2"/>
      <c r="Y66" s="2"/>
      <c r="Z66" s="2"/>
      <c r="AA66" s="2"/>
      <c r="AB66" s="2"/>
      <c r="AC66" s="2"/>
      <c r="AD66" s="2"/>
      <c r="AE66" s="2"/>
    </row>
    <row r="67" spans="1:31" ht="7.5" customHeight="1">
      <c r="A67" s="2"/>
      <c r="B67" s="1"/>
      <c r="C67" s="1"/>
      <c r="D67" s="1"/>
      <c r="E67" s="69"/>
      <c r="F67" s="69"/>
      <c r="G67" s="1"/>
      <c r="H67" s="1"/>
      <c r="I67" s="1"/>
      <c r="J67" s="1"/>
      <c r="K67" s="1"/>
      <c r="L67" s="1"/>
      <c r="M67" s="1"/>
      <c r="N67" s="1"/>
      <c r="O67" s="1"/>
      <c r="P67" s="1"/>
      <c r="Q67" s="1"/>
      <c r="R67" s="1"/>
      <c r="S67" s="308"/>
      <c r="T67" s="2"/>
      <c r="U67" s="2"/>
      <c r="V67" s="2"/>
      <c r="W67" s="2"/>
      <c r="X67" s="2"/>
      <c r="Y67" s="2"/>
      <c r="Z67" s="2"/>
      <c r="AA67" s="2"/>
      <c r="AB67" s="2"/>
      <c r="AC67" s="2"/>
      <c r="AD67" s="2"/>
      <c r="AE67" s="2"/>
    </row>
    <row r="68" spans="1:31" ht="7.5" customHeight="1">
      <c r="A68" s="2"/>
      <c r="B68" s="2"/>
      <c r="C68" s="2"/>
      <c r="D68" s="2"/>
      <c r="E68" s="68"/>
      <c r="F68" s="68"/>
      <c r="G68" s="2"/>
      <c r="H68" s="2"/>
      <c r="I68" s="2"/>
      <c r="J68" s="2"/>
      <c r="K68" s="2"/>
      <c r="L68" s="2"/>
      <c r="M68" s="2"/>
      <c r="N68" s="2"/>
      <c r="O68" s="2"/>
      <c r="P68" s="2"/>
      <c r="Q68" s="2"/>
      <c r="R68" s="2"/>
      <c r="S68" s="2"/>
      <c r="T68" s="2"/>
      <c r="U68" s="2"/>
      <c r="V68" s="2"/>
      <c r="W68" s="2"/>
      <c r="X68" s="2"/>
      <c r="Y68" s="2"/>
      <c r="Z68" s="2"/>
      <c r="AA68" s="2"/>
      <c r="AB68" s="2"/>
      <c r="AC68" s="2"/>
      <c r="AD68" s="2"/>
      <c r="AE68" s="2"/>
    </row>
    <row r="69" spans="1:31" hidden="1">
      <c r="A69" s="2"/>
      <c r="B69" s="2"/>
      <c r="C69" s="61" t="s">
        <v>192</v>
      </c>
      <c r="D69" s="62" t="s">
        <v>68</v>
      </c>
      <c r="E69" s="68"/>
      <c r="F69" s="68"/>
      <c r="G69" s="2"/>
      <c r="H69" s="2"/>
      <c r="I69" s="2"/>
      <c r="J69" s="2"/>
      <c r="K69" s="2"/>
      <c r="L69" s="2"/>
      <c r="M69" s="2"/>
      <c r="N69" s="2"/>
      <c r="O69" s="2"/>
      <c r="P69" s="2"/>
      <c r="Q69" s="2"/>
      <c r="R69" s="2"/>
      <c r="S69" s="2"/>
      <c r="T69" s="2"/>
      <c r="U69" s="2"/>
      <c r="V69" s="2"/>
      <c r="W69" s="2"/>
      <c r="X69" s="2"/>
      <c r="Y69" s="2"/>
      <c r="Z69" s="2"/>
      <c r="AA69" s="2"/>
      <c r="AB69" s="2"/>
      <c r="AC69" s="2"/>
      <c r="AD69" s="2"/>
      <c r="AE69" s="2"/>
    </row>
    <row r="70" spans="1:31" hidden="1">
      <c r="A70" s="2"/>
      <c r="B70" s="2"/>
      <c r="C70" s="63" t="s">
        <v>95</v>
      </c>
      <c r="D70" s="63" t="s">
        <v>95</v>
      </c>
      <c r="E70" s="68"/>
      <c r="F70" s="68"/>
      <c r="G70" s="2"/>
      <c r="H70" s="2"/>
      <c r="I70" s="2"/>
      <c r="J70" s="2"/>
      <c r="K70" s="2"/>
      <c r="L70" s="2"/>
      <c r="M70" s="2"/>
      <c r="N70" s="2"/>
      <c r="O70" s="2"/>
      <c r="P70" s="2"/>
      <c r="Q70" s="2"/>
      <c r="R70" s="2"/>
      <c r="S70" s="2"/>
      <c r="T70" s="2"/>
      <c r="U70" s="2"/>
      <c r="V70" s="2"/>
      <c r="W70" s="2"/>
      <c r="X70" s="2"/>
      <c r="Y70" s="2"/>
      <c r="Z70" s="2"/>
      <c r="AA70" s="2"/>
      <c r="AB70" s="2"/>
      <c r="AC70" s="2"/>
      <c r="AD70" s="2"/>
      <c r="AE70" s="2"/>
    </row>
    <row r="71" spans="1:31" hidden="1">
      <c r="A71" s="2"/>
      <c r="B71" s="2">
        <v>1</v>
      </c>
      <c r="C71" s="63" t="s">
        <v>194</v>
      </c>
      <c r="D71" s="63" t="str">
        <f>IF('START - AWARD DETAILS'!C21="","",'START - AWARD DETAILS'!C21)</f>
        <v/>
      </c>
      <c r="E71" s="68"/>
      <c r="F71" s="68"/>
      <c r="G71" s="2"/>
      <c r="H71" s="2"/>
      <c r="I71" s="2"/>
      <c r="J71" s="2"/>
      <c r="K71" s="2"/>
      <c r="L71" s="2"/>
      <c r="M71" s="2"/>
      <c r="N71" s="2"/>
      <c r="O71" s="2"/>
      <c r="P71" s="2"/>
      <c r="Q71" s="2"/>
      <c r="R71" s="2"/>
      <c r="S71" s="2"/>
      <c r="T71" s="2"/>
      <c r="U71" s="2"/>
      <c r="V71" s="2"/>
      <c r="W71" s="2"/>
      <c r="X71" s="2"/>
      <c r="Y71" s="2"/>
      <c r="Z71" s="2"/>
      <c r="AA71" s="2"/>
      <c r="AB71" s="2"/>
      <c r="AC71" s="2"/>
      <c r="AD71" s="2"/>
      <c r="AE71" s="2"/>
    </row>
    <row r="72" spans="1:31" hidden="1">
      <c r="A72" s="2"/>
      <c r="B72" s="2">
        <v>2</v>
      </c>
      <c r="C72" s="63" t="s">
        <v>195</v>
      </c>
      <c r="D72" s="63" t="str">
        <f>IF('START - AWARD DETAILS'!C22="","",'START - AWARD DETAILS'!C22)</f>
        <v/>
      </c>
      <c r="E72" s="68"/>
      <c r="F72" s="68"/>
      <c r="G72" s="2"/>
      <c r="H72" s="2"/>
      <c r="I72" s="2"/>
      <c r="J72" s="2"/>
      <c r="K72" s="2"/>
      <c r="L72" s="2"/>
      <c r="M72" s="2"/>
      <c r="N72" s="2"/>
      <c r="O72" s="2"/>
      <c r="P72" s="2"/>
      <c r="Q72" s="2"/>
      <c r="R72" s="2"/>
      <c r="S72" s="2"/>
      <c r="T72" s="2"/>
      <c r="U72" s="2"/>
      <c r="V72" s="2"/>
      <c r="W72" s="2"/>
      <c r="X72" s="2"/>
      <c r="Y72" s="2"/>
      <c r="Z72" s="2"/>
      <c r="AA72" s="2"/>
      <c r="AB72" s="2"/>
      <c r="AC72" s="2"/>
      <c r="AD72" s="2"/>
      <c r="AE72" s="2"/>
    </row>
    <row r="73" spans="1:31" hidden="1">
      <c r="A73" s="2"/>
      <c r="B73" s="2">
        <v>3</v>
      </c>
      <c r="C73" s="63" t="s">
        <v>196</v>
      </c>
      <c r="D73" s="63" t="str">
        <f>IF('START - AWARD DETAILS'!C23="","",'START - AWARD DETAILS'!C23)</f>
        <v/>
      </c>
      <c r="E73" s="68"/>
      <c r="F73" s="68"/>
      <c r="G73" s="2"/>
      <c r="H73" s="2"/>
      <c r="I73" s="2"/>
      <c r="J73" s="2"/>
      <c r="K73" s="2"/>
      <c r="L73" s="2"/>
      <c r="M73" s="2"/>
      <c r="N73" s="2"/>
      <c r="O73" s="2"/>
      <c r="P73" s="2"/>
      <c r="Q73" s="2"/>
      <c r="R73" s="2"/>
      <c r="S73" s="2"/>
      <c r="T73" s="2"/>
      <c r="U73" s="2"/>
      <c r="V73" s="2"/>
      <c r="W73" s="2"/>
      <c r="X73" s="2"/>
      <c r="Y73" s="2"/>
      <c r="Z73" s="2"/>
      <c r="AA73" s="2"/>
      <c r="AB73" s="2"/>
      <c r="AC73" s="2"/>
      <c r="AD73" s="2"/>
      <c r="AE73" s="2"/>
    </row>
    <row r="74" spans="1:31" hidden="1">
      <c r="A74" s="2"/>
      <c r="B74" s="2">
        <v>4</v>
      </c>
      <c r="C74" s="63" t="s">
        <v>197</v>
      </c>
      <c r="D74" s="63" t="str">
        <f>IF('START - AWARD DETAILS'!C24="","",'START - AWARD DETAILS'!C24)</f>
        <v/>
      </c>
      <c r="E74" s="68"/>
      <c r="F74" s="68"/>
      <c r="G74" s="2"/>
      <c r="H74" s="2"/>
      <c r="I74" s="2"/>
      <c r="J74" s="2"/>
      <c r="K74" s="2"/>
      <c r="L74" s="2"/>
      <c r="M74" s="2"/>
      <c r="N74" s="2"/>
      <c r="O74" s="2"/>
      <c r="P74" s="2"/>
      <c r="Q74" s="2"/>
      <c r="R74" s="2"/>
      <c r="S74" s="2"/>
      <c r="T74" s="2"/>
      <c r="U74" s="2"/>
      <c r="V74" s="2"/>
      <c r="W74" s="2"/>
      <c r="X74" s="2"/>
      <c r="Y74" s="2"/>
      <c r="Z74" s="2"/>
      <c r="AA74" s="2"/>
      <c r="AB74" s="2"/>
      <c r="AC74" s="2"/>
      <c r="AD74" s="2"/>
      <c r="AE74" s="2"/>
    </row>
    <row r="75" spans="1:31" hidden="1">
      <c r="A75" s="2"/>
      <c r="B75" s="2">
        <v>5</v>
      </c>
      <c r="C75" s="2"/>
      <c r="D75" s="63" t="str">
        <f>IF('START - AWARD DETAILS'!C25="","",'START - AWARD DETAILS'!C25)</f>
        <v/>
      </c>
      <c r="E75" s="68"/>
      <c r="F75" s="68"/>
      <c r="G75" s="2"/>
      <c r="H75" s="2"/>
      <c r="I75" s="2"/>
      <c r="J75" s="2"/>
      <c r="K75" s="2"/>
      <c r="L75" s="2"/>
      <c r="M75" s="2"/>
      <c r="N75" s="2"/>
      <c r="O75" s="2"/>
      <c r="P75" s="2"/>
      <c r="Q75" s="2"/>
      <c r="R75" s="2"/>
      <c r="S75" s="2"/>
      <c r="T75" s="2"/>
      <c r="U75" s="2"/>
      <c r="V75" s="2"/>
      <c r="W75" s="2"/>
      <c r="X75" s="2"/>
      <c r="Y75" s="2"/>
      <c r="Z75" s="2"/>
      <c r="AA75" s="2"/>
      <c r="AB75" s="2"/>
      <c r="AC75" s="2"/>
      <c r="AD75" s="2"/>
      <c r="AE75" s="2"/>
    </row>
    <row r="76" spans="1:31" hidden="1">
      <c r="A76" s="2"/>
      <c r="B76" s="2">
        <v>6</v>
      </c>
      <c r="C76" s="2"/>
      <c r="D76" s="63" t="str">
        <f>IF('START - AWARD DETAILS'!C26="","",'START - AWARD DETAILS'!C26)</f>
        <v/>
      </c>
      <c r="E76" s="68"/>
      <c r="F76" s="68"/>
      <c r="G76" s="2"/>
      <c r="H76" s="2"/>
      <c r="I76" s="2"/>
      <c r="J76" s="2"/>
      <c r="K76" s="2"/>
      <c r="L76" s="2"/>
      <c r="M76" s="2"/>
      <c r="N76" s="2"/>
      <c r="O76" s="2"/>
      <c r="P76" s="2"/>
      <c r="Q76" s="2"/>
      <c r="R76" s="2"/>
      <c r="S76" s="2"/>
      <c r="T76" s="2"/>
      <c r="U76" s="2"/>
      <c r="V76" s="2"/>
      <c r="W76" s="2"/>
      <c r="X76" s="2"/>
      <c r="Y76" s="2"/>
      <c r="Z76" s="2"/>
      <c r="AA76" s="2"/>
      <c r="AB76" s="2"/>
      <c r="AC76" s="2"/>
      <c r="AD76" s="2"/>
      <c r="AE76" s="2"/>
    </row>
    <row r="77" spans="1:31" hidden="1">
      <c r="A77" s="2"/>
      <c r="B77" s="2">
        <v>7</v>
      </c>
      <c r="C77" s="2"/>
      <c r="D77" s="63" t="str">
        <f>IF('START - AWARD DETAILS'!C27="","",'START - AWARD DETAILS'!C27)</f>
        <v/>
      </c>
      <c r="E77" s="68"/>
      <c r="F77" s="68"/>
      <c r="G77" s="2"/>
      <c r="H77" s="2"/>
      <c r="I77" s="2"/>
      <c r="J77" s="2"/>
      <c r="K77" s="2"/>
      <c r="L77" s="2"/>
      <c r="M77" s="2"/>
      <c r="N77" s="2"/>
      <c r="O77" s="2"/>
      <c r="P77" s="2"/>
      <c r="Q77" s="2"/>
      <c r="R77" s="2"/>
      <c r="S77" s="2"/>
      <c r="T77" s="2"/>
      <c r="U77" s="2"/>
      <c r="V77" s="2"/>
      <c r="W77" s="2"/>
      <c r="X77" s="2"/>
      <c r="Y77" s="2"/>
      <c r="Z77" s="2"/>
      <c r="AA77" s="2"/>
      <c r="AB77" s="2"/>
      <c r="AC77" s="2"/>
      <c r="AD77" s="2"/>
      <c r="AE77" s="2"/>
    </row>
    <row r="78" spans="1:31" hidden="1">
      <c r="A78" s="2"/>
      <c r="B78" s="2">
        <v>8</v>
      </c>
      <c r="C78" s="2"/>
      <c r="D78" s="63" t="str">
        <f>IF('START - AWARD DETAILS'!C28="","",'START - AWARD DETAILS'!C28)</f>
        <v/>
      </c>
      <c r="E78" s="68"/>
      <c r="F78" s="68"/>
      <c r="G78" s="2"/>
      <c r="H78" s="2"/>
      <c r="I78" s="2"/>
      <c r="J78" s="2"/>
      <c r="K78" s="2"/>
      <c r="L78" s="2"/>
      <c r="M78" s="2"/>
      <c r="N78" s="2"/>
      <c r="O78" s="2"/>
      <c r="P78" s="2"/>
      <c r="Q78" s="2"/>
      <c r="R78" s="2"/>
      <c r="S78" s="2"/>
      <c r="T78" s="2"/>
      <c r="U78" s="2"/>
      <c r="V78" s="2"/>
      <c r="W78" s="2"/>
      <c r="X78" s="2"/>
      <c r="Y78" s="2"/>
      <c r="Z78" s="2"/>
      <c r="AA78" s="2"/>
      <c r="AB78" s="2"/>
      <c r="AC78" s="2"/>
      <c r="AD78" s="2"/>
      <c r="AE78" s="2"/>
    </row>
    <row r="79" spans="1:31" hidden="1">
      <c r="A79" s="2"/>
      <c r="B79" s="2">
        <v>9</v>
      </c>
      <c r="C79" s="2"/>
      <c r="D79" s="63" t="str">
        <f>IF('START - AWARD DETAILS'!C29="","",'START - AWARD DETAILS'!C29)</f>
        <v/>
      </c>
      <c r="E79" s="68"/>
      <c r="F79" s="68"/>
      <c r="G79" s="2"/>
      <c r="H79" s="2"/>
      <c r="I79" s="2"/>
      <c r="J79" s="2"/>
      <c r="K79" s="2"/>
      <c r="L79" s="2"/>
      <c r="M79" s="2"/>
      <c r="N79" s="2"/>
      <c r="O79" s="2"/>
      <c r="P79" s="2"/>
      <c r="Q79" s="2"/>
      <c r="R79" s="2"/>
      <c r="S79" s="2"/>
      <c r="T79" s="2"/>
      <c r="U79" s="2"/>
      <c r="V79" s="2"/>
      <c r="W79" s="2"/>
      <c r="X79" s="2"/>
      <c r="Y79" s="2"/>
      <c r="Z79" s="2"/>
      <c r="AA79" s="2"/>
      <c r="AB79" s="2"/>
      <c r="AC79" s="2"/>
      <c r="AD79" s="2"/>
      <c r="AE79" s="2"/>
    </row>
    <row r="80" spans="1:31" hidden="1">
      <c r="A80" s="2"/>
      <c r="B80" s="2">
        <v>10</v>
      </c>
      <c r="C80" s="2"/>
      <c r="D80" s="63" t="str">
        <f>IF('START - AWARD DETAILS'!C30="","",'START - AWARD DETAILS'!C30)</f>
        <v/>
      </c>
      <c r="E80" s="68"/>
      <c r="F80" s="68"/>
      <c r="G80" s="2"/>
      <c r="H80" s="2"/>
      <c r="I80" s="2"/>
      <c r="J80" s="2"/>
      <c r="K80" s="2"/>
      <c r="L80" s="2"/>
      <c r="M80" s="2"/>
      <c r="N80" s="2"/>
      <c r="O80" s="2"/>
      <c r="P80" s="2"/>
      <c r="Q80" s="2"/>
      <c r="R80" s="2"/>
      <c r="S80" s="2"/>
      <c r="T80" s="2"/>
      <c r="U80" s="2"/>
      <c r="V80" s="2"/>
      <c r="W80" s="2"/>
      <c r="X80" s="2"/>
      <c r="Y80" s="2"/>
      <c r="Z80" s="2"/>
      <c r="AA80" s="2"/>
      <c r="AB80" s="2"/>
      <c r="AC80" s="2"/>
      <c r="AD80" s="2"/>
      <c r="AE80" s="2"/>
    </row>
    <row r="81" spans="1:31" hidden="1">
      <c r="A81" s="2"/>
      <c r="B81" s="2">
        <v>11</v>
      </c>
      <c r="C81" s="2"/>
      <c r="D81" s="63" t="str">
        <f>IF('START - AWARD DETAILS'!C31="","",'START - AWARD DETAILS'!C31)</f>
        <v/>
      </c>
      <c r="E81" s="68"/>
      <c r="F81" s="68"/>
      <c r="G81" s="2"/>
      <c r="H81" s="2"/>
      <c r="I81" s="2"/>
      <c r="J81" s="2"/>
      <c r="K81" s="2"/>
      <c r="L81" s="2"/>
      <c r="M81" s="2"/>
      <c r="N81" s="2"/>
      <c r="O81" s="2"/>
      <c r="P81" s="2"/>
      <c r="Q81" s="2"/>
      <c r="R81" s="2"/>
      <c r="S81" s="2"/>
      <c r="T81" s="2"/>
      <c r="U81" s="2"/>
      <c r="V81" s="2"/>
      <c r="W81" s="2"/>
      <c r="X81" s="2"/>
      <c r="Y81" s="2"/>
      <c r="Z81" s="2"/>
      <c r="AA81" s="2"/>
      <c r="AB81" s="2"/>
      <c r="AC81" s="2"/>
      <c r="AD81" s="2"/>
      <c r="AE81" s="2"/>
    </row>
    <row r="82" spans="1:31" hidden="1">
      <c r="A82" s="2"/>
      <c r="B82" s="2">
        <v>12</v>
      </c>
      <c r="C82" s="2"/>
      <c r="D82" s="63" t="str">
        <f>IF('START - AWARD DETAILS'!C32="","",'START - AWARD DETAILS'!C32)</f>
        <v/>
      </c>
      <c r="E82" s="68"/>
      <c r="F82" s="68"/>
      <c r="G82" s="2"/>
      <c r="H82" s="2"/>
      <c r="I82" s="2"/>
      <c r="J82" s="2"/>
      <c r="K82" s="2"/>
      <c r="L82" s="2"/>
      <c r="M82" s="2"/>
      <c r="N82" s="2"/>
      <c r="O82" s="2"/>
      <c r="P82" s="2"/>
      <c r="Q82" s="2"/>
      <c r="R82" s="2"/>
      <c r="S82" s="2"/>
      <c r="T82" s="2"/>
      <c r="U82" s="2"/>
      <c r="V82" s="2"/>
      <c r="W82" s="2"/>
      <c r="X82" s="2"/>
      <c r="Y82" s="2"/>
      <c r="Z82" s="2"/>
      <c r="AA82" s="2"/>
      <c r="AB82" s="2"/>
      <c r="AC82" s="2"/>
      <c r="AD82" s="2"/>
      <c r="AE82" s="2"/>
    </row>
    <row r="83" spans="1:31" hidden="1">
      <c r="A83" s="2"/>
      <c r="B83" s="2">
        <v>13</v>
      </c>
      <c r="C83" s="2"/>
      <c r="D83" s="63" t="str">
        <f>IF('START - AWARD DETAILS'!C33="","",'START - AWARD DETAILS'!C33)</f>
        <v/>
      </c>
      <c r="E83" s="68"/>
      <c r="F83" s="68"/>
      <c r="G83" s="2"/>
      <c r="H83" s="2"/>
      <c r="I83" s="2"/>
      <c r="J83" s="2"/>
      <c r="K83" s="2"/>
      <c r="L83" s="2"/>
      <c r="M83" s="2"/>
      <c r="N83" s="2"/>
      <c r="O83" s="2"/>
      <c r="P83" s="2"/>
      <c r="Q83" s="2"/>
      <c r="R83" s="2"/>
      <c r="S83" s="2"/>
      <c r="T83" s="2"/>
      <c r="U83" s="2"/>
      <c r="V83" s="2"/>
      <c r="W83" s="2"/>
      <c r="X83" s="2"/>
      <c r="Y83" s="2"/>
      <c r="Z83" s="2"/>
      <c r="AA83" s="2"/>
      <c r="AB83" s="2"/>
      <c r="AC83" s="2"/>
      <c r="AD83" s="2"/>
      <c r="AE83" s="2"/>
    </row>
    <row r="84" spans="1:31" hidden="1">
      <c r="A84" s="2"/>
      <c r="B84" s="2">
        <v>14</v>
      </c>
      <c r="C84" s="2"/>
      <c r="D84" s="63" t="str">
        <f>IF('START - AWARD DETAILS'!C34="","",'START - AWARD DETAILS'!C34)</f>
        <v/>
      </c>
      <c r="E84" s="68"/>
      <c r="F84" s="68"/>
      <c r="G84" s="2"/>
      <c r="H84" s="2"/>
      <c r="I84" s="2"/>
      <c r="J84" s="2"/>
      <c r="K84" s="2"/>
      <c r="L84" s="2"/>
      <c r="M84" s="2"/>
      <c r="N84" s="2"/>
      <c r="O84" s="2"/>
      <c r="P84" s="2"/>
      <c r="Q84" s="2"/>
      <c r="R84" s="2"/>
      <c r="S84" s="2"/>
      <c r="T84" s="2"/>
      <c r="U84" s="2"/>
      <c r="V84" s="2"/>
      <c r="W84" s="2"/>
      <c r="X84" s="2"/>
      <c r="Y84" s="2"/>
      <c r="Z84" s="2"/>
      <c r="AA84" s="2"/>
      <c r="AB84" s="2"/>
      <c r="AC84" s="2"/>
      <c r="AD84" s="2"/>
      <c r="AE84" s="2"/>
    </row>
    <row r="85" spans="1:31" hidden="1">
      <c r="A85" s="2"/>
      <c r="B85" s="2">
        <v>15</v>
      </c>
      <c r="C85" s="2"/>
      <c r="D85" s="63" t="str">
        <f>IF('START - AWARD DETAILS'!C35="","",'START - AWARD DETAILS'!C35)</f>
        <v/>
      </c>
      <c r="E85" s="68"/>
      <c r="F85" s="68"/>
      <c r="G85" s="2"/>
      <c r="H85" s="2"/>
      <c r="I85" s="2"/>
      <c r="J85" s="2"/>
      <c r="K85" s="2"/>
      <c r="L85" s="2"/>
      <c r="M85" s="2"/>
      <c r="N85" s="2"/>
      <c r="O85" s="2"/>
      <c r="P85" s="2"/>
      <c r="Q85" s="2"/>
      <c r="R85" s="2"/>
      <c r="S85" s="2"/>
      <c r="T85" s="2"/>
      <c r="U85" s="2"/>
      <c r="V85" s="2"/>
      <c r="W85" s="2"/>
      <c r="X85" s="2"/>
      <c r="Y85" s="2"/>
      <c r="Z85" s="2"/>
      <c r="AA85" s="2"/>
      <c r="AB85" s="2"/>
      <c r="AC85" s="2"/>
      <c r="AD85" s="2"/>
      <c r="AE85" s="2"/>
    </row>
    <row r="86" spans="1:31" hidden="1">
      <c r="A86" s="2"/>
      <c r="B86" s="2">
        <v>16</v>
      </c>
      <c r="C86" s="2"/>
      <c r="D86" s="63" t="str">
        <f>IF('START - AWARD DETAILS'!C36="","",'START - AWARD DETAILS'!C36)</f>
        <v/>
      </c>
      <c r="E86" s="68"/>
      <c r="F86" s="68"/>
      <c r="G86" s="2"/>
      <c r="H86" s="2"/>
      <c r="I86" s="2"/>
      <c r="J86" s="2"/>
      <c r="K86" s="2"/>
      <c r="L86" s="2"/>
      <c r="M86" s="2"/>
      <c r="N86" s="2"/>
      <c r="O86" s="2"/>
      <c r="P86" s="2"/>
      <c r="Q86" s="2"/>
      <c r="R86" s="2"/>
      <c r="S86" s="2"/>
      <c r="T86" s="2"/>
      <c r="U86" s="2"/>
      <c r="V86" s="2"/>
      <c r="W86" s="2"/>
      <c r="X86" s="2"/>
      <c r="Y86" s="2"/>
      <c r="Z86" s="2"/>
      <c r="AA86" s="2"/>
      <c r="AB86" s="2"/>
      <c r="AC86" s="2"/>
      <c r="AD86" s="2"/>
      <c r="AE86" s="2"/>
    </row>
    <row r="87" spans="1:31" hidden="1">
      <c r="A87" s="2"/>
      <c r="B87" s="2">
        <v>17</v>
      </c>
      <c r="C87" s="2"/>
      <c r="D87" s="63" t="str">
        <f>IF('START - AWARD DETAILS'!C37="","",'START - AWARD DETAILS'!C37)</f>
        <v/>
      </c>
      <c r="E87" s="68"/>
      <c r="F87" s="68"/>
      <c r="G87" s="2"/>
      <c r="H87" s="2"/>
      <c r="I87" s="2"/>
      <c r="J87" s="2"/>
      <c r="K87" s="2"/>
      <c r="L87" s="2"/>
      <c r="M87" s="2"/>
      <c r="N87" s="2"/>
      <c r="O87" s="2"/>
      <c r="P87" s="2"/>
      <c r="Q87" s="2"/>
      <c r="R87" s="2"/>
      <c r="S87" s="2"/>
      <c r="T87" s="2"/>
      <c r="U87" s="2"/>
      <c r="V87" s="2"/>
      <c r="W87" s="2"/>
      <c r="X87" s="2"/>
      <c r="Y87" s="2"/>
      <c r="Z87" s="2"/>
      <c r="AA87" s="2"/>
      <c r="AB87" s="2"/>
      <c r="AC87" s="2"/>
      <c r="AD87" s="2"/>
      <c r="AE87" s="2"/>
    </row>
    <row r="88" spans="1:31" hidden="1">
      <c r="A88" s="2"/>
      <c r="B88" s="2">
        <v>17</v>
      </c>
      <c r="C88" s="2"/>
      <c r="D88" s="63" t="str">
        <f>IF('START - AWARD DETAILS'!C38="","",'START - AWARD DETAILS'!C38)</f>
        <v/>
      </c>
      <c r="E88" s="68"/>
      <c r="F88" s="68"/>
      <c r="G88" s="2"/>
      <c r="H88" s="2"/>
      <c r="I88" s="2"/>
      <c r="J88" s="2"/>
      <c r="K88" s="2"/>
      <c r="L88" s="2"/>
      <c r="M88" s="2"/>
      <c r="N88" s="2"/>
      <c r="O88" s="2"/>
      <c r="P88" s="2"/>
      <c r="Q88" s="2"/>
      <c r="R88" s="2"/>
      <c r="S88" s="2"/>
      <c r="T88" s="2"/>
      <c r="U88" s="2"/>
      <c r="V88" s="2"/>
      <c r="W88" s="2"/>
      <c r="X88" s="2"/>
      <c r="Y88" s="2"/>
      <c r="Z88" s="2"/>
      <c r="AA88" s="2"/>
      <c r="AB88" s="2"/>
      <c r="AC88" s="2"/>
      <c r="AD88" s="2"/>
      <c r="AE88" s="2"/>
    </row>
    <row r="89" spans="1:31" hidden="1">
      <c r="A89" s="2"/>
      <c r="B89" s="2">
        <v>17</v>
      </c>
      <c r="C89" s="2"/>
      <c r="D89" s="63" t="str">
        <f>IF('START - AWARD DETAILS'!C39="","",'START - AWARD DETAILS'!C39)</f>
        <v/>
      </c>
      <c r="E89" s="68"/>
      <c r="F89" s="68"/>
      <c r="G89" s="2"/>
      <c r="H89" s="2"/>
      <c r="I89" s="2"/>
      <c r="J89" s="2"/>
      <c r="K89" s="2"/>
      <c r="L89" s="2"/>
      <c r="M89" s="2"/>
      <c r="N89" s="2"/>
      <c r="O89" s="2"/>
      <c r="P89" s="2"/>
      <c r="Q89" s="2"/>
      <c r="R89" s="2"/>
      <c r="S89" s="2"/>
      <c r="T89" s="2"/>
      <c r="U89" s="2"/>
      <c r="V89" s="2"/>
      <c r="W89" s="2"/>
      <c r="X89" s="2"/>
      <c r="Y89" s="2"/>
      <c r="Z89" s="2"/>
      <c r="AA89" s="2"/>
      <c r="AB89" s="2"/>
      <c r="AC89" s="2"/>
      <c r="AD89" s="2"/>
      <c r="AE89" s="2"/>
    </row>
    <row r="90" spans="1:31" hidden="1">
      <c r="A90" s="2"/>
      <c r="B90" s="2">
        <v>17</v>
      </c>
      <c r="C90" s="2"/>
      <c r="D90" s="63" t="str">
        <f>IF('START - AWARD DETAILS'!C40="","",'START - AWARD DETAILS'!C40)</f>
        <v/>
      </c>
      <c r="E90" s="68"/>
      <c r="F90" s="68"/>
      <c r="G90" s="2"/>
      <c r="H90" s="2"/>
      <c r="I90" s="2"/>
      <c r="J90" s="2"/>
      <c r="K90" s="2"/>
      <c r="L90" s="2"/>
      <c r="M90" s="2"/>
      <c r="N90" s="2"/>
      <c r="O90" s="2"/>
      <c r="P90" s="2"/>
      <c r="Q90" s="2"/>
      <c r="R90" s="2"/>
      <c r="S90" s="2"/>
      <c r="T90" s="2"/>
      <c r="U90" s="2"/>
      <c r="V90" s="2"/>
      <c r="W90" s="2"/>
      <c r="X90" s="2"/>
      <c r="Y90" s="2"/>
      <c r="Z90" s="2"/>
      <c r="AA90" s="2"/>
      <c r="AB90" s="2"/>
      <c r="AC90" s="2"/>
      <c r="AD90" s="2"/>
      <c r="AE90" s="2"/>
    </row>
    <row r="91" spans="1:31" hidden="1">
      <c r="A91" s="2"/>
      <c r="B91" s="2"/>
      <c r="C91" s="2"/>
      <c r="D91" s="63" t="str">
        <f>IF('START - AWARD DETAILS'!C41="","",'START - AWARD DETAILS'!C41)</f>
        <v/>
      </c>
      <c r="E91" s="68"/>
      <c r="F91" s="68"/>
      <c r="G91" s="2"/>
      <c r="H91" s="2"/>
      <c r="I91" s="2"/>
      <c r="J91" s="2"/>
      <c r="K91" s="2"/>
      <c r="L91" s="2"/>
      <c r="M91" s="2"/>
      <c r="N91" s="2"/>
      <c r="O91" s="2"/>
      <c r="P91" s="2"/>
      <c r="Q91" s="2"/>
      <c r="R91" s="2"/>
      <c r="S91" s="2"/>
      <c r="T91" s="2"/>
      <c r="U91" s="2"/>
      <c r="V91" s="2"/>
      <c r="W91" s="2"/>
      <c r="X91" s="2"/>
      <c r="Y91" s="2"/>
      <c r="Z91" s="2"/>
      <c r="AA91" s="2"/>
      <c r="AB91" s="2"/>
      <c r="AC91" s="2"/>
      <c r="AD91" s="2"/>
      <c r="AE91" s="2"/>
    </row>
    <row r="92" spans="1:31" hidden="1">
      <c r="A92" s="2"/>
      <c r="B92" s="2"/>
      <c r="C92" s="2"/>
      <c r="D92" s="63" t="str">
        <f>IF('START - AWARD DETAILS'!C42="","",'START - AWARD DETAILS'!C42)</f>
        <v/>
      </c>
      <c r="E92" s="68"/>
      <c r="F92" s="68"/>
      <c r="G92" s="2"/>
      <c r="H92" s="2"/>
      <c r="I92" s="2"/>
      <c r="J92" s="2"/>
      <c r="K92" s="2"/>
      <c r="L92" s="2"/>
      <c r="M92" s="2"/>
      <c r="N92" s="2"/>
      <c r="O92" s="2"/>
      <c r="P92" s="2"/>
      <c r="Q92" s="2"/>
      <c r="R92" s="2"/>
      <c r="S92" s="2"/>
      <c r="T92" s="2"/>
      <c r="U92" s="2"/>
      <c r="V92" s="2"/>
      <c r="W92" s="2"/>
      <c r="X92" s="2"/>
      <c r="Y92" s="2"/>
      <c r="Z92" s="2"/>
      <c r="AA92" s="2"/>
      <c r="AB92" s="2"/>
      <c r="AC92" s="2"/>
      <c r="AD92" s="2"/>
      <c r="AE92" s="2"/>
    </row>
    <row r="93" spans="1:31" hidden="1">
      <c r="A93" s="2"/>
      <c r="B93" s="2"/>
      <c r="C93" s="2"/>
      <c r="D93" s="63" t="str">
        <f>IF('START - AWARD DETAILS'!C43="","",'START - AWARD DETAILS'!C43)</f>
        <v/>
      </c>
      <c r="E93" s="68"/>
      <c r="F93" s="68"/>
      <c r="G93" s="2"/>
      <c r="H93" s="2"/>
      <c r="I93" s="2"/>
      <c r="J93" s="2"/>
      <c r="K93" s="2"/>
      <c r="L93" s="2"/>
      <c r="M93" s="2"/>
      <c r="N93" s="2"/>
      <c r="O93" s="2"/>
      <c r="P93" s="2"/>
      <c r="Q93" s="2"/>
      <c r="R93" s="2"/>
      <c r="S93" s="2"/>
      <c r="T93" s="2"/>
      <c r="U93" s="2"/>
      <c r="V93" s="2"/>
      <c r="W93" s="2"/>
      <c r="X93" s="2"/>
      <c r="Y93" s="2"/>
      <c r="Z93" s="2"/>
      <c r="AA93" s="2"/>
      <c r="AB93" s="2"/>
      <c r="AC93" s="2"/>
      <c r="AD93" s="2"/>
      <c r="AE93" s="2"/>
    </row>
    <row r="94" spans="1:31" hidden="1">
      <c r="A94" s="2"/>
      <c r="B94" s="2"/>
      <c r="C94" s="2"/>
      <c r="D94" s="63" t="str">
        <f>IF('START - AWARD DETAILS'!C44="","",'START - AWARD DETAILS'!C44)</f>
        <v/>
      </c>
      <c r="E94" s="68"/>
      <c r="F94" s="68"/>
      <c r="G94" s="2"/>
      <c r="H94" s="2"/>
      <c r="I94" s="2"/>
      <c r="J94" s="2"/>
      <c r="K94" s="2"/>
      <c r="L94" s="2"/>
      <c r="M94" s="2"/>
      <c r="N94" s="2"/>
      <c r="O94" s="2"/>
      <c r="P94" s="2"/>
      <c r="Q94" s="2"/>
      <c r="R94" s="2"/>
      <c r="S94" s="2"/>
      <c r="T94" s="2"/>
      <c r="U94" s="2"/>
      <c r="V94" s="2"/>
      <c r="W94" s="2"/>
      <c r="X94" s="2"/>
      <c r="Y94" s="2"/>
      <c r="Z94" s="2"/>
      <c r="AA94" s="2"/>
      <c r="AB94" s="2"/>
      <c r="AC94" s="2"/>
      <c r="AD94" s="2"/>
      <c r="AE94" s="2"/>
    </row>
    <row r="95" spans="1:31" hidden="1">
      <c r="A95" s="2"/>
      <c r="B95" s="2"/>
      <c r="C95" s="2"/>
      <c r="D95" s="63" t="str">
        <f>IF('START - AWARD DETAILS'!C45="","",'START - AWARD DETAILS'!C45)</f>
        <v/>
      </c>
      <c r="E95" s="68"/>
      <c r="F95" s="68"/>
      <c r="G95" s="2"/>
      <c r="H95" s="2"/>
      <c r="I95" s="2"/>
      <c r="J95" s="2"/>
      <c r="K95" s="2"/>
      <c r="L95" s="2"/>
      <c r="M95" s="2"/>
      <c r="N95" s="2"/>
      <c r="O95" s="2"/>
      <c r="P95" s="2"/>
      <c r="Q95" s="2"/>
      <c r="R95" s="2"/>
      <c r="S95" s="2"/>
      <c r="T95" s="2"/>
      <c r="U95" s="2"/>
      <c r="V95" s="2"/>
      <c r="W95" s="2"/>
      <c r="X95" s="2"/>
      <c r="Y95" s="2"/>
      <c r="Z95" s="2"/>
      <c r="AA95" s="2"/>
      <c r="AB95" s="2"/>
      <c r="AC95" s="2"/>
      <c r="AD95" s="2"/>
      <c r="AE95" s="2"/>
    </row>
    <row r="96" spans="1:31" hidden="1">
      <c r="A96" s="2"/>
      <c r="B96" s="2"/>
      <c r="C96" s="2"/>
      <c r="D96" s="63" t="str">
        <f>IF('START - AWARD DETAILS'!C46="","",'START - AWARD DETAILS'!C46)</f>
        <v/>
      </c>
      <c r="E96" s="68"/>
      <c r="F96" s="68"/>
      <c r="G96" s="2"/>
      <c r="H96" s="2"/>
      <c r="I96" s="2"/>
      <c r="J96" s="2"/>
      <c r="K96" s="2"/>
      <c r="L96" s="2"/>
      <c r="M96" s="2"/>
      <c r="N96" s="2"/>
      <c r="O96" s="2"/>
      <c r="P96" s="2"/>
      <c r="Q96" s="2"/>
      <c r="R96" s="2"/>
      <c r="S96" s="2"/>
      <c r="T96" s="2"/>
      <c r="U96" s="2"/>
      <c r="V96" s="2"/>
      <c r="W96" s="2"/>
      <c r="X96" s="2"/>
      <c r="Y96" s="2"/>
      <c r="Z96" s="2"/>
      <c r="AA96" s="2"/>
      <c r="AB96" s="2"/>
      <c r="AC96" s="2"/>
      <c r="AD96" s="2"/>
      <c r="AE96" s="2"/>
    </row>
    <row r="97" spans="1:31" hidden="1">
      <c r="A97" s="2"/>
      <c r="B97" s="2"/>
      <c r="C97" s="2"/>
      <c r="D97" s="63" t="str">
        <f>IF('START - AWARD DETAILS'!C47="","",'START - AWARD DETAILS'!C47)</f>
        <v/>
      </c>
      <c r="E97" s="68"/>
      <c r="F97" s="68"/>
      <c r="G97" s="2"/>
      <c r="H97" s="2"/>
      <c r="I97" s="2"/>
      <c r="J97" s="2"/>
      <c r="K97" s="2"/>
      <c r="L97" s="2"/>
      <c r="M97" s="2"/>
      <c r="N97" s="2"/>
      <c r="O97" s="2"/>
      <c r="P97" s="2"/>
      <c r="Q97" s="2"/>
      <c r="R97" s="2"/>
      <c r="S97" s="2"/>
      <c r="T97" s="2"/>
      <c r="U97" s="2"/>
      <c r="V97" s="2"/>
      <c r="W97" s="2"/>
      <c r="X97" s="2"/>
      <c r="Y97" s="2"/>
      <c r="Z97" s="2"/>
      <c r="AA97" s="2"/>
      <c r="AB97" s="2"/>
      <c r="AC97" s="2"/>
      <c r="AD97" s="2"/>
      <c r="AE97" s="2"/>
    </row>
    <row r="98" spans="1:31" hidden="1">
      <c r="A98" s="2"/>
      <c r="B98" s="2"/>
      <c r="C98" s="2"/>
      <c r="D98" s="63" t="str">
        <f>IF('START - AWARD DETAILS'!C48="","",'START - AWARD DETAILS'!C48)</f>
        <v/>
      </c>
      <c r="E98" s="68"/>
      <c r="F98" s="68"/>
      <c r="G98" s="2"/>
      <c r="H98" s="2"/>
      <c r="I98" s="2"/>
      <c r="J98" s="2"/>
      <c r="K98" s="2"/>
      <c r="L98" s="2"/>
      <c r="M98" s="2"/>
      <c r="N98" s="2"/>
      <c r="O98" s="2"/>
      <c r="P98" s="2"/>
      <c r="Q98" s="2"/>
      <c r="R98" s="2"/>
      <c r="S98" s="2"/>
      <c r="T98" s="2"/>
      <c r="U98" s="2"/>
      <c r="V98" s="2"/>
      <c r="W98" s="2"/>
      <c r="X98" s="2"/>
      <c r="Y98" s="2"/>
      <c r="Z98" s="2"/>
      <c r="AA98" s="2"/>
      <c r="AB98" s="2"/>
      <c r="AC98" s="2"/>
      <c r="AD98" s="2"/>
      <c r="AE98" s="2"/>
    </row>
    <row r="99" spans="1:31" hidden="1">
      <c r="A99" s="2"/>
      <c r="B99" s="2"/>
      <c r="C99" s="2"/>
      <c r="D99" s="63" t="str">
        <f>IF('START - AWARD DETAILS'!C49="","",'START - AWARD DETAILS'!C49)</f>
        <v/>
      </c>
      <c r="E99" s="68"/>
      <c r="F99" s="68"/>
      <c r="G99" s="2"/>
      <c r="H99" s="2"/>
      <c r="I99" s="2"/>
      <c r="J99" s="2"/>
      <c r="K99" s="2"/>
      <c r="L99" s="2"/>
      <c r="M99" s="2"/>
      <c r="N99" s="2"/>
      <c r="O99" s="2"/>
      <c r="P99" s="2"/>
      <c r="Q99" s="2"/>
      <c r="R99" s="2"/>
      <c r="S99" s="2"/>
      <c r="T99" s="2"/>
      <c r="U99" s="2"/>
      <c r="V99" s="2"/>
      <c r="W99" s="2"/>
      <c r="X99" s="2"/>
      <c r="Y99" s="2"/>
      <c r="Z99" s="2"/>
      <c r="AA99" s="2"/>
      <c r="AB99" s="2"/>
      <c r="AC99" s="2"/>
      <c r="AD99" s="2"/>
      <c r="AE99" s="2"/>
    </row>
    <row r="100" spans="1:31" hidden="1">
      <c r="A100" s="2"/>
      <c r="B100" s="2"/>
      <c r="C100" s="2"/>
      <c r="D100" s="63" t="str">
        <f>IF('START - AWARD DETAILS'!C50="","",'START - AWARD DETAILS'!C50)</f>
        <v/>
      </c>
      <c r="E100" s="68"/>
      <c r="F100" s="68"/>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idden="1">
      <c r="A101" s="2"/>
      <c r="B101" s="2"/>
      <c r="C101" s="2"/>
      <c r="D101" s="63" t="str">
        <f>IF('START - AWARD DETAILS'!C51="","",'START - AWARD DETAILS'!C51)</f>
        <v/>
      </c>
      <c r="E101" s="68"/>
      <c r="F101" s="68"/>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idden="1">
      <c r="A102" s="2"/>
      <c r="B102" s="2"/>
      <c r="C102" s="2"/>
      <c r="D102" s="63" t="str">
        <f>IF('START - AWARD DETAILS'!C52="","",'START - AWARD DETAILS'!C52)</f>
        <v/>
      </c>
      <c r="E102" s="68"/>
      <c r="F102" s="68"/>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idden="1">
      <c r="A103" s="2"/>
      <c r="B103" s="2"/>
      <c r="C103" s="2"/>
      <c r="D103" s="63" t="str">
        <f>IF('START - AWARD DETAILS'!C53="","",'START - AWARD DETAILS'!C53)</f>
        <v/>
      </c>
      <c r="E103" s="68"/>
      <c r="F103" s="68"/>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idden="1">
      <c r="A104" s="2"/>
      <c r="B104" s="2"/>
      <c r="C104" s="2"/>
      <c r="D104" s="63" t="str">
        <f>IF('START - AWARD DETAILS'!C54="","",'START - AWARD DETAILS'!C54)</f>
        <v/>
      </c>
      <c r="E104" s="68"/>
      <c r="F104" s="68"/>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idden="1">
      <c r="A105" s="2"/>
      <c r="B105" s="2"/>
      <c r="C105" s="2"/>
      <c r="D105" s="63" t="str">
        <f>IF('START - AWARD DETAILS'!C55="","",'START - AWARD DETAILS'!C55)</f>
        <v/>
      </c>
      <c r="E105" s="68"/>
      <c r="F105" s="68"/>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idden="1">
      <c r="A106" s="2"/>
      <c r="B106" s="2"/>
      <c r="C106" s="2"/>
      <c r="D106" s="63" t="str">
        <f>IF('START - AWARD DETAILS'!C56="","",'START - AWARD DETAILS'!C56)</f>
        <v/>
      </c>
      <c r="E106" s="68"/>
      <c r="F106" s="68"/>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idden="1">
      <c r="A107" s="2"/>
      <c r="B107" s="2"/>
      <c r="C107" s="2"/>
      <c r="D107" s="63" t="str">
        <f>IF('START - AWARD DETAILS'!C57="","",'START - AWARD DETAILS'!C57)</f>
        <v/>
      </c>
      <c r="E107" s="68"/>
      <c r="F107" s="68"/>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idden="1">
      <c r="A108" s="2"/>
      <c r="B108" s="2"/>
      <c r="C108" s="2"/>
      <c r="D108" s="63" t="str">
        <f>IF('START - AWARD DETAILS'!C58="","",'START - AWARD DETAILS'!C58)</f>
        <v/>
      </c>
      <c r="E108" s="68"/>
      <c r="F108" s="68"/>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idden="1">
      <c r="A109" s="2"/>
      <c r="B109" s="2"/>
      <c r="C109" s="2"/>
      <c r="D109" s="63" t="str">
        <f>IF('START - AWARD DETAILS'!C59="","",'START - AWARD DETAILS'!C59)</f>
        <v/>
      </c>
      <c r="E109" s="68"/>
      <c r="F109" s="68"/>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idden="1">
      <c r="A110" s="2"/>
      <c r="B110" s="2"/>
      <c r="C110" s="2"/>
      <c r="D110" s="63" t="str">
        <f>IF('START - AWARD DETAILS'!C60="","",'START - AWARD DETAILS'!C60)</f>
        <v/>
      </c>
      <c r="E110" s="68"/>
      <c r="F110" s="68"/>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idden="1">
      <c r="A111" s="2"/>
      <c r="B111" s="2"/>
      <c r="C111" s="2"/>
      <c r="D111" s="2"/>
      <c r="E111" s="68"/>
      <c r="F111" s="68"/>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idden="1">
      <c r="A112" s="2"/>
      <c r="B112" s="2"/>
      <c r="C112" s="2"/>
      <c r="D112" s="2"/>
      <c r="E112" s="68"/>
      <c r="F112" s="68"/>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idden="1">
      <c r="A113" s="2"/>
      <c r="B113" s="2"/>
      <c r="C113" s="2"/>
      <c r="D113" s="2"/>
      <c r="E113" s="68"/>
      <c r="F113" s="68"/>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idden="1">
      <c r="A114" s="2"/>
      <c r="B114" s="2"/>
      <c r="C114" s="2"/>
      <c r="D114" s="2"/>
      <c r="E114" s="68"/>
      <c r="F114" s="68"/>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idden="1">
      <c r="A115" s="2"/>
      <c r="B115" s="2"/>
      <c r="C115" s="2"/>
      <c r="D115" s="2"/>
      <c r="E115" s="68"/>
      <c r="F115" s="68"/>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idden="1">
      <c r="A116" s="2"/>
      <c r="B116" s="2"/>
      <c r="C116" s="2"/>
      <c r="D116" s="2"/>
      <c r="E116" s="68"/>
      <c r="F116" s="68"/>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idden="1">
      <c r="A117" s="2"/>
      <c r="B117" s="2"/>
      <c r="C117" s="2"/>
      <c r="D117" s="2"/>
      <c r="E117" s="68"/>
      <c r="F117" s="68"/>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idden="1">
      <c r="A118" s="2"/>
      <c r="B118" s="2"/>
      <c r="C118" s="2"/>
      <c r="D118" s="2"/>
      <c r="E118" s="68"/>
      <c r="F118" s="68"/>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idden="1">
      <c r="A119" s="2"/>
      <c r="B119" s="2"/>
      <c r="C119" s="2"/>
      <c r="D119" s="2"/>
      <c r="E119" s="68"/>
      <c r="F119" s="68"/>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idden="1">
      <c r="A120" s="2"/>
      <c r="B120" s="2"/>
      <c r="C120" s="2"/>
      <c r="D120" s="2"/>
      <c r="E120" s="68"/>
      <c r="F120" s="68"/>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idden="1">
      <c r="A121" s="2"/>
      <c r="B121" s="2"/>
      <c r="C121" s="2"/>
      <c r="D121" s="2"/>
      <c r="E121" s="68"/>
      <c r="F121" s="68"/>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idden="1">
      <c r="A122" s="2"/>
      <c r="B122" s="2"/>
      <c r="C122" s="2"/>
      <c r="D122" s="2"/>
      <c r="E122" s="68"/>
      <c r="F122" s="68"/>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idden="1">
      <c r="A123" s="2"/>
      <c r="B123" s="2"/>
      <c r="C123" s="2"/>
      <c r="D123" s="2"/>
      <c r="E123" s="68"/>
      <c r="F123" s="68"/>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idden="1">
      <c r="A124" s="2"/>
      <c r="B124" s="2"/>
      <c r="C124" s="2"/>
      <c r="D124" s="2"/>
      <c r="E124" s="68"/>
      <c r="F124" s="68"/>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idden="1">
      <c r="A125" s="2"/>
      <c r="B125" s="2"/>
      <c r="C125" s="2"/>
      <c r="D125" s="2"/>
      <c r="E125" s="68"/>
      <c r="F125" s="68"/>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idden="1">
      <c r="A126" s="2"/>
      <c r="B126" s="2"/>
      <c r="C126" s="2"/>
      <c r="D126" s="2"/>
      <c r="E126" s="68"/>
      <c r="F126" s="68"/>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idden="1">
      <c r="A127" s="2"/>
      <c r="B127" s="2"/>
      <c r="C127" s="2"/>
      <c r="D127" s="2"/>
      <c r="E127" s="68"/>
      <c r="F127" s="68"/>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idden="1">
      <c r="A128" s="2"/>
      <c r="B128" s="2"/>
      <c r="C128" s="2"/>
      <c r="D128" s="2"/>
      <c r="E128" s="68"/>
      <c r="F128" s="68"/>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idden="1">
      <c r="A129" s="2"/>
      <c r="B129" s="2"/>
      <c r="C129" s="2"/>
      <c r="D129" s="2"/>
      <c r="E129" s="68"/>
      <c r="F129" s="68"/>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idden="1">
      <c r="A130" s="2"/>
      <c r="B130" s="2"/>
      <c r="C130" s="2"/>
      <c r="D130" s="2"/>
      <c r="E130" s="68"/>
      <c r="F130" s="68"/>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idden="1">
      <c r="A131" s="2"/>
      <c r="B131" s="2"/>
      <c r="C131" s="2"/>
      <c r="D131" s="2"/>
      <c r="E131" s="68"/>
      <c r="F131" s="68"/>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idden="1">
      <c r="A132" s="2"/>
      <c r="B132" s="2"/>
      <c r="C132" s="2"/>
      <c r="D132" s="2"/>
      <c r="E132" s="68"/>
      <c r="F132" s="68"/>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idden="1">
      <c r="A133" s="2"/>
      <c r="B133" s="2"/>
      <c r="C133" s="2"/>
      <c r="D133" s="2"/>
      <c r="E133" s="68"/>
      <c r="F133" s="68"/>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idden="1">
      <c r="A134" s="2"/>
      <c r="B134" s="2"/>
      <c r="C134" s="2"/>
      <c r="D134" s="2"/>
      <c r="E134" s="68"/>
      <c r="F134" s="68"/>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idden="1">
      <c r="A135" s="2"/>
      <c r="B135" s="2"/>
      <c r="C135" s="2"/>
      <c r="D135" s="2"/>
      <c r="E135" s="68"/>
      <c r="F135" s="68"/>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idden="1">
      <c r="A136" s="2"/>
      <c r="B136" s="2"/>
      <c r="C136" s="2"/>
      <c r="D136" s="2"/>
      <c r="E136" s="68"/>
      <c r="F136" s="68"/>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idden="1">
      <c r="A137" s="2"/>
      <c r="B137" s="2"/>
      <c r="C137" s="2"/>
      <c r="D137" s="2"/>
      <c r="E137" s="68"/>
      <c r="F137" s="68"/>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idden="1">
      <c r="A138" s="2"/>
      <c r="B138" s="2"/>
      <c r="C138" s="2"/>
      <c r="D138" s="2"/>
      <c r="E138" s="68"/>
      <c r="F138" s="68"/>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idden="1">
      <c r="A139" s="2"/>
      <c r="B139" s="2"/>
      <c r="C139" s="2"/>
      <c r="D139" s="2"/>
      <c r="E139" s="68"/>
      <c r="F139" s="68"/>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idden="1">
      <c r="A140" s="2"/>
      <c r="B140" s="2"/>
      <c r="C140" s="2"/>
      <c r="D140" s="2"/>
      <c r="E140" s="68"/>
      <c r="F140" s="68"/>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idden="1">
      <c r="A141" s="2"/>
      <c r="B141" s="2"/>
      <c r="C141" s="2"/>
      <c r="D141" s="2"/>
      <c r="E141" s="68"/>
      <c r="F141" s="68"/>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idden="1">
      <c r="A142" s="2"/>
      <c r="B142" s="2"/>
      <c r="C142" s="2"/>
      <c r="D142" s="2"/>
      <c r="E142" s="68"/>
      <c r="F142" s="68"/>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idden="1">
      <c r="A143" s="2"/>
      <c r="B143" s="2"/>
      <c r="C143" s="2"/>
      <c r="D143" s="2"/>
      <c r="E143" s="68"/>
      <c r="F143" s="68"/>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idden="1">
      <c r="A144" s="2"/>
      <c r="B144" s="2"/>
      <c r="C144" s="2"/>
      <c r="D144" s="2"/>
      <c r="E144" s="68"/>
      <c r="F144" s="68"/>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idden="1">
      <c r="A145" s="2"/>
      <c r="B145" s="2"/>
      <c r="C145" s="2"/>
      <c r="D145" s="2"/>
      <c r="E145" s="68"/>
      <c r="F145" s="68"/>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idden="1">
      <c r="A146" s="2"/>
      <c r="B146" s="2"/>
      <c r="C146" s="2"/>
      <c r="D146" s="2"/>
      <c r="E146" s="68"/>
      <c r="F146" s="68"/>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idden="1">
      <c r="A147" s="2"/>
      <c r="B147" s="2"/>
      <c r="C147" s="2"/>
      <c r="D147" s="2"/>
      <c r="E147" s="68"/>
      <c r="F147" s="68"/>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idden="1">
      <c r="A148" s="2"/>
      <c r="B148" s="2"/>
      <c r="C148" s="2"/>
      <c r="D148" s="2"/>
      <c r="E148" s="68"/>
      <c r="F148" s="68"/>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idden="1">
      <c r="A149" s="2"/>
      <c r="B149" s="2"/>
      <c r="C149" s="2"/>
      <c r="D149" s="2"/>
      <c r="E149" s="68"/>
      <c r="F149" s="68"/>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idden="1">
      <c r="A150" s="2"/>
      <c r="B150" s="2"/>
      <c r="C150" s="2"/>
      <c r="D150" s="2"/>
      <c r="E150" s="68"/>
      <c r="F150" s="68"/>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idden="1">
      <c r="A151" s="2"/>
      <c r="B151" s="2"/>
      <c r="C151" s="2"/>
      <c r="D151" s="2"/>
      <c r="E151" s="68"/>
      <c r="F151" s="68"/>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idden="1">
      <c r="A152" s="2"/>
      <c r="B152" s="2"/>
      <c r="C152" s="2"/>
      <c r="D152" s="2"/>
      <c r="E152" s="68"/>
      <c r="F152" s="68"/>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idden="1">
      <c r="A153" s="2"/>
      <c r="B153" s="2"/>
      <c r="C153" s="2"/>
      <c r="D153" s="2"/>
      <c r="E153" s="68"/>
      <c r="F153" s="68"/>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idden="1">
      <c r="A154" s="2"/>
      <c r="B154" s="2"/>
      <c r="C154" s="2"/>
      <c r="D154" s="2"/>
      <c r="E154" s="68"/>
      <c r="F154" s="68"/>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idden="1">
      <c r="A155" s="2"/>
      <c r="B155" s="2"/>
      <c r="C155" s="2"/>
      <c r="D155" s="2"/>
      <c r="E155" s="68"/>
      <c r="F155" s="68"/>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idden="1">
      <c r="A156" s="2"/>
      <c r="B156" s="2"/>
      <c r="C156" s="2"/>
      <c r="D156" s="2"/>
      <c r="E156" s="68"/>
      <c r="F156" s="68"/>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idden="1">
      <c r="A157" s="2"/>
      <c r="B157" s="2"/>
      <c r="C157" s="2"/>
      <c r="D157" s="2"/>
      <c r="E157" s="68"/>
      <c r="F157" s="68"/>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idden="1">
      <c r="A158" s="2"/>
      <c r="B158" s="2"/>
      <c r="C158" s="2"/>
      <c r="D158" s="2"/>
      <c r="E158" s="68"/>
      <c r="F158" s="68"/>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idden="1">
      <c r="A159" s="2"/>
      <c r="B159" s="2"/>
      <c r="C159" s="2"/>
      <c r="D159" s="2"/>
      <c r="E159" s="68"/>
      <c r="F159" s="68"/>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idden="1">
      <c r="A160" s="2"/>
      <c r="B160" s="2"/>
      <c r="C160" s="2"/>
      <c r="D160" s="2"/>
      <c r="E160" s="68"/>
      <c r="F160" s="68"/>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idden="1">
      <c r="A161" s="2"/>
      <c r="B161" s="2"/>
      <c r="C161" s="2"/>
      <c r="D161" s="2"/>
      <c r="E161" s="68"/>
      <c r="F161" s="68"/>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idden="1">
      <c r="A162" s="2"/>
      <c r="B162" s="2"/>
      <c r="C162" s="2"/>
      <c r="D162" s="2"/>
      <c r="E162" s="68"/>
      <c r="F162" s="68"/>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idden="1">
      <c r="A163" s="2"/>
      <c r="B163" s="2"/>
      <c r="C163" s="2"/>
      <c r="D163" s="2"/>
      <c r="E163" s="68"/>
      <c r="F163" s="68"/>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idden="1">
      <c r="A164" s="2"/>
      <c r="B164" s="2"/>
      <c r="C164" s="2"/>
      <c r="D164" s="2"/>
      <c r="E164" s="68"/>
      <c r="F164" s="68"/>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idden="1">
      <c r="A165" s="2"/>
      <c r="B165" s="2"/>
      <c r="C165" s="2"/>
      <c r="D165" s="2"/>
      <c r="E165" s="68"/>
      <c r="F165" s="68"/>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idden="1">
      <c r="A166" s="2"/>
      <c r="B166" s="2"/>
      <c r="C166" s="2"/>
      <c r="D166" s="2"/>
      <c r="E166" s="68"/>
      <c r="F166" s="68"/>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idden="1">
      <c r="A167" s="2"/>
      <c r="B167" s="2"/>
      <c r="C167" s="2"/>
      <c r="D167" s="2"/>
      <c r="E167" s="68"/>
      <c r="F167" s="68"/>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idden="1">
      <c r="A168" s="2"/>
      <c r="B168" s="2"/>
      <c r="C168" s="2"/>
      <c r="D168" s="2"/>
      <c r="E168" s="68"/>
      <c r="F168" s="68"/>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idden="1">
      <c r="A169" s="2"/>
      <c r="B169" s="2"/>
      <c r="C169" s="2"/>
      <c r="D169" s="2"/>
      <c r="E169" s="68"/>
      <c r="F169" s="68"/>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idden="1">
      <c r="A170" s="2"/>
      <c r="B170" s="2"/>
      <c r="C170" s="2"/>
      <c r="D170" s="2"/>
      <c r="E170" s="68"/>
      <c r="F170" s="68"/>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idden="1">
      <c r="A171" s="2"/>
      <c r="B171" s="2"/>
      <c r="C171" s="2"/>
      <c r="D171" s="2"/>
      <c r="E171" s="68"/>
      <c r="F171" s="68"/>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idden="1">
      <c r="A172" s="2"/>
      <c r="B172" s="2"/>
      <c r="C172" s="2"/>
      <c r="D172" s="2"/>
      <c r="E172" s="68"/>
      <c r="F172" s="68"/>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idden="1">
      <c r="A173" s="2"/>
      <c r="B173" s="2"/>
      <c r="C173" s="2"/>
      <c r="D173" s="2"/>
      <c r="E173" s="68"/>
      <c r="F173" s="68"/>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idden="1">
      <c r="A174" s="2"/>
      <c r="B174" s="2"/>
      <c r="C174" s="2"/>
      <c r="D174" s="2"/>
      <c r="E174" s="68"/>
      <c r="F174" s="68"/>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idden="1">
      <c r="A175" s="2"/>
      <c r="B175" s="2"/>
      <c r="C175" s="2"/>
      <c r="D175" s="2"/>
      <c r="E175" s="68"/>
      <c r="F175" s="68"/>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idden="1">
      <c r="A176" s="2"/>
      <c r="B176" s="2"/>
      <c r="C176" s="2"/>
      <c r="D176" s="2"/>
      <c r="E176" s="68"/>
      <c r="F176" s="68"/>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idden="1">
      <c r="A177" s="2"/>
      <c r="B177" s="2"/>
      <c r="C177" s="2"/>
      <c r="D177" s="2"/>
      <c r="E177" s="68"/>
      <c r="F177" s="68"/>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idden="1">
      <c r="A178" s="2"/>
      <c r="B178" s="2"/>
      <c r="C178" s="2"/>
      <c r="D178" s="2"/>
      <c r="E178" s="68"/>
      <c r="F178" s="68"/>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idden="1">
      <c r="A179" s="2"/>
      <c r="B179" s="2"/>
      <c r="C179" s="2"/>
      <c r="D179" s="2"/>
      <c r="E179" s="68"/>
      <c r="F179" s="68"/>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idden="1">
      <c r="A180" s="2"/>
      <c r="B180" s="2"/>
      <c r="C180" s="2"/>
      <c r="D180" s="2"/>
      <c r="E180" s="68"/>
      <c r="F180" s="68"/>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idden="1">
      <c r="A181" s="2"/>
      <c r="B181" s="2"/>
      <c r="C181" s="2"/>
      <c r="D181" s="2"/>
      <c r="E181" s="68"/>
      <c r="F181" s="68"/>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idden="1">
      <c r="A182" s="2"/>
      <c r="B182" s="2"/>
      <c r="C182" s="2"/>
      <c r="D182" s="2"/>
      <c r="E182" s="68"/>
      <c r="F182" s="68"/>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idden="1">
      <c r="A183" s="2"/>
      <c r="B183" s="2"/>
      <c r="C183" s="2"/>
      <c r="D183" s="2"/>
      <c r="E183" s="68"/>
      <c r="F183" s="68"/>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idden="1">
      <c r="A184" s="2"/>
      <c r="B184" s="2"/>
      <c r="C184" s="2"/>
      <c r="D184" s="2"/>
      <c r="E184" s="68"/>
      <c r="F184" s="68"/>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idden="1">
      <c r="A185" s="2"/>
      <c r="B185" s="2"/>
      <c r="C185" s="2"/>
      <c r="D185" s="2"/>
      <c r="E185" s="68"/>
      <c r="F185" s="68"/>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idden="1">
      <c r="A186" s="2"/>
      <c r="B186" s="2"/>
      <c r="C186" s="2"/>
      <c r="D186" s="2"/>
      <c r="E186" s="68"/>
      <c r="F186" s="68"/>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idden="1">
      <c r="A187" s="2"/>
      <c r="B187" s="2"/>
      <c r="C187" s="2"/>
      <c r="D187" s="2"/>
      <c r="E187" s="68"/>
      <c r="F187" s="68"/>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idden="1">
      <c r="A188" s="2"/>
      <c r="B188" s="2"/>
      <c r="C188" s="2"/>
      <c r="D188" s="2"/>
      <c r="E188" s="68"/>
      <c r="F188" s="68"/>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idden="1">
      <c r="A189" s="2"/>
      <c r="B189" s="2"/>
      <c r="C189" s="2"/>
      <c r="D189" s="2"/>
      <c r="E189" s="68"/>
      <c r="F189" s="68"/>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idden="1">
      <c r="A190" s="2"/>
      <c r="B190" s="2"/>
      <c r="C190" s="2"/>
      <c r="D190" s="2"/>
      <c r="E190" s="68"/>
      <c r="F190" s="68"/>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idden="1">
      <c r="A191" s="2"/>
      <c r="B191" s="2"/>
      <c r="C191" s="2"/>
      <c r="D191" s="2"/>
      <c r="E191" s="68"/>
      <c r="F191" s="68"/>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idden="1">
      <c r="A192" s="2"/>
      <c r="B192" s="2"/>
      <c r="C192" s="2"/>
      <c r="D192" s="2"/>
      <c r="E192" s="68"/>
      <c r="F192" s="68"/>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idden="1">
      <c r="A193" s="2"/>
      <c r="B193" s="2"/>
      <c r="C193" s="2"/>
      <c r="D193" s="2"/>
      <c r="E193" s="68"/>
      <c r="F193" s="68"/>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idden="1">
      <c r="A194" s="2"/>
      <c r="B194" s="2"/>
      <c r="C194" s="2"/>
      <c r="D194" s="2"/>
      <c r="E194" s="68"/>
      <c r="F194" s="68"/>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idden="1">
      <c r="A195" s="2"/>
      <c r="B195" s="2"/>
      <c r="C195" s="2"/>
      <c r="D195" s="2"/>
      <c r="E195" s="68"/>
      <c r="F195" s="68"/>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idden="1">
      <c r="A196" s="2"/>
      <c r="B196" s="2"/>
      <c r="C196" s="2"/>
      <c r="D196" s="2"/>
      <c r="E196" s="68"/>
      <c r="F196" s="68"/>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idden="1">
      <c r="A197" s="2"/>
      <c r="B197" s="2"/>
      <c r="C197" s="2"/>
      <c r="D197" s="2"/>
      <c r="E197" s="68"/>
      <c r="F197" s="68"/>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idden="1">
      <c r="A198" s="2"/>
      <c r="B198" s="2"/>
      <c r="C198" s="2"/>
      <c r="D198" s="2"/>
      <c r="E198" s="68"/>
      <c r="F198" s="68"/>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idden="1">
      <c r="A199" s="2"/>
      <c r="B199" s="2"/>
      <c r="C199" s="2"/>
      <c r="D199" s="2"/>
      <c r="E199" s="68"/>
      <c r="F199" s="68"/>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idden="1">
      <c r="A200" s="2"/>
      <c r="B200" s="2"/>
      <c r="C200" s="2"/>
      <c r="D200" s="2"/>
      <c r="E200" s="68"/>
      <c r="F200" s="68"/>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idden="1">
      <c r="A201" s="2"/>
      <c r="B201" s="2"/>
      <c r="C201" s="2"/>
      <c r="D201" s="2"/>
      <c r="E201" s="68"/>
      <c r="F201" s="68"/>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idden="1">
      <c r="A202" s="2"/>
      <c r="B202" s="2"/>
      <c r="C202" s="2"/>
      <c r="D202" s="2"/>
      <c r="E202" s="68"/>
      <c r="F202" s="68"/>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idden="1">
      <c r="A203" s="2"/>
      <c r="B203" s="2"/>
      <c r="C203" s="2"/>
      <c r="D203" s="2"/>
      <c r="E203" s="68"/>
      <c r="F203" s="68"/>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idden="1">
      <c r="A204" s="2"/>
      <c r="B204" s="2"/>
      <c r="C204" s="2"/>
      <c r="D204" s="2"/>
      <c r="E204" s="68"/>
      <c r="F204" s="68"/>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idden="1">
      <c r="A205" s="2"/>
      <c r="B205" s="2"/>
      <c r="C205" s="2"/>
      <c r="D205" s="2"/>
      <c r="E205" s="68"/>
      <c r="F205" s="68"/>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idden="1">
      <c r="A206" s="2"/>
      <c r="B206" s="2"/>
      <c r="C206" s="2"/>
      <c r="D206" s="2"/>
      <c r="E206" s="68"/>
      <c r="F206" s="68"/>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idden="1">
      <c r="A207" s="2"/>
      <c r="B207" s="2"/>
      <c r="C207" s="2"/>
      <c r="D207" s="2"/>
      <c r="E207" s="68"/>
      <c r="F207" s="68"/>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idden="1">
      <c r="A208" s="2"/>
      <c r="B208" s="2"/>
      <c r="C208" s="2"/>
      <c r="D208" s="2"/>
      <c r="E208" s="68"/>
      <c r="F208" s="68"/>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idden="1">
      <c r="A209" s="2"/>
      <c r="B209" s="2"/>
      <c r="C209" s="2"/>
      <c r="D209" s="2"/>
      <c r="E209" s="68"/>
      <c r="F209" s="68"/>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idden="1">
      <c r="A210" s="2"/>
      <c r="B210" s="2"/>
      <c r="C210" s="2"/>
      <c r="D210" s="2"/>
      <c r="E210" s="68"/>
      <c r="F210" s="68"/>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idden="1">
      <c r="A211" s="2"/>
      <c r="B211" s="2"/>
      <c r="C211" s="2"/>
      <c r="D211" s="2"/>
      <c r="E211" s="68"/>
      <c r="F211" s="68"/>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idden="1">
      <c r="A212" s="2"/>
      <c r="B212" s="2"/>
      <c r="C212" s="2"/>
      <c r="D212" s="2"/>
      <c r="E212" s="68"/>
      <c r="F212" s="68"/>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idden="1">
      <c r="A213" s="2"/>
      <c r="B213" s="2"/>
      <c r="C213" s="2"/>
      <c r="D213" s="2"/>
      <c r="E213" s="68"/>
      <c r="F213" s="68"/>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idden="1">
      <c r="A214" s="2"/>
      <c r="B214" s="2"/>
      <c r="C214" s="2"/>
      <c r="D214" s="2"/>
      <c r="E214" s="68"/>
      <c r="F214" s="68"/>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idden="1">
      <c r="A215" s="2"/>
      <c r="B215" s="2"/>
      <c r="C215" s="2"/>
      <c r="D215" s="2"/>
      <c r="E215" s="68"/>
      <c r="F215" s="68"/>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idden="1">
      <c r="A216" s="2"/>
      <c r="B216" s="2"/>
      <c r="C216" s="2"/>
      <c r="D216" s="2"/>
      <c r="E216" s="68"/>
      <c r="F216" s="68"/>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idden="1">
      <c r="A217" s="2"/>
      <c r="B217" s="2"/>
      <c r="C217" s="2"/>
      <c r="D217" s="2"/>
      <c r="E217" s="68"/>
      <c r="F217" s="68"/>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idden="1">
      <c r="A218" s="2"/>
      <c r="B218" s="2"/>
      <c r="C218" s="2"/>
      <c r="D218" s="2"/>
      <c r="E218" s="68"/>
      <c r="F218" s="68"/>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idden="1">
      <c r="A219" s="2"/>
      <c r="B219" s="2"/>
      <c r="C219" s="2"/>
      <c r="D219" s="2"/>
      <c r="E219" s="68"/>
      <c r="F219" s="68"/>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idden="1">
      <c r="A220" s="2"/>
      <c r="B220" s="2"/>
      <c r="C220" s="2"/>
      <c r="D220" s="2"/>
      <c r="E220" s="68"/>
      <c r="F220" s="68"/>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idden="1">
      <c r="A221" s="2"/>
      <c r="B221" s="2"/>
      <c r="C221" s="2"/>
      <c r="D221" s="2"/>
      <c r="E221" s="68"/>
      <c r="F221" s="68"/>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idden="1">
      <c r="A222" s="2"/>
      <c r="B222" s="2"/>
      <c r="C222" s="2"/>
      <c r="D222" s="2"/>
      <c r="E222" s="68"/>
      <c r="F222" s="68"/>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idden="1">
      <c r="A223" s="2"/>
      <c r="B223" s="2"/>
      <c r="C223" s="2"/>
      <c r="D223" s="2"/>
      <c r="E223" s="68"/>
      <c r="F223" s="68"/>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idden="1">
      <c r="A224" s="2"/>
      <c r="B224" s="2"/>
      <c r="C224" s="2"/>
      <c r="D224" s="2"/>
      <c r="E224" s="68"/>
      <c r="F224" s="68"/>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idden="1">
      <c r="A225" s="2"/>
      <c r="B225" s="2"/>
      <c r="C225" s="2"/>
      <c r="D225" s="2"/>
      <c r="E225" s="68"/>
      <c r="F225" s="68"/>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idden="1">
      <c r="A226" s="2"/>
      <c r="B226" s="2"/>
      <c r="C226" s="2"/>
      <c r="D226" s="2"/>
      <c r="E226" s="68"/>
      <c r="F226" s="68"/>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idden="1">
      <c r="A227" s="2"/>
      <c r="B227" s="2"/>
      <c r="C227" s="2"/>
      <c r="D227" s="2"/>
      <c r="E227" s="68"/>
      <c r="F227" s="68"/>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idden="1">
      <c r="A228" s="2"/>
      <c r="B228" s="2"/>
      <c r="C228" s="2"/>
      <c r="D228" s="2"/>
      <c r="E228" s="68"/>
      <c r="F228" s="68"/>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idden="1">
      <c r="A229" s="2"/>
      <c r="B229" s="2"/>
      <c r="C229" s="2"/>
      <c r="D229" s="2"/>
      <c r="E229" s="68"/>
      <c r="F229" s="68"/>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idden="1">
      <c r="A230" s="2"/>
      <c r="B230" s="2"/>
      <c r="C230" s="2"/>
      <c r="D230" s="2"/>
      <c r="E230" s="68"/>
      <c r="F230" s="68"/>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idden="1">
      <c r="A231" s="2"/>
      <c r="B231" s="2"/>
      <c r="C231" s="2"/>
      <c r="D231" s="2"/>
      <c r="E231" s="68"/>
      <c r="F231" s="68"/>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idden="1">
      <c r="A232" s="2"/>
      <c r="B232" s="2"/>
      <c r="C232" s="2"/>
      <c r="D232" s="2"/>
      <c r="E232" s="68"/>
      <c r="F232" s="68"/>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idden="1">
      <c r="A233" s="2"/>
      <c r="B233" s="2"/>
      <c r="C233" s="2"/>
      <c r="D233" s="2"/>
      <c r="E233" s="68"/>
      <c r="F233" s="68"/>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idden="1">
      <c r="A234" s="2"/>
      <c r="B234" s="2"/>
      <c r="C234" s="2"/>
      <c r="D234" s="2"/>
      <c r="E234" s="68"/>
      <c r="F234" s="68"/>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idden="1">
      <c r="A235" s="2"/>
      <c r="B235" s="2"/>
      <c r="C235" s="2"/>
      <c r="D235" s="2"/>
      <c r="E235" s="68"/>
      <c r="F235" s="68"/>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idden="1">
      <c r="A236" s="2"/>
      <c r="B236" s="2"/>
      <c r="C236" s="2"/>
      <c r="D236" s="2"/>
      <c r="E236" s="68"/>
      <c r="F236" s="68"/>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idden="1">
      <c r="A237" s="2"/>
      <c r="B237" s="2"/>
      <c r="C237" s="2"/>
      <c r="D237" s="2"/>
      <c r="E237" s="68"/>
      <c r="F237" s="68"/>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idden="1">
      <c r="A238" s="2"/>
      <c r="B238" s="2"/>
      <c r="C238" s="2"/>
      <c r="D238" s="2"/>
      <c r="E238" s="68"/>
      <c r="F238" s="68"/>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idden="1">
      <c r="A239" s="2"/>
      <c r="B239" s="2"/>
      <c r="C239" s="2"/>
      <c r="D239" s="2"/>
      <c r="E239" s="68"/>
      <c r="F239" s="68"/>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idden="1">
      <c r="A240" s="2"/>
      <c r="B240" s="2"/>
      <c r="C240" s="2"/>
      <c r="D240" s="2"/>
      <c r="E240" s="68"/>
      <c r="F240" s="68"/>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idden="1">
      <c r="A241" s="2"/>
      <c r="B241" s="2"/>
      <c r="C241" s="2"/>
      <c r="D241" s="2"/>
      <c r="E241" s="68"/>
      <c r="F241" s="68"/>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idden="1">
      <c r="A242" s="2"/>
      <c r="B242" s="2"/>
      <c r="C242" s="2"/>
      <c r="D242" s="2"/>
      <c r="E242" s="68"/>
      <c r="F242" s="68"/>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idden="1">
      <c r="A243" s="2"/>
      <c r="B243" s="2"/>
      <c r="C243" s="2"/>
      <c r="D243" s="2"/>
      <c r="E243" s="68"/>
      <c r="F243" s="68"/>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idden="1">
      <c r="A244" s="2"/>
      <c r="B244" s="2"/>
      <c r="C244" s="2"/>
      <c r="D244" s="2"/>
      <c r="E244" s="68"/>
      <c r="F244" s="68"/>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idden="1">
      <c r="A245" s="2"/>
      <c r="B245" s="2"/>
      <c r="C245" s="2"/>
      <c r="D245" s="2"/>
      <c r="E245" s="68"/>
      <c r="F245" s="68"/>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idden="1">
      <c r="A246" s="2"/>
      <c r="B246" s="2"/>
      <c r="C246" s="2"/>
      <c r="D246" s="2"/>
      <c r="E246" s="68"/>
      <c r="F246" s="68"/>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idden="1">
      <c r="A247" s="2"/>
      <c r="B247" s="2"/>
      <c r="C247" s="2"/>
      <c r="D247" s="2"/>
      <c r="E247" s="68"/>
      <c r="F247" s="68"/>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idden="1">
      <c r="A248" s="2"/>
      <c r="B248" s="2"/>
      <c r="C248" s="2"/>
      <c r="D248" s="2"/>
      <c r="E248" s="68"/>
      <c r="F248" s="68"/>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idden="1">
      <c r="A249" s="2"/>
      <c r="B249" s="2"/>
      <c r="C249" s="2"/>
      <c r="D249" s="2"/>
      <c r="E249" s="68"/>
      <c r="F249" s="68"/>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idden="1">
      <c r="A250" s="2"/>
      <c r="B250" s="2"/>
      <c r="C250" s="2"/>
      <c r="D250" s="2"/>
      <c r="E250" s="68"/>
      <c r="F250" s="68"/>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idden="1">
      <c r="A251" s="2"/>
      <c r="B251" s="2"/>
      <c r="C251" s="2"/>
      <c r="D251" s="2"/>
      <c r="E251" s="68"/>
      <c r="F251" s="68"/>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idden="1">
      <c r="A252" s="2"/>
      <c r="B252" s="2"/>
      <c r="C252" s="2"/>
      <c r="D252" s="2"/>
      <c r="E252" s="68"/>
      <c r="F252" s="68"/>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idden="1">
      <c r="A253" s="2"/>
      <c r="B253" s="2"/>
      <c r="C253" s="2"/>
      <c r="D253" s="2"/>
      <c r="E253" s="68"/>
      <c r="F253" s="68"/>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idden="1">
      <c r="A254" s="2"/>
      <c r="B254" s="2"/>
      <c r="C254" s="2"/>
      <c r="D254" s="2"/>
      <c r="E254" s="68"/>
      <c r="F254" s="68"/>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idden="1">
      <c r="A255" s="2"/>
      <c r="B255" s="2"/>
      <c r="C255" s="2"/>
      <c r="D255" s="2"/>
      <c r="E255" s="68"/>
      <c r="F255" s="68"/>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idden="1">
      <c r="A256" s="2"/>
      <c r="B256" s="2"/>
      <c r="C256" s="2"/>
      <c r="D256" s="2"/>
      <c r="E256" s="68"/>
      <c r="F256" s="68"/>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idden="1">
      <c r="A257" s="2"/>
      <c r="B257" s="2"/>
      <c r="C257" s="2"/>
      <c r="D257" s="2"/>
      <c r="E257" s="68"/>
      <c r="F257" s="68"/>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idden="1">
      <c r="A258" s="2"/>
      <c r="B258" s="2"/>
      <c r="C258" s="2"/>
      <c r="D258" s="2"/>
      <c r="E258" s="68"/>
      <c r="F258" s="68"/>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idden="1">
      <c r="A259" s="2"/>
      <c r="B259" s="2"/>
      <c r="C259" s="2"/>
      <c r="D259" s="2"/>
      <c r="E259" s="68"/>
      <c r="F259" s="68"/>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idden="1">
      <c r="A260" s="2"/>
      <c r="B260" s="2"/>
      <c r="C260" s="2"/>
      <c r="D260" s="2"/>
      <c r="E260" s="68"/>
      <c r="F260" s="68"/>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idden="1">
      <c r="A261" s="2"/>
      <c r="B261" s="2"/>
      <c r="C261" s="2"/>
      <c r="D261" s="2"/>
      <c r="E261" s="68"/>
      <c r="F261" s="68"/>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idden="1">
      <c r="A262" s="2"/>
      <c r="B262" s="2"/>
      <c r="C262" s="2"/>
      <c r="D262" s="2"/>
      <c r="E262" s="68"/>
      <c r="F262" s="68"/>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idden="1">
      <c r="A263" s="2"/>
      <c r="B263" s="2"/>
      <c r="C263" s="2"/>
      <c r="D263" s="2"/>
      <c r="E263" s="68"/>
      <c r="F263" s="68"/>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idden="1">
      <c r="A264" s="2"/>
      <c r="B264" s="2"/>
      <c r="C264" s="2"/>
      <c r="D264" s="2"/>
      <c r="E264" s="68"/>
      <c r="F264" s="68"/>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idden="1">
      <c r="A265" s="2"/>
      <c r="B265" s="2"/>
      <c r="C265" s="2"/>
      <c r="D265" s="2"/>
      <c r="E265" s="68"/>
      <c r="F265" s="68"/>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idden="1">
      <c r="A266" s="2"/>
      <c r="B266" s="2"/>
      <c r="C266" s="2"/>
      <c r="D266" s="2"/>
      <c r="E266" s="68"/>
      <c r="F266" s="68"/>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idden="1">
      <c r="A267" s="2"/>
      <c r="B267" s="2"/>
      <c r="C267" s="2"/>
      <c r="D267" s="2"/>
      <c r="E267" s="68"/>
      <c r="F267" s="68"/>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idden="1">
      <c r="A268" s="2"/>
      <c r="B268" s="2"/>
      <c r="C268" s="2"/>
      <c r="D268" s="2"/>
      <c r="E268" s="68"/>
      <c r="F268" s="68"/>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idden="1">
      <c r="A269" s="2"/>
      <c r="B269" s="2"/>
      <c r="C269" s="2"/>
      <c r="D269" s="2"/>
      <c r="E269" s="68"/>
      <c r="F269" s="68"/>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idden="1">
      <c r="A270" s="2"/>
      <c r="B270" s="2"/>
      <c r="C270" s="2"/>
      <c r="D270" s="2"/>
      <c r="E270" s="68"/>
      <c r="F270" s="68"/>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idden="1">
      <c r="A271" s="2"/>
      <c r="B271" s="2"/>
      <c r="C271" s="2"/>
      <c r="D271" s="2"/>
      <c r="E271" s="68"/>
      <c r="F271" s="68"/>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idden="1">
      <c r="A272" s="2"/>
      <c r="B272" s="2"/>
      <c r="C272" s="2"/>
      <c r="D272" s="2"/>
      <c r="E272" s="68"/>
      <c r="F272" s="68"/>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idden="1">
      <c r="A273" s="2"/>
      <c r="B273" s="2"/>
      <c r="C273" s="2"/>
      <c r="D273" s="2"/>
      <c r="E273" s="68"/>
      <c r="F273" s="68"/>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idden="1">
      <c r="A274" s="2"/>
      <c r="B274" s="2"/>
      <c r="C274" s="2"/>
      <c r="D274" s="2"/>
      <c r="E274" s="68"/>
      <c r="F274" s="68"/>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idden="1">
      <c r="A275" s="2"/>
      <c r="B275" s="2"/>
      <c r="C275" s="2"/>
      <c r="D275" s="2"/>
      <c r="E275" s="68"/>
      <c r="F275" s="68"/>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idden="1">
      <c r="A276" s="2"/>
      <c r="B276" s="2"/>
      <c r="C276" s="2"/>
      <c r="D276" s="2"/>
      <c r="E276" s="68"/>
      <c r="F276" s="68"/>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idden="1">
      <c r="A277" s="2"/>
      <c r="B277" s="2"/>
      <c r="C277" s="2"/>
      <c r="D277" s="2"/>
      <c r="E277" s="68"/>
      <c r="F277" s="68"/>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idden="1">
      <c r="A278" s="2"/>
      <c r="B278" s="2"/>
      <c r="C278" s="2"/>
      <c r="D278" s="2"/>
      <c r="E278" s="68"/>
      <c r="F278" s="68"/>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idden="1">
      <c r="A279" s="2"/>
      <c r="B279" s="2"/>
      <c r="C279" s="2"/>
      <c r="D279" s="2"/>
      <c r="E279" s="68"/>
      <c r="F279" s="68"/>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idden="1">
      <c r="A280" s="2"/>
      <c r="B280" s="2"/>
      <c r="C280" s="2"/>
      <c r="D280" s="2"/>
      <c r="E280" s="68"/>
      <c r="F280" s="68"/>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idden="1">
      <c r="A281" s="2"/>
      <c r="B281" s="2"/>
      <c r="C281" s="2"/>
      <c r="D281" s="2"/>
      <c r="E281" s="68"/>
      <c r="F281" s="68"/>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idden="1">
      <c r="A282" s="2"/>
      <c r="B282" s="2"/>
      <c r="C282" s="2"/>
      <c r="D282" s="2"/>
      <c r="E282" s="68"/>
      <c r="F282" s="68"/>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idden="1">
      <c r="A283" s="2"/>
      <c r="B283" s="2"/>
      <c r="C283" s="2"/>
      <c r="D283" s="2"/>
      <c r="E283" s="68"/>
      <c r="F283" s="68"/>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idden="1">
      <c r="A284" s="2"/>
      <c r="B284" s="2"/>
      <c r="C284" s="2"/>
      <c r="D284" s="2"/>
      <c r="E284" s="68"/>
      <c r="F284" s="68"/>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idden="1">
      <c r="A285" s="2"/>
      <c r="B285" s="2"/>
      <c r="C285" s="2"/>
      <c r="D285" s="2"/>
      <c r="E285" s="68"/>
      <c r="F285" s="68"/>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idden="1">
      <c r="A286" s="2"/>
      <c r="B286" s="2"/>
      <c r="C286" s="2"/>
      <c r="D286" s="2"/>
      <c r="E286" s="68"/>
      <c r="F286" s="68"/>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idden="1">
      <c r="A287" s="2"/>
      <c r="B287" s="2"/>
      <c r="C287" s="2"/>
      <c r="D287" s="2"/>
      <c r="E287" s="68"/>
      <c r="F287" s="68"/>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idden="1">
      <c r="A288" s="2"/>
      <c r="B288" s="2"/>
      <c r="C288" s="2"/>
      <c r="D288" s="2"/>
      <c r="E288" s="68"/>
      <c r="F288" s="68"/>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idden="1">
      <c r="A289" s="2"/>
      <c r="B289" s="2"/>
      <c r="C289" s="2"/>
      <c r="D289" s="2"/>
      <c r="E289" s="68"/>
      <c r="F289" s="68"/>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idden="1">
      <c r="A290" s="2"/>
      <c r="B290" s="2"/>
      <c r="C290" s="2"/>
      <c r="D290" s="2"/>
      <c r="E290" s="68"/>
      <c r="F290" s="68"/>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idden="1">
      <c r="A291" s="2"/>
      <c r="B291" s="2"/>
      <c r="C291" s="2"/>
      <c r="D291" s="2"/>
      <c r="E291" s="68"/>
      <c r="F291" s="68"/>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idden="1">
      <c r="A292" s="2"/>
      <c r="B292" s="2"/>
      <c r="C292" s="2"/>
      <c r="D292" s="2"/>
      <c r="E292" s="68"/>
      <c r="F292" s="68"/>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idden="1">
      <c r="A293" s="2"/>
      <c r="B293" s="2"/>
      <c r="C293" s="2"/>
      <c r="D293" s="2"/>
      <c r="E293" s="68"/>
      <c r="F293" s="68"/>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idden="1">
      <c r="A294" s="2"/>
      <c r="B294" s="2"/>
      <c r="C294" s="2"/>
      <c r="D294" s="2"/>
      <c r="E294" s="68"/>
      <c r="F294" s="68"/>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idden="1">
      <c r="A295" s="2"/>
      <c r="B295" s="2"/>
      <c r="C295" s="2"/>
      <c r="D295" s="2"/>
      <c r="E295" s="68"/>
      <c r="F295" s="68"/>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idden="1">
      <c r="A296" s="2"/>
      <c r="B296" s="2"/>
      <c r="C296" s="2"/>
      <c r="D296" s="2"/>
      <c r="E296" s="68"/>
      <c r="F296" s="68"/>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idden="1">
      <c r="A297" s="2"/>
      <c r="B297" s="2"/>
      <c r="C297" s="2"/>
      <c r="D297" s="2"/>
      <c r="E297" s="68"/>
      <c r="F297" s="68"/>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idden="1">
      <c r="A298" s="2"/>
      <c r="B298" s="2"/>
      <c r="C298" s="2"/>
      <c r="D298" s="2"/>
      <c r="E298" s="68"/>
      <c r="F298" s="68"/>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idden="1">
      <c r="A299" s="2"/>
      <c r="B299" s="2"/>
      <c r="C299" s="2"/>
      <c r="D299" s="2"/>
      <c r="E299" s="68"/>
      <c r="F299" s="68"/>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idden="1">
      <c r="A300" s="2"/>
      <c r="B300" s="2"/>
      <c r="C300" s="2"/>
      <c r="D300" s="2"/>
      <c r="E300" s="68"/>
      <c r="F300" s="68"/>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idden="1">
      <c r="A301" s="2"/>
      <c r="B301" s="2"/>
      <c r="C301" s="2"/>
      <c r="D301" s="2"/>
      <c r="E301" s="68"/>
      <c r="F301" s="68"/>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idden="1">
      <c r="A302" s="2"/>
      <c r="B302" s="2"/>
      <c r="C302" s="2"/>
      <c r="D302" s="2"/>
      <c r="E302" s="68"/>
      <c r="F302" s="68"/>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idden="1">
      <c r="A303" s="2"/>
      <c r="B303" s="2"/>
      <c r="C303" s="2"/>
      <c r="D303" s="2"/>
      <c r="E303" s="68"/>
      <c r="F303" s="68"/>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idden="1">
      <c r="A304" s="2"/>
      <c r="B304" s="2"/>
      <c r="C304" s="2"/>
      <c r="D304" s="2"/>
      <c r="E304" s="68"/>
      <c r="F304" s="68"/>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idden="1">
      <c r="A305" s="2"/>
      <c r="B305" s="2"/>
      <c r="C305" s="2"/>
      <c r="D305" s="2"/>
      <c r="E305" s="68"/>
      <c r="F305" s="68"/>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idden="1">
      <c r="A306" s="2"/>
      <c r="B306" s="2"/>
      <c r="C306" s="2"/>
      <c r="D306" s="2"/>
      <c r="E306" s="68"/>
      <c r="F306" s="68"/>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idden="1">
      <c r="A307" s="2"/>
      <c r="B307" s="2"/>
      <c r="C307" s="2"/>
      <c r="D307" s="2"/>
      <c r="E307" s="68"/>
      <c r="F307" s="68"/>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idden="1">
      <c r="A308" s="2"/>
      <c r="B308" s="2"/>
      <c r="C308" s="2"/>
      <c r="D308" s="2"/>
      <c r="E308" s="68"/>
      <c r="F308" s="68"/>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idden="1">
      <c r="A309" s="2"/>
      <c r="B309" s="2"/>
      <c r="C309" s="2"/>
      <c r="D309" s="2"/>
      <c r="E309" s="68"/>
      <c r="F309" s="68"/>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idden="1">
      <c r="A310" s="2"/>
      <c r="B310" s="2"/>
      <c r="C310" s="2"/>
      <c r="D310" s="2"/>
      <c r="E310" s="68"/>
      <c r="F310" s="68"/>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idden="1">
      <c r="A311" s="2"/>
      <c r="B311" s="2"/>
      <c r="C311" s="2"/>
      <c r="D311" s="2"/>
      <c r="E311" s="68"/>
      <c r="F311" s="68"/>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idden="1">
      <c r="A312" s="2"/>
      <c r="B312" s="2"/>
      <c r="C312" s="2"/>
      <c r="D312" s="2"/>
      <c r="E312" s="68"/>
      <c r="F312" s="68"/>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idden="1">
      <c r="A313" s="2"/>
      <c r="B313" s="2"/>
      <c r="C313" s="2"/>
      <c r="D313" s="2"/>
      <c r="E313" s="68"/>
      <c r="F313" s="68"/>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idden="1">
      <c r="A314" s="2"/>
      <c r="B314" s="2"/>
      <c r="C314" s="2"/>
      <c r="D314" s="2"/>
      <c r="E314" s="68"/>
      <c r="F314" s="68"/>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idden="1">
      <c r="A315" s="2"/>
      <c r="B315" s="2"/>
      <c r="C315" s="2"/>
      <c r="D315" s="2"/>
      <c r="E315" s="68"/>
      <c r="F315" s="68"/>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idden="1">
      <c r="A316" s="2"/>
      <c r="B316" s="2"/>
      <c r="C316" s="2"/>
      <c r="D316" s="2"/>
      <c r="E316" s="68"/>
      <c r="F316" s="68"/>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idden="1">
      <c r="A317" s="2"/>
      <c r="B317" s="2"/>
      <c r="C317" s="2"/>
      <c r="D317" s="2"/>
      <c r="E317" s="68"/>
      <c r="F317" s="68"/>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idden="1">
      <c r="A318" s="2"/>
      <c r="B318" s="2"/>
      <c r="C318" s="2"/>
      <c r="D318" s="2"/>
      <c r="E318" s="68"/>
      <c r="F318" s="68"/>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idden="1">
      <c r="A319" s="2"/>
      <c r="B319" s="2"/>
      <c r="C319" s="2"/>
      <c r="D319" s="2"/>
      <c r="E319" s="68"/>
      <c r="F319" s="68"/>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idden="1">
      <c r="A320" s="2"/>
      <c r="B320" s="2"/>
      <c r="C320" s="2"/>
      <c r="D320" s="2"/>
      <c r="E320" s="68"/>
      <c r="F320" s="68"/>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idden="1">
      <c r="A321" s="2"/>
      <c r="B321" s="2"/>
      <c r="C321" s="2"/>
      <c r="D321" s="2"/>
      <c r="E321" s="68"/>
      <c r="F321" s="68"/>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idden="1">
      <c r="A322" s="2"/>
      <c r="B322" s="2"/>
      <c r="C322" s="2"/>
      <c r="D322" s="2"/>
      <c r="E322" s="68"/>
      <c r="F322" s="68"/>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idden="1">
      <c r="A323" s="2"/>
      <c r="B323" s="2"/>
      <c r="C323" s="2"/>
      <c r="D323" s="2"/>
      <c r="E323" s="68"/>
      <c r="F323" s="68"/>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idden="1">
      <c r="A324" s="2"/>
      <c r="B324" s="2"/>
      <c r="C324" s="2"/>
      <c r="D324" s="2"/>
      <c r="E324" s="68"/>
      <c r="F324" s="68"/>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idden="1">
      <c r="A325" s="2"/>
      <c r="B325" s="2"/>
      <c r="C325" s="2"/>
      <c r="D325" s="2"/>
      <c r="E325" s="68"/>
      <c r="F325" s="68"/>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idden="1">
      <c r="A326" s="2"/>
      <c r="B326" s="2"/>
      <c r="C326" s="2"/>
      <c r="D326" s="2"/>
      <c r="E326" s="68"/>
      <c r="F326" s="68"/>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idden="1">
      <c r="A327" s="2"/>
      <c r="B327" s="2"/>
      <c r="C327" s="2"/>
      <c r="D327" s="2"/>
      <c r="E327" s="68"/>
      <c r="F327" s="68"/>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idden="1">
      <c r="A328" s="2"/>
      <c r="B328" s="2"/>
      <c r="C328" s="2"/>
      <c r="D328" s="2"/>
      <c r="E328" s="68"/>
      <c r="F328" s="68"/>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idden="1">
      <c r="A329" s="2"/>
      <c r="B329" s="2"/>
      <c r="C329" s="2"/>
      <c r="D329" s="2"/>
      <c r="E329" s="68"/>
      <c r="F329" s="68"/>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idden="1">
      <c r="A330" s="2"/>
      <c r="B330" s="2"/>
      <c r="C330" s="2"/>
      <c r="D330" s="2"/>
      <c r="E330" s="68"/>
      <c r="F330" s="68"/>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idden="1">
      <c r="A331" s="2"/>
      <c r="B331" s="2"/>
      <c r="C331" s="2"/>
      <c r="D331" s="2"/>
      <c r="E331" s="68"/>
      <c r="F331" s="68"/>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idden="1">
      <c r="A332" s="2"/>
      <c r="B332" s="2"/>
      <c r="C332" s="2"/>
      <c r="D332" s="2"/>
      <c r="E332" s="68"/>
      <c r="F332" s="68"/>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idden="1">
      <c r="A333" s="2"/>
      <c r="B333" s="2"/>
      <c r="C333" s="2"/>
      <c r="D333" s="2"/>
      <c r="E333" s="68"/>
      <c r="F333" s="68"/>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idden="1">
      <c r="A334" s="2"/>
      <c r="B334" s="2"/>
      <c r="C334" s="2"/>
      <c r="D334" s="2"/>
      <c r="E334" s="68"/>
      <c r="F334" s="68"/>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idden="1">
      <c r="A335" s="2"/>
      <c r="B335" s="2"/>
      <c r="C335" s="2"/>
      <c r="D335" s="2"/>
      <c r="E335" s="68"/>
      <c r="F335" s="68"/>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idden="1">
      <c r="A336" s="2"/>
      <c r="B336" s="2"/>
      <c r="C336" s="2"/>
      <c r="D336" s="2"/>
      <c r="E336" s="68"/>
      <c r="F336" s="68"/>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idden="1">
      <c r="A337" s="2"/>
      <c r="B337" s="2"/>
      <c r="C337" s="2"/>
      <c r="D337" s="2"/>
      <c r="E337" s="68"/>
      <c r="F337" s="68"/>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idden="1">
      <c r="A338" s="2"/>
      <c r="B338" s="2"/>
      <c r="C338" s="2"/>
      <c r="D338" s="2"/>
      <c r="E338" s="68"/>
      <c r="F338" s="68"/>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idden="1">
      <c r="A339" s="2"/>
      <c r="B339" s="2"/>
      <c r="C339" s="2"/>
      <c r="D339" s="2"/>
      <c r="E339" s="68"/>
      <c r="F339" s="68"/>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idden="1">
      <c r="A340" s="2"/>
      <c r="B340" s="2"/>
      <c r="C340" s="2"/>
      <c r="D340" s="2"/>
      <c r="E340" s="68"/>
      <c r="F340" s="68"/>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idden="1">
      <c r="A341" s="2"/>
      <c r="B341" s="2"/>
      <c r="C341" s="2"/>
      <c r="D341" s="2"/>
      <c r="E341" s="68"/>
      <c r="F341" s="68"/>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idden="1">
      <c r="A342" s="2"/>
      <c r="B342" s="2"/>
      <c r="C342" s="2"/>
      <c r="D342" s="2"/>
      <c r="E342" s="68"/>
      <c r="F342" s="68"/>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idden="1">
      <c r="A343" s="2"/>
      <c r="B343" s="2"/>
      <c r="C343" s="2"/>
      <c r="D343" s="2"/>
      <c r="E343" s="68"/>
      <c r="F343" s="68"/>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idden="1">
      <c r="A344" s="2"/>
      <c r="B344" s="2"/>
      <c r="C344" s="2"/>
      <c r="D344" s="2"/>
      <c r="E344" s="68"/>
      <c r="F344" s="68"/>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idden="1">
      <c r="A345" s="2"/>
      <c r="B345" s="2"/>
      <c r="C345" s="2"/>
      <c r="D345" s="2"/>
      <c r="E345" s="68"/>
      <c r="F345" s="68"/>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idden="1">
      <c r="A346" s="2"/>
      <c r="B346" s="2"/>
      <c r="C346" s="2"/>
      <c r="D346" s="2"/>
      <c r="E346" s="68"/>
      <c r="F346" s="68"/>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idden="1">
      <c r="A347" s="2"/>
      <c r="B347" s="2"/>
      <c r="C347" s="2"/>
      <c r="D347" s="2"/>
      <c r="E347" s="68"/>
      <c r="F347" s="68"/>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idden="1">
      <c r="A348" s="2"/>
      <c r="B348" s="2"/>
      <c r="C348" s="2"/>
      <c r="D348" s="2"/>
      <c r="E348" s="68"/>
      <c r="F348" s="68"/>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idden="1">
      <c r="A349" s="2"/>
      <c r="B349" s="2"/>
      <c r="C349" s="2"/>
      <c r="D349" s="2"/>
      <c r="E349" s="68"/>
      <c r="F349" s="68"/>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idden="1">
      <c r="A350" s="2"/>
      <c r="B350" s="2"/>
      <c r="C350" s="2"/>
      <c r="D350" s="2"/>
      <c r="E350" s="68"/>
      <c r="F350" s="68"/>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idden="1">
      <c r="A351" s="2"/>
      <c r="B351" s="2"/>
      <c r="C351" s="2"/>
      <c r="D351" s="2"/>
      <c r="E351" s="68"/>
      <c r="F351" s="68"/>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idden="1">
      <c r="A352" s="2"/>
      <c r="B352" s="2"/>
      <c r="C352" s="2"/>
      <c r="D352" s="2"/>
      <c r="E352" s="68"/>
      <c r="F352" s="68"/>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idden="1">
      <c r="A353" s="2"/>
      <c r="B353" s="2"/>
      <c r="C353" s="2"/>
      <c r="D353" s="2"/>
      <c r="E353" s="68"/>
      <c r="F353" s="68"/>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idden="1">
      <c r="A354" s="2"/>
      <c r="B354" s="2"/>
      <c r="C354" s="2"/>
      <c r="D354" s="2"/>
      <c r="E354" s="68"/>
      <c r="F354" s="68"/>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idden="1">
      <c r="A355" s="2"/>
      <c r="B355" s="2"/>
      <c r="C355" s="2"/>
      <c r="D355" s="2"/>
      <c r="E355" s="68"/>
      <c r="F355" s="68"/>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idden="1">
      <c r="A356" s="2"/>
      <c r="B356" s="2"/>
      <c r="C356" s="2"/>
      <c r="D356" s="2"/>
      <c r="E356" s="68"/>
      <c r="F356" s="68"/>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idden="1">
      <c r="A357" s="2"/>
      <c r="B357" s="2"/>
      <c r="C357" s="2"/>
      <c r="D357" s="2"/>
      <c r="E357" s="68"/>
      <c r="F357" s="68"/>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idden="1">
      <c r="A358" s="2"/>
      <c r="B358" s="2"/>
      <c r="C358" s="2"/>
      <c r="D358" s="2"/>
      <c r="E358" s="68"/>
      <c r="F358" s="68"/>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idden="1">
      <c r="A359" s="2"/>
      <c r="B359" s="2"/>
      <c r="C359" s="2"/>
      <c r="D359" s="2"/>
      <c r="E359" s="68"/>
      <c r="F359" s="68"/>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idden="1">
      <c r="A360" s="2"/>
      <c r="B360" s="2"/>
      <c r="C360" s="2"/>
      <c r="D360" s="2"/>
      <c r="E360" s="68"/>
      <c r="F360" s="68"/>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idden="1">
      <c r="A361" s="2"/>
      <c r="B361" s="2"/>
      <c r="C361" s="2"/>
      <c r="D361" s="2"/>
      <c r="E361" s="68"/>
      <c r="F361" s="68"/>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idden="1">
      <c r="A362" s="2"/>
      <c r="B362" s="2"/>
      <c r="C362" s="2"/>
      <c r="D362" s="2"/>
      <c r="E362" s="68"/>
      <c r="F362" s="68"/>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idden="1">
      <c r="A363" s="2"/>
      <c r="B363" s="2"/>
      <c r="C363" s="2"/>
      <c r="D363" s="2"/>
      <c r="E363" s="68"/>
      <c r="F363" s="68"/>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idden="1">
      <c r="A364" s="2"/>
      <c r="B364" s="2"/>
      <c r="C364" s="2"/>
      <c r="D364" s="2"/>
      <c r="E364" s="68"/>
      <c r="F364" s="68"/>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idden="1">
      <c r="A365" s="2"/>
      <c r="B365" s="2"/>
      <c r="C365" s="2"/>
      <c r="D365" s="2"/>
      <c r="E365" s="68"/>
      <c r="F365" s="68"/>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idden="1">
      <c r="A366" s="2"/>
      <c r="B366" s="2"/>
      <c r="C366" s="2"/>
      <c r="D366" s="2"/>
      <c r="E366" s="68"/>
      <c r="F366" s="68"/>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idden="1">
      <c r="A367" s="2"/>
      <c r="B367" s="2"/>
      <c r="C367" s="2"/>
      <c r="D367" s="2"/>
      <c r="E367" s="68"/>
      <c r="F367" s="68"/>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idden="1">
      <c r="A368" s="2"/>
      <c r="B368" s="2"/>
      <c r="C368" s="2"/>
      <c r="D368" s="2"/>
      <c r="E368" s="68"/>
      <c r="F368" s="68"/>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idden="1">
      <c r="A369" s="2"/>
      <c r="B369" s="2"/>
      <c r="C369" s="2"/>
      <c r="D369" s="2"/>
      <c r="E369" s="68"/>
      <c r="F369" s="68"/>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idden="1">
      <c r="A370" s="2"/>
      <c r="B370" s="2"/>
      <c r="C370" s="2"/>
      <c r="D370" s="2"/>
      <c r="E370" s="68"/>
      <c r="F370" s="68"/>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idden="1">
      <c r="A371" s="2"/>
      <c r="B371" s="2"/>
      <c r="C371" s="2"/>
      <c r="D371" s="2"/>
      <c r="E371" s="68"/>
      <c r="F371" s="68"/>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idden="1">
      <c r="A372" s="2"/>
      <c r="B372" s="2"/>
      <c r="C372" s="2"/>
      <c r="D372" s="2"/>
      <c r="E372" s="68"/>
      <c r="F372" s="68"/>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idden="1">
      <c r="A373" s="2"/>
      <c r="B373" s="2"/>
      <c r="C373" s="2"/>
      <c r="D373" s="2"/>
      <c r="E373" s="68"/>
      <c r="F373" s="68"/>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idden="1">
      <c r="A374" s="2"/>
      <c r="B374" s="2"/>
      <c r="C374" s="2"/>
      <c r="D374" s="2"/>
      <c r="E374" s="68"/>
      <c r="F374" s="68"/>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idden="1">
      <c r="A375" s="2"/>
      <c r="B375" s="2"/>
      <c r="C375" s="2"/>
      <c r="D375" s="2"/>
      <c r="E375" s="68"/>
      <c r="F375" s="68"/>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idden="1">
      <c r="A376" s="2"/>
      <c r="B376" s="2"/>
      <c r="C376" s="2"/>
      <c r="D376" s="2"/>
      <c r="E376" s="68"/>
      <c r="F376" s="68"/>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idden="1">
      <c r="A377" s="2"/>
      <c r="B377" s="2"/>
      <c r="C377" s="2"/>
      <c r="D377" s="2"/>
      <c r="E377" s="68"/>
      <c r="F377" s="68"/>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idden="1">
      <c r="A378" s="2"/>
      <c r="B378" s="2"/>
      <c r="C378" s="2"/>
      <c r="D378" s="2"/>
      <c r="E378" s="68"/>
      <c r="F378" s="68"/>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idden="1">
      <c r="A379" s="2"/>
      <c r="B379" s="2"/>
      <c r="C379" s="2"/>
      <c r="D379" s="2"/>
      <c r="E379" s="68"/>
      <c r="F379" s="68"/>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idden="1">
      <c r="A380" s="2"/>
      <c r="B380" s="2"/>
      <c r="C380" s="2"/>
      <c r="D380" s="2"/>
      <c r="E380" s="68"/>
      <c r="F380" s="68"/>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idden="1">
      <c r="A381" s="2"/>
      <c r="B381" s="2"/>
      <c r="C381" s="2"/>
      <c r="D381" s="2"/>
      <c r="E381" s="68"/>
      <c r="F381" s="68"/>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idden="1">
      <c r="A382" s="2"/>
      <c r="B382" s="2"/>
      <c r="C382" s="2"/>
      <c r="D382" s="2"/>
      <c r="E382" s="68"/>
      <c r="F382" s="68"/>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idden="1">
      <c r="A383" s="2"/>
      <c r="B383" s="2"/>
      <c r="C383" s="2"/>
      <c r="D383" s="2"/>
      <c r="E383" s="68"/>
      <c r="F383" s="68"/>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idden="1">
      <c r="A384" s="2"/>
      <c r="B384" s="2"/>
      <c r="C384" s="2"/>
      <c r="D384" s="2"/>
      <c r="E384" s="68"/>
      <c r="F384" s="68"/>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idden="1">
      <c r="A385" s="2"/>
      <c r="B385" s="2"/>
      <c r="C385" s="2"/>
      <c r="D385" s="2"/>
      <c r="E385" s="68"/>
      <c r="F385" s="68"/>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idden="1">
      <c r="A386" s="2"/>
      <c r="B386" s="2"/>
      <c r="C386" s="2"/>
      <c r="D386" s="2"/>
      <c r="E386" s="68"/>
      <c r="F386" s="68"/>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idden="1">
      <c r="A387" s="2"/>
      <c r="B387" s="2"/>
      <c r="C387" s="2"/>
      <c r="D387" s="2"/>
      <c r="E387" s="68"/>
      <c r="F387" s="68"/>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idden="1">
      <c r="A388" s="2"/>
      <c r="B388" s="2"/>
      <c r="C388" s="2"/>
      <c r="D388" s="2"/>
      <c r="E388" s="68"/>
      <c r="F388" s="68"/>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idden="1">
      <c r="A389" s="2"/>
      <c r="B389" s="2"/>
      <c r="C389" s="2"/>
      <c r="D389" s="2"/>
      <c r="E389" s="68"/>
      <c r="F389" s="68"/>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idden="1">
      <c r="A390" s="2"/>
      <c r="B390" s="2"/>
      <c r="C390" s="2"/>
      <c r="D390" s="2"/>
      <c r="E390" s="68"/>
      <c r="F390" s="68"/>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idden="1">
      <c r="A391" s="2"/>
      <c r="B391" s="2"/>
      <c r="C391" s="2"/>
      <c r="D391" s="2"/>
      <c r="E391" s="68"/>
      <c r="F391" s="68"/>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idden="1">
      <c r="A392" s="2"/>
      <c r="B392" s="2"/>
      <c r="C392" s="2"/>
      <c r="D392" s="2"/>
      <c r="E392" s="68"/>
      <c r="F392" s="68"/>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idden="1">
      <c r="A393" s="2"/>
      <c r="B393" s="2"/>
      <c r="C393" s="2"/>
      <c r="D393" s="2"/>
      <c r="E393" s="68"/>
      <c r="F393" s="68"/>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idden="1">
      <c r="A394" s="2"/>
      <c r="B394" s="2"/>
      <c r="C394" s="2"/>
      <c r="D394" s="2"/>
      <c r="E394" s="68"/>
      <c r="F394" s="68"/>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idden="1">
      <c r="A395" s="2"/>
      <c r="B395" s="2"/>
      <c r="C395" s="2"/>
      <c r="D395" s="2"/>
      <c r="E395" s="68"/>
      <c r="F395" s="68"/>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idden="1">
      <c r="A396" s="2"/>
      <c r="B396" s="2"/>
      <c r="C396" s="2"/>
      <c r="D396" s="2"/>
      <c r="E396" s="68"/>
      <c r="F396" s="68"/>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idden="1">
      <c r="A397" s="2"/>
      <c r="B397" s="2"/>
      <c r="C397" s="2"/>
      <c r="D397" s="2"/>
      <c r="E397" s="68"/>
      <c r="F397" s="68"/>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idden="1">
      <c r="A398" s="2"/>
      <c r="B398" s="2"/>
      <c r="C398" s="2"/>
      <c r="D398" s="2"/>
      <c r="E398" s="68"/>
      <c r="F398" s="68"/>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idden="1">
      <c r="A399" s="2"/>
      <c r="B399" s="2"/>
      <c r="C399" s="2"/>
      <c r="D399" s="2"/>
      <c r="E399" s="68"/>
      <c r="F399" s="68"/>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idden="1">
      <c r="A400" s="2"/>
      <c r="B400" s="2"/>
      <c r="C400" s="2"/>
      <c r="D400" s="2"/>
      <c r="E400" s="68"/>
      <c r="F400" s="68"/>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idden="1">
      <c r="A401" s="2"/>
      <c r="B401" s="2"/>
      <c r="C401" s="2"/>
      <c r="D401" s="2"/>
      <c r="E401" s="68"/>
      <c r="F401" s="68"/>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idden="1">
      <c r="A402" s="2"/>
      <c r="B402" s="2"/>
      <c r="C402" s="2"/>
      <c r="D402" s="2"/>
      <c r="E402" s="68"/>
      <c r="F402" s="68"/>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idden="1">
      <c r="A403" s="2"/>
      <c r="B403" s="2"/>
      <c r="C403" s="2"/>
      <c r="D403" s="2"/>
      <c r="E403" s="68"/>
      <c r="F403" s="68"/>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idden="1">
      <c r="A404" s="2"/>
      <c r="B404" s="2"/>
      <c r="C404" s="2"/>
      <c r="D404" s="2"/>
      <c r="E404" s="68"/>
      <c r="F404" s="68"/>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idden="1">
      <c r="A405" s="2"/>
      <c r="B405" s="2"/>
      <c r="C405" s="2"/>
      <c r="D405" s="2"/>
      <c r="E405" s="68"/>
      <c r="F405" s="68"/>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idden="1">
      <c r="A406" s="2"/>
      <c r="B406" s="2"/>
      <c r="C406" s="2"/>
      <c r="D406" s="2"/>
      <c r="E406" s="68"/>
      <c r="F406" s="68"/>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idden="1">
      <c r="A407" s="2"/>
      <c r="B407" s="2"/>
      <c r="C407" s="2"/>
      <c r="D407" s="2"/>
      <c r="E407" s="68"/>
      <c r="F407" s="68"/>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idden="1">
      <c r="A408" s="2"/>
      <c r="B408" s="2"/>
      <c r="C408" s="2"/>
      <c r="D408" s="2"/>
      <c r="E408" s="68"/>
      <c r="F408" s="68"/>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idden="1">
      <c r="A409" s="2"/>
      <c r="B409" s="2"/>
      <c r="C409" s="2"/>
      <c r="D409" s="2"/>
      <c r="E409" s="68"/>
      <c r="F409" s="68"/>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idden="1">
      <c r="A410" s="2"/>
      <c r="B410" s="2"/>
      <c r="C410" s="2"/>
      <c r="D410" s="2"/>
      <c r="E410" s="68"/>
      <c r="F410" s="68"/>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idden="1">
      <c r="A411" s="2"/>
      <c r="B411" s="2"/>
      <c r="C411" s="2"/>
      <c r="D411" s="2"/>
      <c r="E411" s="68"/>
      <c r="F411" s="68"/>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idden="1">
      <c r="A412" s="2"/>
      <c r="B412" s="2"/>
      <c r="C412" s="2"/>
      <c r="D412" s="2"/>
      <c r="E412" s="68"/>
      <c r="F412" s="68"/>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idden="1">
      <c r="A413" s="2"/>
      <c r="B413" s="2"/>
      <c r="C413" s="2"/>
      <c r="D413" s="2"/>
      <c r="E413" s="68"/>
      <c r="F413" s="68"/>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idden="1">
      <c r="A414" s="2"/>
      <c r="B414" s="2"/>
      <c r="C414" s="2"/>
      <c r="D414" s="2"/>
      <c r="E414" s="68"/>
      <c r="F414" s="68"/>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idden="1">
      <c r="A415" s="2"/>
      <c r="B415" s="2"/>
      <c r="C415" s="2"/>
      <c r="D415" s="2"/>
      <c r="E415" s="68"/>
      <c r="F415" s="68"/>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idden="1">
      <c r="A416" s="2"/>
      <c r="B416" s="2"/>
      <c r="C416" s="2"/>
      <c r="D416" s="2"/>
      <c r="E416" s="68"/>
      <c r="F416" s="68"/>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idden="1">
      <c r="A417" s="2"/>
      <c r="B417" s="2"/>
      <c r="C417" s="2"/>
      <c r="D417" s="2"/>
      <c r="E417" s="68"/>
      <c r="F417" s="68"/>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idden="1">
      <c r="A418" s="2"/>
      <c r="B418" s="2"/>
      <c r="C418" s="2"/>
      <c r="D418" s="2"/>
      <c r="E418" s="68"/>
      <c r="F418" s="68"/>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idden="1">
      <c r="A419" s="2"/>
      <c r="B419" s="2"/>
      <c r="C419" s="2"/>
      <c r="D419" s="2"/>
      <c r="E419" s="68"/>
      <c r="F419" s="68"/>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idden="1">
      <c r="A420" s="2"/>
      <c r="B420" s="2"/>
      <c r="C420" s="2"/>
      <c r="D420" s="2"/>
      <c r="E420" s="68"/>
      <c r="F420" s="68"/>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idden="1">
      <c r="A421" s="2"/>
      <c r="B421" s="2"/>
      <c r="C421" s="2"/>
      <c r="D421" s="2"/>
      <c r="E421" s="68"/>
      <c r="F421" s="68"/>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idden="1">
      <c r="A422" s="2"/>
      <c r="B422" s="2"/>
      <c r="C422" s="2"/>
      <c r="D422" s="2"/>
      <c r="E422" s="68"/>
      <c r="F422" s="68"/>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idden="1">
      <c r="A423" s="2"/>
      <c r="B423" s="2"/>
      <c r="C423" s="2"/>
      <c r="D423" s="2"/>
      <c r="E423" s="68"/>
      <c r="F423" s="68"/>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idden="1">
      <c r="A424" s="2"/>
      <c r="B424" s="2"/>
      <c r="C424" s="2"/>
      <c r="D424" s="2"/>
      <c r="E424" s="68"/>
      <c r="F424" s="68"/>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idden="1">
      <c r="A425" s="2"/>
      <c r="B425" s="2"/>
      <c r="C425" s="2"/>
      <c r="D425" s="2"/>
      <c r="E425" s="68"/>
      <c r="F425" s="68"/>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idden="1">
      <c r="A426" s="2"/>
      <c r="B426" s="2"/>
      <c r="C426" s="2"/>
      <c r="D426" s="2"/>
      <c r="E426" s="68"/>
      <c r="F426" s="68"/>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idden="1">
      <c r="A427" s="2"/>
      <c r="B427" s="2"/>
      <c r="C427" s="2"/>
      <c r="D427" s="2"/>
      <c r="E427" s="68"/>
      <c r="F427" s="68"/>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idden="1">
      <c r="A428" s="2"/>
      <c r="B428" s="2"/>
      <c r="C428" s="2"/>
      <c r="D428" s="2"/>
      <c r="E428" s="68"/>
      <c r="F428" s="68"/>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idden="1">
      <c r="A429" s="2"/>
      <c r="B429" s="2"/>
      <c r="C429" s="2"/>
      <c r="D429" s="2"/>
      <c r="E429" s="68"/>
      <c r="F429" s="68"/>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idden="1">
      <c r="A430" s="2"/>
      <c r="B430" s="2"/>
      <c r="C430" s="2"/>
      <c r="D430" s="2"/>
      <c r="E430" s="68"/>
      <c r="F430" s="68"/>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idden="1">
      <c r="A431" s="2"/>
      <c r="B431" s="2"/>
      <c r="C431" s="2"/>
      <c r="D431" s="2"/>
      <c r="E431" s="68"/>
      <c r="F431" s="68"/>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idden="1">
      <c r="A432" s="2"/>
      <c r="B432" s="2"/>
      <c r="C432" s="2"/>
      <c r="D432" s="2"/>
      <c r="E432" s="68"/>
      <c r="F432" s="68"/>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idden="1">
      <c r="A433" s="2"/>
      <c r="B433" s="2"/>
      <c r="C433" s="2"/>
      <c r="D433" s="2"/>
      <c r="E433" s="68"/>
      <c r="F433" s="68"/>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idden="1">
      <c r="A434" s="2"/>
      <c r="B434" s="2"/>
      <c r="C434" s="2"/>
      <c r="D434" s="2"/>
      <c r="E434" s="68"/>
      <c r="F434" s="68"/>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idden="1">
      <c r="A435" s="2"/>
      <c r="B435" s="2"/>
      <c r="C435" s="2"/>
      <c r="D435" s="2"/>
      <c r="E435" s="68"/>
      <c r="F435" s="68"/>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idden="1">
      <c r="A436" s="2"/>
      <c r="B436" s="2"/>
      <c r="C436" s="2"/>
      <c r="D436" s="2"/>
      <c r="E436" s="68"/>
      <c r="F436" s="68"/>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idden="1">
      <c r="A437" s="2"/>
      <c r="B437" s="2"/>
      <c r="C437" s="2"/>
      <c r="D437" s="2"/>
      <c r="E437" s="68"/>
      <c r="F437" s="68"/>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idden="1">
      <c r="A438" s="2"/>
      <c r="B438" s="2"/>
      <c r="C438" s="2"/>
      <c r="D438" s="2"/>
      <c r="E438" s="68"/>
      <c r="F438" s="68"/>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idden="1">
      <c r="A439" s="2"/>
      <c r="B439" s="2"/>
      <c r="C439" s="2"/>
      <c r="D439" s="2"/>
      <c r="E439" s="68"/>
      <c r="F439" s="68"/>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idden="1">
      <c r="A440" s="2"/>
      <c r="B440" s="2"/>
      <c r="C440" s="2"/>
      <c r="D440" s="2"/>
      <c r="E440" s="68"/>
      <c r="F440" s="68"/>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idden="1">
      <c r="A441" s="2"/>
      <c r="B441" s="2"/>
      <c r="C441" s="2"/>
      <c r="D441" s="2"/>
      <c r="E441" s="68"/>
      <c r="F441" s="68"/>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idden="1">
      <c r="A442" s="2"/>
      <c r="B442" s="2"/>
      <c r="C442" s="2"/>
      <c r="D442" s="2"/>
      <c r="E442" s="68"/>
      <c r="F442" s="68"/>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idden="1">
      <c r="A443" s="2"/>
      <c r="B443" s="2"/>
      <c r="C443" s="2"/>
      <c r="D443" s="2"/>
      <c r="E443" s="68"/>
      <c r="F443" s="68"/>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idden="1">
      <c r="A444" s="2"/>
      <c r="B444" s="2"/>
      <c r="C444" s="2"/>
      <c r="D444" s="2"/>
      <c r="E444" s="68"/>
      <c r="F444" s="68"/>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idden="1">
      <c r="A445" s="2"/>
      <c r="B445" s="2"/>
      <c r="C445" s="2"/>
      <c r="D445" s="2"/>
      <c r="E445" s="68"/>
      <c r="F445" s="68"/>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idden="1">
      <c r="A446" s="2"/>
      <c r="B446" s="2"/>
      <c r="C446" s="2"/>
      <c r="D446" s="2"/>
      <c r="E446" s="68"/>
      <c r="F446" s="68"/>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idden="1">
      <c r="A447" s="2"/>
      <c r="B447" s="2"/>
      <c r="C447" s="2"/>
      <c r="D447" s="2"/>
      <c r="E447" s="68"/>
      <c r="F447" s="68"/>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idden="1">
      <c r="A448" s="2"/>
      <c r="B448" s="2"/>
      <c r="C448" s="2"/>
      <c r="D448" s="2"/>
      <c r="E448" s="68"/>
      <c r="F448" s="68"/>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idden="1">
      <c r="A449" s="2"/>
      <c r="B449" s="2"/>
      <c r="C449" s="2"/>
      <c r="D449" s="2"/>
      <c r="E449" s="68"/>
      <c r="F449" s="68"/>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idden="1">
      <c r="A450" s="2"/>
      <c r="B450" s="2"/>
      <c r="C450" s="2"/>
      <c r="D450" s="2"/>
      <c r="E450" s="68"/>
      <c r="F450" s="68"/>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idden="1">
      <c r="A451" s="2"/>
      <c r="B451" s="2"/>
      <c r="C451" s="2"/>
      <c r="D451" s="2"/>
      <c r="E451" s="68"/>
      <c r="F451" s="68"/>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idden="1">
      <c r="A452" s="2"/>
      <c r="B452" s="2"/>
      <c r="C452" s="2"/>
      <c r="D452" s="2"/>
      <c r="E452" s="68"/>
      <c r="F452" s="68"/>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idden="1">
      <c r="A453" s="2"/>
      <c r="B453" s="2"/>
      <c r="C453" s="2"/>
      <c r="D453" s="2"/>
      <c r="E453" s="68"/>
      <c r="F453" s="68"/>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idden="1">
      <c r="A454" s="2"/>
      <c r="B454" s="2"/>
      <c r="C454" s="2"/>
      <c r="D454" s="2"/>
      <c r="E454" s="68"/>
      <c r="F454" s="68"/>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idden="1">
      <c r="A455" s="2"/>
      <c r="B455" s="2"/>
      <c r="C455" s="2"/>
      <c r="D455" s="2"/>
      <c r="E455" s="68"/>
      <c r="F455" s="68"/>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idden="1">
      <c r="A456" s="2"/>
      <c r="B456" s="2"/>
      <c r="C456" s="2"/>
      <c r="D456" s="2"/>
      <c r="E456" s="68"/>
      <c r="F456" s="68"/>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idden="1">
      <c r="A457" s="2"/>
      <c r="B457" s="2"/>
      <c r="C457" s="2"/>
      <c r="D457" s="2"/>
      <c r="E457" s="68"/>
      <c r="F457" s="68"/>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idden="1">
      <c r="A458" s="2"/>
      <c r="B458" s="2"/>
      <c r="C458" s="2"/>
      <c r="D458" s="2"/>
      <c r="E458" s="68"/>
      <c r="F458" s="68"/>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idden="1">
      <c r="A459" s="2"/>
      <c r="B459" s="2"/>
      <c r="C459" s="2"/>
      <c r="D459" s="2"/>
      <c r="E459" s="68"/>
      <c r="F459" s="68"/>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idden="1">
      <c r="A460" s="2"/>
      <c r="B460" s="2"/>
      <c r="C460" s="2"/>
      <c r="D460" s="2"/>
      <c r="E460" s="68"/>
      <c r="F460" s="68"/>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idden="1">
      <c r="A461" s="2"/>
      <c r="B461" s="2"/>
      <c r="C461" s="2"/>
      <c r="D461" s="2"/>
      <c r="E461" s="68"/>
      <c r="F461" s="68"/>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idden="1">
      <c r="A462" s="2"/>
      <c r="B462" s="2"/>
      <c r="C462" s="2"/>
      <c r="D462" s="2"/>
      <c r="E462" s="68"/>
      <c r="F462" s="68"/>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idden="1">
      <c r="A463" s="2"/>
      <c r="B463" s="2"/>
      <c r="C463" s="2"/>
      <c r="D463" s="2"/>
      <c r="E463" s="68"/>
      <c r="F463" s="68"/>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idden="1">
      <c r="A464" s="2"/>
      <c r="B464" s="2"/>
      <c r="C464" s="2"/>
      <c r="D464" s="2"/>
      <c r="E464" s="68"/>
      <c r="F464" s="68"/>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idden="1">
      <c r="A465" s="2"/>
      <c r="B465" s="2"/>
      <c r="C465" s="2"/>
      <c r="D465" s="2"/>
      <c r="E465" s="68"/>
      <c r="F465" s="68"/>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idden="1">
      <c r="A466" s="2"/>
      <c r="B466" s="2"/>
      <c r="C466" s="2"/>
      <c r="D466" s="2"/>
      <c r="E466" s="68"/>
      <c r="F466" s="68"/>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idden="1">
      <c r="A467" s="2"/>
      <c r="B467" s="2"/>
      <c r="C467" s="2"/>
      <c r="D467" s="2"/>
      <c r="E467" s="68"/>
      <c r="F467" s="68"/>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idden="1">
      <c r="A468" s="2"/>
      <c r="B468" s="2"/>
      <c r="C468" s="2"/>
      <c r="D468" s="2"/>
      <c r="E468" s="68"/>
      <c r="F468" s="68"/>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idden="1">
      <c r="A469" s="2"/>
      <c r="B469" s="2"/>
      <c r="C469" s="2"/>
      <c r="D469" s="2"/>
      <c r="E469" s="68"/>
      <c r="F469" s="68"/>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idden="1">
      <c r="A470" s="2"/>
      <c r="B470" s="2"/>
      <c r="C470" s="2"/>
      <c r="D470" s="2"/>
      <c r="E470" s="68"/>
      <c r="F470" s="68"/>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idden="1">
      <c r="A471" s="2"/>
      <c r="B471" s="2"/>
      <c r="C471" s="2"/>
      <c r="D471" s="2"/>
      <c r="E471" s="68"/>
      <c r="F471" s="68"/>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idden="1">
      <c r="A472" s="2"/>
      <c r="B472" s="2"/>
      <c r="C472" s="2"/>
      <c r="D472" s="2"/>
      <c r="E472" s="68"/>
      <c r="F472" s="68"/>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idden="1">
      <c r="A473" s="2"/>
      <c r="B473" s="2"/>
      <c r="C473" s="2"/>
      <c r="D473" s="2"/>
      <c r="E473" s="68"/>
      <c r="F473" s="68"/>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idden="1">
      <c r="A474" s="2"/>
      <c r="B474" s="2"/>
      <c r="C474" s="2"/>
      <c r="D474" s="2"/>
      <c r="E474" s="68"/>
      <c r="F474" s="68"/>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idden="1">
      <c r="A475" s="2"/>
      <c r="B475" s="2"/>
      <c r="C475" s="2"/>
      <c r="D475" s="2"/>
      <c r="E475" s="68"/>
      <c r="F475" s="68"/>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idden="1">
      <c r="A476" s="2"/>
      <c r="B476" s="2"/>
      <c r="C476" s="2"/>
      <c r="D476" s="2"/>
      <c r="E476" s="68"/>
      <c r="F476" s="68"/>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idden="1">
      <c r="A477" s="2"/>
      <c r="B477" s="2"/>
      <c r="C477" s="2"/>
      <c r="D477" s="2"/>
      <c r="E477" s="68"/>
      <c r="F477" s="68"/>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idden="1">
      <c r="A478" s="2"/>
      <c r="B478" s="2"/>
      <c r="C478" s="2"/>
      <c r="D478" s="2"/>
      <c r="E478" s="68"/>
      <c r="F478" s="68"/>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idden="1">
      <c r="A479" s="2"/>
      <c r="B479" s="2"/>
      <c r="C479" s="2"/>
      <c r="D479" s="2"/>
      <c r="E479" s="68"/>
      <c r="F479" s="68"/>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idden="1">
      <c r="A480" s="2"/>
      <c r="B480" s="2"/>
      <c r="C480" s="2"/>
      <c r="D480" s="2"/>
      <c r="E480" s="68"/>
      <c r="F480" s="68"/>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idden="1">
      <c r="A481" s="2"/>
      <c r="B481" s="2"/>
      <c r="C481" s="2"/>
      <c r="D481" s="2"/>
      <c r="E481" s="68"/>
      <c r="F481" s="68"/>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idden="1">
      <c r="A482" s="2"/>
      <c r="B482" s="2"/>
      <c r="C482" s="2"/>
      <c r="D482" s="2"/>
      <c r="E482" s="68"/>
      <c r="F482" s="68"/>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idden="1">
      <c r="A483" s="2"/>
      <c r="B483" s="2"/>
      <c r="C483" s="2"/>
      <c r="D483" s="2"/>
      <c r="E483" s="68"/>
      <c r="F483" s="68"/>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idden="1">
      <c r="A484" s="2"/>
      <c r="B484" s="2"/>
      <c r="C484" s="2"/>
      <c r="D484" s="2"/>
      <c r="E484" s="68"/>
      <c r="F484" s="68"/>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idden="1">
      <c r="A485" s="2"/>
      <c r="B485" s="2"/>
      <c r="C485" s="2"/>
      <c r="D485" s="2"/>
      <c r="E485" s="68"/>
      <c r="F485" s="68"/>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idden="1">
      <c r="A486" s="2"/>
      <c r="B486" s="2"/>
      <c r="C486" s="2"/>
      <c r="D486" s="2"/>
      <c r="E486" s="68"/>
      <c r="F486" s="68"/>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idden="1">
      <c r="A487" s="2"/>
      <c r="B487" s="2"/>
      <c r="C487" s="2"/>
      <c r="D487" s="2"/>
      <c r="E487" s="68"/>
      <c r="F487" s="68"/>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idden="1">
      <c r="A488" s="2"/>
      <c r="B488" s="2"/>
      <c r="C488" s="2"/>
      <c r="D488" s="2"/>
      <c r="E488" s="68"/>
      <c r="F488" s="68"/>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idden="1">
      <c r="A489" s="2"/>
      <c r="B489" s="2"/>
      <c r="C489" s="2"/>
      <c r="D489" s="2"/>
      <c r="E489" s="68"/>
      <c r="F489" s="68"/>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idden="1">
      <c r="A490" s="2"/>
      <c r="B490" s="2"/>
      <c r="C490" s="2"/>
      <c r="D490" s="2"/>
      <c r="E490" s="68"/>
      <c r="F490" s="68"/>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idden="1">
      <c r="A491" s="2"/>
      <c r="B491" s="2"/>
      <c r="C491" s="2"/>
      <c r="D491" s="2"/>
      <c r="E491" s="68"/>
      <c r="F491" s="68"/>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idden="1">
      <c r="A492" s="2"/>
      <c r="B492" s="2"/>
      <c r="C492" s="2"/>
      <c r="D492" s="2"/>
      <c r="E492" s="68"/>
      <c r="F492" s="68"/>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idden="1">
      <c r="A493" s="2"/>
      <c r="B493" s="2"/>
      <c r="C493" s="2"/>
      <c r="D493" s="2"/>
      <c r="E493" s="68"/>
      <c r="F493" s="68"/>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idden="1">
      <c r="A494" s="2"/>
      <c r="B494" s="2"/>
      <c r="C494" s="2"/>
      <c r="D494" s="2"/>
      <c r="E494" s="68"/>
      <c r="F494" s="68"/>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idden="1">
      <c r="A495" s="2"/>
      <c r="B495" s="2"/>
      <c r="C495" s="2"/>
      <c r="D495" s="2"/>
      <c r="E495" s="68"/>
      <c r="F495" s="68"/>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idden="1">
      <c r="A496" s="2"/>
      <c r="B496" s="2"/>
      <c r="C496" s="2"/>
      <c r="D496" s="2"/>
      <c r="E496" s="68"/>
      <c r="F496" s="68"/>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idden="1">
      <c r="A497" s="2"/>
      <c r="B497" s="2"/>
      <c r="C497" s="2"/>
      <c r="D497" s="2"/>
      <c r="E497" s="68"/>
      <c r="F497" s="68"/>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idden="1">
      <c r="A498" s="2"/>
      <c r="B498" s="2"/>
      <c r="C498" s="2"/>
      <c r="D498" s="2"/>
      <c r="E498" s="68"/>
      <c r="F498" s="68"/>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idden="1">
      <c r="A499" s="2"/>
      <c r="B499" s="2"/>
      <c r="C499" s="2"/>
      <c r="D499" s="2"/>
      <c r="E499" s="68"/>
      <c r="F499" s="68"/>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idden="1">
      <c r="A500" s="2"/>
      <c r="B500" s="2"/>
      <c r="C500" s="2"/>
      <c r="D500" s="2"/>
      <c r="E500" s="68"/>
      <c r="F500" s="68"/>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idden="1">
      <c r="A501" s="2"/>
      <c r="B501" s="2"/>
      <c r="C501" s="2"/>
      <c r="D501" s="2"/>
      <c r="E501" s="68"/>
      <c r="F501" s="68"/>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idden="1">
      <c r="A502" s="2"/>
      <c r="B502" s="2"/>
      <c r="C502" s="2"/>
      <c r="D502" s="2"/>
      <c r="E502" s="68"/>
      <c r="F502" s="68"/>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idden="1">
      <c r="A503" s="2"/>
      <c r="B503" s="2"/>
      <c r="C503" s="2"/>
      <c r="D503" s="2"/>
      <c r="E503" s="68"/>
      <c r="F503" s="68"/>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idden="1">
      <c r="A504" s="2"/>
      <c r="B504" s="2"/>
      <c r="C504" s="2"/>
      <c r="D504" s="2"/>
      <c r="E504" s="68"/>
      <c r="F504" s="68"/>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idden="1">
      <c r="A505" s="2"/>
      <c r="B505" s="2"/>
      <c r="C505" s="2"/>
      <c r="D505" s="2"/>
      <c r="E505" s="68"/>
      <c r="F505" s="68"/>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idden="1">
      <c r="A506" s="2"/>
      <c r="B506" s="2"/>
      <c r="C506" s="2"/>
      <c r="D506" s="2"/>
      <c r="E506" s="68"/>
      <c r="F506" s="68"/>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idden="1">
      <c r="A507" s="2"/>
      <c r="B507" s="2"/>
      <c r="C507" s="2"/>
      <c r="D507" s="2"/>
      <c r="E507" s="68"/>
      <c r="F507" s="68"/>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idden="1">
      <c r="A508" s="2"/>
      <c r="B508" s="2"/>
      <c r="C508" s="2"/>
      <c r="D508" s="2"/>
      <c r="E508" s="68"/>
      <c r="F508" s="68"/>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idden="1">
      <c r="A509" s="2"/>
      <c r="B509" s="2"/>
      <c r="C509" s="2"/>
      <c r="D509" s="2"/>
      <c r="E509" s="68"/>
      <c r="F509" s="68"/>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idden="1">
      <c r="A510" s="2"/>
      <c r="B510" s="2"/>
      <c r="C510" s="2"/>
      <c r="D510" s="2"/>
      <c r="E510" s="68"/>
      <c r="F510" s="68"/>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idden="1">
      <c r="A511" s="2"/>
      <c r="B511" s="2"/>
      <c r="C511" s="2"/>
      <c r="D511" s="2"/>
      <c r="E511" s="68"/>
      <c r="F511" s="68"/>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idden="1">
      <c r="A512" s="2"/>
      <c r="B512" s="2"/>
      <c r="C512" s="2"/>
      <c r="D512" s="2"/>
      <c r="E512" s="68"/>
      <c r="F512" s="68"/>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idden="1">
      <c r="A513" s="2"/>
      <c r="B513" s="2"/>
      <c r="C513" s="2"/>
      <c r="D513" s="2"/>
      <c r="E513" s="68"/>
      <c r="F513" s="68"/>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idden="1">
      <c r="A514" s="2"/>
      <c r="B514" s="2"/>
      <c r="C514" s="2"/>
      <c r="D514" s="2"/>
      <c r="E514" s="68"/>
      <c r="F514" s="68"/>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idden="1">
      <c r="A515" s="2"/>
      <c r="B515" s="2"/>
      <c r="C515" s="2"/>
      <c r="D515" s="2"/>
      <c r="E515" s="68"/>
      <c r="F515" s="68"/>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idden="1">
      <c r="A516" s="2"/>
      <c r="B516" s="2"/>
      <c r="C516" s="2"/>
      <c r="D516" s="2"/>
      <c r="E516" s="68"/>
      <c r="F516" s="68"/>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idden="1">
      <c r="A517" s="2"/>
      <c r="B517" s="2"/>
      <c r="C517" s="2"/>
      <c r="D517" s="2"/>
      <c r="E517" s="68"/>
      <c r="F517" s="68"/>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idden="1">
      <c r="A518" s="2"/>
      <c r="B518" s="2"/>
      <c r="C518" s="2"/>
      <c r="D518" s="2"/>
      <c r="E518" s="68"/>
      <c r="F518" s="68"/>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idden="1">
      <c r="A519" s="2"/>
      <c r="B519" s="2"/>
      <c r="C519" s="2"/>
      <c r="D519" s="2"/>
      <c r="E519" s="68"/>
      <c r="F519" s="68"/>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idden="1">
      <c r="A520" s="2"/>
      <c r="B520" s="2"/>
      <c r="C520" s="2"/>
      <c r="D520" s="2"/>
      <c r="E520" s="68"/>
      <c r="F520" s="68"/>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idden="1">
      <c r="A521" s="2"/>
      <c r="B521" s="2"/>
      <c r="C521" s="2"/>
      <c r="D521" s="2"/>
      <c r="E521" s="68"/>
      <c r="F521" s="68"/>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idden="1">
      <c r="A522" s="2"/>
      <c r="B522" s="2"/>
      <c r="C522" s="2"/>
      <c r="D522" s="2"/>
      <c r="E522" s="68"/>
      <c r="F522" s="68"/>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idden="1">
      <c r="A523" s="2"/>
      <c r="B523" s="2"/>
      <c r="C523" s="2"/>
      <c r="D523" s="2"/>
      <c r="E523" s="68"/>
      <c r="F523" s="68"/>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idden="1">
      <c r="A524" s="2"/>
      <c r="B524" s="2"/>
      <c r="C524" s="2"/>
      <c r="D524" s="2"/>
      <c r="E524" s="68"/>
      <c r="F524" s="68"/>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idden="1">
      <c r="A525" s="2"/>
      <c r="B525" s="2"/>
      <c r="C525" s="2"/>
      <c r="D525" s="2"/>
      <c r="E525" s="68"/>
      <c r="F525" s="68"/>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idden="1">
      <c r="A526" s="2"/>
      <c r="B526" s="2"/>
      <c r="C526" s="2"/>
      <c r="D526" s="2"/>
      <c r="E526" s="68"/>
      <c r="F526" s="68"/>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idden="1">
      <c r="A527" s="2"/>
      <c r="B527" s="2"/>
      <c r="C527" s="2"/>
      <c r="D527" s="2"/>
      <c r="E527" s="68"/>
      <c r="F527" s="68"/>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idden="1">
      <c r="A528" s="2"/>
      <c r="B528" s="2"/>
      <c r="C528" s="2"/>
      <c r="D528" s="2"/>
      <c r="E528" s="68"/>
      <c r="F528" s="68"/>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idden="1">
      <c r="A529" s="2"/>
      <c r="B529" s="2"/>
      <c r="C529" s="2"/>
      <c r="D529" s="2"/>
      <c r="E529" s="68"/>
      <c r="F529" s="68"/>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idden="1">
      <c r="A530" s="2"/>
      <c r="B530" s="2"/>
      <c r="C530" s="2"/>
      <c r="D530" s="2"/>
      <c r="E530" s="68"/>
      <c r="F530" s="68"/>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idden="1">
      <c r="A531" s="2"/>
      <c r="B531" s="2"/>
      <c r="C531" s="2"/>
      <c r="D531" s="2"/>
      <c r="E531" s="68"/>
      <c r="F531" s="68"/>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idden="1">
      <c r="A532" s="2"/>
      <c r="B532" s="2"/>
      <c r="C532" s="2"/>
      <c r="D532" s="2"/>
      <c r="E532" s="68"/>
      <c r="F532" s="68"/>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idden="1">
      <c r="A533" s="2"/>
      <c r="B533" s="2"/>
      <c r="C533" s="2"/>
      <c r="D533" s="2"/>
      <c r="E533" s="68"/>
      <c r="F533" s="68"/>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idden="1">
      <c r="A534" s="2"/>
      <c r="B534" s="2"/>
      <c r="C534" s="2"/>
      <c r="D534" s="2"/>
      <c r="E534" s="68"/>
      <c r="F534" s="68"/>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idden="1">
      <c r="A535" s="2"/>
      <c r="B535" s="2"/>
      <c r="C535" s="2"/>
      <c r="D535" s="2"/>
      <c r="E535" s="68"/>
      <c r="F535" s="68"/>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idden="1">
      <c r="A536" s="2"/>
      <c r="B536" s="2"/>
      <c r="C536" s="2"/>
      <c r="D536" s="2"/>
      <c r="E536" s="68"/>
      <c r="F536" s="68"/>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idden="1">
      <c r="A537" s="2"/>
      <c r="B537" s="2"/>
      <c r="C537" s="2"/>
      <c r="D537" s="2"/>
      <c r="E537" s="68"/>
      <c r="F537" s="68"/>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idden="1">
      <c r="A538" s="2"/>
      <c r="B538" s="2"/>
      <c r="C538" s="2"/>
      <c r="D538" s="2"/>
      <c r="E538" s="68"/>
      <c r="F538" s="68"/>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idden="1">
      <c r="A539" s="2"/>
      <c r="B539" s="2"/>
      <c r="C539" s="2"/>
      <c r="D539" s="2"/>
      <c r="E539" s="68"/>
      <c r="F539" s="68"/>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idden="1">
      <c r="A540" s="2"/>
      <c r="B540" s="2"/>
      <c r="C540" s="2"/>
      <c r="D540" s="2"/>
      <c r="E540" s="68"/>
      <c r="F540" s="68"/>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idden="1">
      <c r="A541" s="2"/>
      <c r="B541" s="2"/>
      <c r="C541" s="2"/>
      <c r="D541" s="2"/>
      <c r="E541" s="68"/>
      <c r="F541" s="68"/>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idden="1">
      <c r="A542" s="2"/>
      <c r="B542" s="2"/>
      <c r="C542" s="2"/>
      <c r="D542" s="2"/>
      <c r="E542" s="68"/>
      <c r="F542" s="68"/>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idden="1">
      <c r="A543" s="2"/>
      <c r="B543" s="2"/>
      <c r="C543" s="2"/>
      <c r="D543" s="2"/>
      <c r="E543" s="68"/>
      <c r="F543" s="68"/>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idden="1">
      <c r="A544" s="2"/>
      <c r="B544" s="2"/>
      <c r="C544" s="2"/>
      <c r="D544" s="2"/>
      <c r="E544" s="68"/>
      <c r="F544" s="68"/>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idden="1">
      <c r="A545" s="2"/>
      <c r="B545" s="2"/>
      <c r="C545" s="2"/>
      <c r="D545" s="2"/>
      <c r="E545" s="68"/>
      <c r="F545" s="68"/>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idden="1">
      <c r="A546" s="2"/>
      <c r="B546" s="2"/>
      <c r="C546" s="2"/>
      <c r="D546" s="2"/>
      <c r="E546" s="68"/>
      <c r="F546" s="68"/>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idden="1">
      <c r="A547" s="2"/>
      <c r="B547" s="2"/>
      <c r="C547" s="2"/>
      <c r="D547" s="2"/>
      <c r="E547" s="68"/>
      <c r="F547" s="68"/>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idden="1">
      <c r="A548" s="2"/>
      <c r="B548" s="2"/>
      <c r="C548" s="2"/>
      <c r="D548" s="2"/>
      <c r="E548" s="68"/>
      <c r="F548" s="68"/>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idden="1">
      <c r="A549" s="2"/>
      <c r="B549" s="2"/>
      <c r="C549" s="2"/>
      <c r="D549" s="2"/>
      <c r="E549" s="68"/>
      <c r="F549" s="68"/>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idden="1">
      <c r="A550" s="2"/>
      <c r="B550" s="2"/>
      <c r="C550" s="2"/>
      <c r="D550" s="2"/>
      <c r="E550" s="68"/>
      <c r="F550" s="68"/>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idden="1">
      <c r="A551" s="2"/>
      <c r="B551" s="2"/>
      <c r="C551" s="2"/>
      <c r="D551" s="2"/>
      <c r="E551" s="68"/>
      <c r="F551" s="68"/>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idden="1">
      <c r="A552" s="2"/>
      <c r="B552" s="2"/>
      <c r="C552" s="2"/>
      <c r="D552" s="2"/>
      <c r="E552" s="68"/>
      <c r="F552" s="68"/>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idden="1">
      <c r="A553" s="2"/>
      <c r="B553" s="2"/>
      <c r="C553" s="2"/>
      <c r="D553" s="2"/>
      <c r="E553" s="68"/>
      <c r="F553" s="68"/>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idden="1">
      <c r="A554" s="2"/>
      <c r="B554" s="2"/>
      <c r="C554" s="2"/>
      <c r="D554" s="2"/>
      <c r="E554" s="68"/>
      <c r="F554" s="68"/>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idden="1">
      <c r="A555" s="2"/>
      <c r="B555" s="2"/>
      <c r="C555" s="2"/>
      <c r="D555" s="2"/>
      <c r="E555" s="68"/>
      <c r="F555" s="68"/>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idden="1">
      <c r="A556" s="2"/>
      <c r="B556" s="2"/>
      <c r="C556" s="2"/>
      <c r="D556" s="2"/>
      <c r="E556" s="68"/>
      <c r="F556" s="68"/>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idden="1">
      <c r="A557" s="2"/>
      <c r="B557" s="2"/>
      <c r="C557" s="2"/>
      <c r="D557" s="2"/>
      <c r="E557" s="68"/>
      <c r="F557" s="68"/>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idden="1">
      <c r="A558" s="2"/>
      <c r="B558" s="2"/>
      <c r="C558" s="2"/>
      <c r="D558" s="2"/>
      <c r="E558" s="68"/>
      <c r="F558" s="68"/>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idden="1">
      <c r="A559" s="2"/>
      <c r="B559" s="2"/>
      <c r="C559" s="2"/>
      <c r="D559" s="2"/>
      <c r="E559" s="68"/>
      <c r="F559" s="68"/>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idden="1">
      <c r="A560" s="2"/>
      <c r="B560" s="2"/>
      <c r="C560" s="2"/>
      <c r="D560" s="2"/>
      <c r="E560" s="68"/>
      <c r="F560" s="68"/>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idden="1">
      <c r="A561" s="2"/>
      <c r="B561" s="2"/>
      <c r="C561" s="2"/>
      <c r="D561" s="2"/>
      <c r="E561" s="68"/>
      <c r="F561" s="68"/>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idden="1">
      <c r="A562" s="2"/>
      <c r="B562" s="2"/>
      <c r="C562" s="2"/>
      <c r="D562" s="2"/>
      <c r="E562" s="68"/>
      <c r="F562" s="68"/>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idden="1">
      <c r="A563" s="2"/>
      <c r="B563" s="2"/>
      <c r="C563" s="2"/>
      <c r="D563" s="2"/>
      <c r="E563" s="68"/>
      <c r="F563" s="68"/>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idden="1">
      <c r="A564" s="2"/>
      <c r="B564" s="2"/>
      <c r="C564" s="2"/>
      <c r="D564" s="2"/>
      <c r="E564" s="68"/>
      <c r="F564" s="68"/>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idden="1">
      <c r="A565" s="2"/>
      <c r="B565" s="2"/>
      <c r="C565" s="2"/>
      <c r="D565" s="2"/>
      <c r="E565" s="68"/>
      <c r="F565" s="68"/>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idden="1">
      <c r="A566" s="2"/>
      <c r="B566" s="2"/>
      <c r="C566" s="2"/>
      <c r="D566" s="2"/>
      <c r="E566" s="68"/>
      <c r="F566" s="68"/>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idden="1">
      <c r="A567" s="2"/>
      <c r="B567" s="2"/>
      <c r="C567" s="2"/>
      <c r="D567" s="2"/>
      <c r="E567" s="68"/>
      <c r="F567" s="68"/>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idden="1">
      <c r="A568" s="2"/>
      <c r="B568" s="2"/>
      <c r="C568" s="2"/>
      <c r="D568" s="2"/>
      <c r="E568" s="68"/>
      <c r="F568" s="68"/>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idden="1">
      <c r="A569" s="2"/>
      <c r="B569" s="2"/>
      <c r="C569" s="2"/>
      <c r="D569" s="2"/>
      <c r="E569" s="68"/>
      <c r="F569" s="68"/>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idden="1">
      <c r="A570" s="2"/>
      <c r="B570" s="2"/>
      <c r="C570" s="2"/>
      <c r="D570" s="2"/>
      <c r="E570" s="68"/>
      <c r="F570" s="68"/>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idden="1">
      <c r="A571" s="2"/>
      <c r="B571" s="2"/>
      <c r="C571" s="2"/>
      <c r="D571" s="2"/>
      <c r="E571" s="68"/>
      <c r="F571" s="68"/>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idden="1">
      <c r="A572" s="2"/>
      <c r="B572" s="2"/>
      <c r="C572" s="2"/>
      <c r="D572" s="2"/>
      <c r="E572" s="68"/>
      <c r="F572" s="68"/>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idden="1">
      <c r="A573" s="2"/>
      <c r="B573" s="2"/>
      <c r="C573" s="2"/>
      <c r="D573" s="2"/>
      <c r="E573" s="68"/>
      <c r="F573" s="68"/>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idden="1">
      <c r="A574" s="2"/>
      <c r="B574" s="2"/>
      <c r="C574" s="2"/>
      <c r="D574" s="2"/>
      <c r="E574" s="68"/>
      <c r="F574" s="68"/>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idden="1">
      <c r="A575" s="2"/>
      <c r="B575" s="2"/>
      <c r="C575" s="2"/>
      <c r="D575" s="2"/>
      <c r="E575" s="68"/>
      <c r="F575" s="68"/>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idden="1">
      <c r="A576" s="2"/>
      <c r="B576" s="2"/>
      <c r="C576" s="2"/>
      <c r="D576" s="2"/>
      <c r="E576" s="68"/>
      <c r="F576" s="68"/>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idden="1">
      <c r="A577" s="2"/>
      <c r="B577" s="2"/>
      <c r="C577" s="2"/>
      <c r="D577" s="2"/>
      <c r="E577" s="68"/>
      <c r="F577" s="68"/>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idden="1">
      <c r="A578" s="2"/>
      <c r="B578" s="2"/>
      <c r="C578" s="2"/>
      <c r="D578" s="2"/>
      <c r="E578" s="68"/>
      <c r="F578" s="68"/>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idden="1">
      <c r="A579" s="2"/>
      <c r="B579" s="2"/>
      <c r="C579" s="2"/>
      <c r="D579" s="2"/>
      <c r="E579" s="68"/>
      <c r="F579" s="68"/>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idden="1">
      <c r="A580" s="2"/>
      <c r="B580" s="2"/>
      <c r="C580" s="2"/>
      <c r="D580" s="2"/>
      <c r="E580" s="68"/>
      <c r="F580" s="68"/>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idden="1">
      <c r="A581" s="2"/>
      <c r="B581" s="2"/>
      <c r="C581" s="2"/>
      <c r="D581" s="2"/>
      <c r="E581" s="68"/>
      <c r="F581" s="68"/>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idden="1">
      <c r="A582" s="2"/>
      <c r="B582" s="2"/>
      <c r="C582" s="2"/>
      <c r="D582" s="2"/>
      <c r="E582" s="68"/>
      <c r="F582" s="68"/>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idden="1">
      <c r="A583" s="2"/>
      <c r="B583" s="2"/>
      <c r="C583" s="2"/>
      <c r="D583" s="2"/>
      <c r="E583" s="68"/>
      <c r="F583" s="68"/>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idden="1">
      <c r="A584" s="2"/>
      <c r="B584" s="2"/>
      <c r="C584" s="2"/>
      <c r="D584" s="2"/>
      <c r="E584" s="68"/>
      <c r="F584" s="68"/>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idden="1">
      <c r="A585" s="2"/>
      <c r="B585" s="2"/>
      <c r="C585" s="2"/>
      <c r="D585" s="2"/>
      <c r="E585" s="68"/>
      <c r="F585" s="68"/>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idden="1">
      <c r="A586" s="2"/>
      <c r="B586" s="2"/>
      <c r="C586" s="2"/>
      <c r="D586" s="2"/>
      <c r="E586" s="68"/>
      <c r="F586" s="68"/>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idden="1">
      <c r="A587" s="2"/>
      <c r="B587" s="2"/>
      <c r="C587" s="2"/>
      <c r="D587" s="2"/>
      <c r="E587" s="68"/>
      <c r="F587" s="68"/>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idden="1">
      <c r="A588" s="2"/>
      <c r="B588" s="2"/>
      <c r="C588" s="2"/>
      <c r="D588" s="2"/>
      <c r="E588" s="68"/>
      <c r="F588" s="68"/>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idden="1">
      <c r="A589" s="2"/>
      <c r="B589" s="2"/>
      <c r="C589" s="2"/>
      <c r="D589" s="2"/>
      <c r="E589" s="68"/>
      <c r="F589" s="68"/>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idden="1">
      <c r="A590" s="2"/>
      <c r="B590" s="2"/>
      <c r="C590" s="2"/>
      <c r="D590" s="2"/>
      <c r="E590" s="68"/>
      <c r="F590" s="68"/>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idden="1">
      <c r="A591" s="2"/>
      <c r="B591" s="2"/>
      <c r="C591" s="2"/>
      <c r="D591" s="2"/>
      <c r="E591" s="68"/>
      <c r="F591" s="68"/>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idden="1">
      <c r="A592" s="2"/>
      <c r="B592" s="2"/>
      <c r="C592" s="2"/>
      <c r="D592" s="2"/>
      <c r="E592" s="68"/>
      <c r="F592" s="68"/>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idden="1">
      <c r="A593" s="2"/>
      <c r="B593" s="2"/>
      <c r="C593" s="2"/>
      <c r="D593" s="2"/>
      <c r="E593" s="68"/>
      <c r="F593" s="68"/>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idden="1">
      <c r="A594" s="2"/>
      <c r="B594" s="2"/>
      <c r="C594" s="2"/>
      <c r="D594" s="2"/>
      <c r="E594" s="68"/>
      <c r="F594" s="68"/>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idden="1">
      <c r="A595" s="2"/>
      <c r="B595" s="2"/>
      <c r="C595" s="2"/>
      <c r="D595" s="2"/>
      <c r="E595" s="68"/>
      <c r="F595" s="68"/>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idden="1">
      <c r="A596" s="2"/>
      <c r="B596" s="2"/>
      <c r="C596" s="2"/>
      <c r="D596" s="2"/>
      <c r="E596" s="68"/>
      <c r="F596" s="68"/>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idden="1">
      <c r="A597" s="2"/>
      <c r="B597" s="2"/>
      <c r="C597" s="2"/>
      <c r="D597" s="2"/>
      <c r="E597" s="68"/>
      <c r="F597" s="68"/>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idden="1">
      <c r="A598" s="2"/>
      <c r="B598" s="2"/>
      <c r="C598" s="2"/>
      <c r="D598" s="2"/>
      <c r="E598" s="68"/>
      <c r="F598" s="68"/>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idden="1">
      <c r="A599" s="2"/>
      <c r="B599" s="2"/>
      <c r="C599" s="2"/>
      <c r="D599" s="2"/>
      <c r="E599" s="68"/>
      <c r="F599" s="68"/>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idden="1">
      <c r="A600" s="2"/>
      <c r="B600" s="2"/>
      <c r="C600" s="2"/>
      <c r="D600" s="2"/>
      <c r="E600" s="68"/>
      <c r="F600" s="68"/>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idden="1">
      <c r="A601" s="2"/>
      <c r="B601" s="2"/>
      <c r="C601" s="2"/>
      <c r="D601" s="2"/>
      <c r="E601" s="68"/>
      <c r="F601" s="68"/>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idden="1">
      <c r="A602" s="2"/>
      <c r="B602" s="2"/>
      <c r="C602" s="2"/>
      <c r="D602" s="2"/>
      <c r="E602" s="68"/>
      <c r="F602" s="68"/>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idden="1">
      <c r="A603" s="2"/>
      <c r="B603" s="2"/>
      <c r="C603" s="2"/>
      <c r="D603" s="2"/>
      <c r="E603" s="68"/>
      <c r="F603" s="68"/>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idden="1">
      <c r="A604" s="2"/>
      <c r="B604" s="2"/>
      <c r="C604" s="2"/>
      <c r="D604" s="2"/>
      <c r="E604" s="68"/>
      <c r="F604" s="68"/>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idden="1">
      <c r="A605" s="2"/>
      <c r="B605" s="2"/>
      <c r="C605" s="2"/>
      <c r="D605" s="2"/>
      <c r="E605" s="68"/>
      <c r="F605" s="68"/>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idden="1">
      <c r="A606" s="2"/>
      <c r="B606" s="2"/>
      <c r="C606" s="2"/>
      <c r="D606" s="2"/>
      <c r="E606" s="68"/>
      <c r="F606" s="68"/>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idden="1">
      <c r="A607" s="2"/>
      <c r="B607" s="2"/>
      <c r="C607" s="2"/>
      <c r="D607" s="2"/>
      <c r="E607" s="68"/>
      <c r="F607" s="68"/>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idden="1">
      <c r="A608" s="2"/>
      <c r="B608" s="2"/>
      <c r="C608" s="2"/>
      <c r="D608" s="2"/>
      <c r="E608" s="68"/>
      <c r="F608" s="68"/>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idden="1">
      <c r="A609" s="2"/>
      <c r="B609" s="2"/>
      <c r="C609" s="2"/>
      <c r="D609" s="2"/>
      <c r="E609" s="68"/>
      <c r="F609" s="68"/>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idden="1">
      <c r="A610" s="2"/>
      <c r="B610" s="2"/>
      <c r="C610" s="2"/>
      <c r="D610" s="2"/>
      <c r="E610" s="68"/>
      <c r="F610" s="68"/>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idden="1">
      <c r="A611" s="2"/>
      <c r="B611" s="2"/>
      <c r="C611" s="2"/>
      <c r="D611" s="2"/>
      <c r="E611" s="68"/>
      <c r="F611" s="68"/>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idden="1">
      <c r="A612" s="2"/>
      <c r="B612" s="2"/>
      <c r="C612" s="2"/>
      <c r="D612" s="2"/>
      <c r="E612" s="68"/>
      <c r="F612" s="68"/>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idden="1">
      <c r="A613" s="2"/>
      <c r="B613" s="2"/>
      <c r="C613" s="2"/>
      <c r="D613" s="2"/>
      <c r="E613" s="68"/>
      <c r="F613" s="68"/>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idden="1">
      <c r="A614" s="2"/>
      <c r="B614" s="2"/>
      <c r="C614" s="2"/>
      <c r="D614" s="2"/>
      <c r="E614" s="68"/>
      <c r="F614" s="68"/>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idden="1">
      <c r="A615" s="2"/>
      <c r="B615" s="2"/>
      <c r="C615" s="2"/>
      <c r="D615" s="2"/>
      <c r="E615" s="68"/>
      <c r="F615" s="68"/>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idden="1">
      <c r="A616" s="2"/>
      <c r="B616" s="2"/>
      <c r="C616" s="2"/>
      <c r="D616" s="2"/>
      <c r="E616" s="68"/>
      <c r="F616" s="68"/>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idden="1">
      <c r="A617" s="2"/>
      <c r="B617" s="2"/>
      <c r="C617" s="2"/>
      <c r="D617" s="2"/>
      <c r="E617" s="68"/>
      <c r="F617" s="68"/>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idden="1">
      <c r="A618" s="2"/>
      <c r="B618" s="2"/>
      <c r="C618" s="2"/>
      <c r="D618" s="2"/>
      <c r="E618" s="68"/>
      <c r="F618" s="68"/>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idden="1">
      <c r="A619" s="2"/>
      <c r="B619" s="2"/>
      <c r="C619" s="2"/>
      <c r="D619" s="2"/>
      <c r="E619" s="68"/>
      <c r="F619" s="68"/>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idden="1">
      <c r="A620" s="2"/>
      <c r="B620" s="2"/>
      <c r="C620" s="2"/>
      <c r="D620" s="2"/>
      <c r="E620" s="68"/>
      <c r="F620" s="68"/>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idden="1">
      <c r="A621" s="2"/>
      <c r="B621" s="2"/>
      <c r="C621" s="2"/>
      <c r="D621" s="2"/>
      <c r="E621" s="68"/>
      <c r="F621" s="68"/>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idden="1">
      <c r="A622" s="2"/>
      <c r="B622" s="2"/>
      <c r="C622" s="2"/>
      <c r="D622" s="2"/>
      <c r="E622" s="68"/>
      <c r="F622" s="68"/>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idden="1">
      <c r="A623" s="2"/>
      <c r="B623" s="2"/>
      <c r="C623" s="2"/>
      <c r="D623" s="2"/>
      <c r="E623" s="68"/>
      <c r="F623" s="68"/>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idden="1">
      <c r="A624" s="2"/>
      <c r="B624" s="2"/>
      <c r="C624" s="2"/>
      <c r="D624" s="2"/>
      <c r="E624" s="68"/>
      <c r="F624" s="68"/>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idden="1">
      <c r="A625" s="2"/>
      <c r="B625" s="2"/>
      <c r="C625" s="2"/>
      <c r="D625" s="2"/>
      <c r="E625" s="68"/>
      <c r="F625" s="68"/>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idden="1">
      <c r="A626" s="2"/>
      <c r="B626" s="2"/>
      <c r="C626" s="2"/>
      <c r="D626" s="2"/>
      <c r="E626" s="68"/>
      <c r="F626" s="68"/>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idden="1">
      <c r="A627" s="2"/>
      <c r="B627" s="2"/>
      <c r="C627" s="2"/>
      <c r="D627" s="2"/>
      <c r="E627" s="68"/>
      <c r="F627" s="68"/>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idden="1">
      <c r="A628" s="2"/>
      <c r="B628" s="2"/>
      <c r="C628" s="2"/>
      <c r="D628" s="2"/>
      <c r="E628" s="68"/>
      <c r="F628" s="68"/>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idden="1">
      <c r="A629" s="2"/>
      <c r="B629" s="2"/>
      <c r="C629" s="2"/>
      <c r="D629" s="2"/>
      <c r="E629" s="68"/>
      <c r="F629" s="68"/>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idden="1">
      <c r="A630" s="2"/>
      <c r="B630" s="2"/>
      <c r="C630" s="2"/>
      <c r="D630" s="2"/>
      <c r="E630" s="68"/>
      <c r="F630" s="68"/>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idden="1">
      <c r="A631" s="2"/>
      <c r="B631" s="2"/>
      <c r="C631" s="2"/>
      <c r="D631" s="2"/>
      <c r="E631" s="68"/>
      <c r="F631" s="68"/>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idden="1">
      <c r="A632" s="2"/>
      <c r="B632" s="2"/>
      <c r="C632" s="2"/>
      <c r="D632" s="2"/>
      <c r="E632" s="68"/>
      <c r="F632" s="68"/>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idden="1">
      <c r="A633" s="2"/>
      <c r="B633" s="2"/>
      <c r="C633" s="2"/>
      <c r="D633" s="2"/>
      <c r="E633" s="68"/>
      <c r="F633" s="68"/>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idden="1">
      <c r="A634" s="2"/>
      <c r="B634" s="2"/>
      <c r="C634" s="2"/>
      <c r="D634" s="2"/>
      <c r="E634" s="68"/>
      <c r="F634" s="68"/>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idden="1">
      <c r="A635" s="2"/>
      <c r="B635" s="2"/>
      <c r="C635" s="2"/>
      <c r="D635" s="2"/>
      <c r="E635" s="68"/>
      <c r="F635" s="68"/>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idden="1">
      <c r="A636" s="2"/>
      <c r="B636" s="2"/>
      <c r="C636" s="2"/>
      <c r="D636" s="2"/>
      <c r="E636" s="68"/>
      <c r="F636" s="68"/>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idden="1">
      <c r="A637" s="2"/>
      <c r="B637" s="2"/>
      <c r="C637" s="2"/>
      <c r="D637" s="2"/>
      <c r="E637" s="68"/>
      <c r="F637" s="68"/>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idden="1">
      <c r="A638" s="2"/>
      <c r="B638" s="2"/>
      <c r="C638" s="2"/>
      <c r="D638" s="2"/>
      <c r="E638" s="68"/>
      <c r="F638" s="68"/>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idden="1">
      <c r="A639" s="2"/>
      <c r="B639" s="2"/>
      <c r="C639" s="2"/>
      <c r="D639" s="2"/>
      <c r="E639" s="68"/>
      <c r="F639" s="68"/>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idden="1">
      <c r="A640" s="2"/>
      <c r="B640" s="2"/>
      <c r="C640" s="2"/>
      <c r="D640" s="2"/>
      <c r="E640" s="68"/>
      <c r="F640" s="68"/>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idden="1">
      <c r="A641" s="2"/>
      <c r="B641" s="2"/>
      <c r="C641" s="2"/>
      <c r="D641" s="2"/>
      <c r="E641" s="68"/>
      <c r="F641" s="68"/>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idden="1">
      <c r="A642" s="2"/>
      <c r="B642" s="2"/>
      <c r="C642" s="2"/>
      <c r="D642" s="2"/>
      <c r="E642" s="68"/>
      <c r="F642" s="68"/>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idden="1">
      <c r="A643" s="2"/>
      <c r="B643" s="2"/>
      <c r="C643" s="2"/>
      <c r="D643" s="2"/>
      <c r="E643" s="68"/>
      <c r="F643" s="68"/>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idden="1">
      <c r="A644" s="2"/>
      <c r="B644" s="2"/>
      <c r="C644" s="2"/>
      <c r="D644" s="2"/>
      <c r="E644" s="68"/>
      <c r="F644" s="68"/>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idden="1">
      <c r="A645" s="2"/>
      <c r="B645" s="2"/>
      <c r="C645" s="2"/>
      <c r="D645" s="2"/>
      <c r="E645" s="68"/>
      <c r="F645" s="68"/>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idden="1">
      <c r="A646" s="2"/>
      <c r="B646" s="2"/>
      <c r="C646" s="2"/>
      <c r="D646" s="2"/>
      <c r="E646" s="68"/>
      <c r="F646" s="68"/>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idden="1">
      <c r="A647" s="2"/>
      <c r="B647" s="2"/>
      <c r="C647" s="2"/>
      <c r="D647" s="2"/>
      <c r="E647" s="68"/>
      <c r="F647" s="68"/>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idden="1">
      <c r="A648" s="2"/>
      <c r="B648" s="2"/>
      <c r="C648" s="2"/>
      <c r="D648" s="2"/>
      <c r="E648" s="68"/>
      <c r="F648" s="68"/>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idden="1">
      <c r="A649" s="2"/>
      <c r="B649" s="2"/>
      <c r="C649" s="2"/>
      <c r="D649" s="2"/>
      <c r="E649" s="68"/>
      <c r="F649" s="68"/>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idden="1">
      <c r="A650" s="2"/>
      <c r="B650" s="2"/>
      <c r="C650" s="2"/>
      <c r="D650" s="2"/>
      <c r="E650" s="68"/>
      <c r="F650" s="68"/>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idden="1">
      <c r="A651" s="2"/>
      <c r="B651" s="2"/>
      <c r="C651" s="2"/>
      <c r="D651" s="2"/>
      <c r="E651" s="68"/>
      <c r="F651" s="68"/>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idden="1">
      <c r="A652" s="2"/>
      <c r="B652" s="2"/>
      <c r="C652" s="2"/>
      <c r="D652" s="2"/>
      <c r="E652" s="68"/>
      <c r="F652" s="68"/>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idden="1">
      <c r="A653" s="2"/>
      <c r="B653" s="2"/>
      <c r="C653" s="2"/>
      <c r="D653" s="2"/>
      <c r="E653" s="68"/>
      <c r="F653" s="68"/>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idden="1">
      <c r="A654" s="2"/>
      <c r="B654" s="2"/>
      <c r="C654" s="2"/>
      <c r="D654" s="2"/>
      <c r="E654" s="68"/>
      <c r="F654" s="68"/>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idden="1">
      <c r="A655" s="2"/>
      <c r="B655" s="2"/>
      <c r="C655" s="2"/>
      <c r="D655" s="2"/>
      <c r="E655" s="68"/>
      <c r="F655" s="68"/>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idden="1">
      <c r="A656" s="2"/>
      <c r="B656" s="2"/>
      <c r="C656" s="2"/>
      <c r="D656" s="2"/>
      <c r="E656" s="68"/>
      <c r="F656" s="68"/>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idden="1">
      <c r="A657" s="2"/>
      <c r="B657" s="2"/>
      <c r="C657" s="2"/>
      <c r="D657" s="2"/>
      <c r="E657" s="68"/>
      <c r="F657" s="68"/>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idden="1">
      <c r="A658" s="2"/>
      <c r="B658" s="2"/>
      <c r="C658" s="2"/>
      <c r="D658" s="2"/>
      <c r="E658" s="68"/>
      <c r="F658" s="68"/>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idden="1">
      <c r="A659" s="2"/>
      <c r="B659" s="2"/>
      <c r="C659" s="2"/>
      <c r="D659" s="2"/>
      <c r="E659" s="68"/>
      <c r="F659" s="68"/>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idden="1">
      <c r="A660" s="2"/>
      <c r="B660" s="2"/>
      <c r="C660" s="2"/>
      <c r="D660" s="2"/>
      <c r="E660" s="68"/>
      <c r="F660" s="68"/>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idden="1">
      <c r="A661" s="2"/>
      <c r="B661" s="2"/>
      <c r="C661" s="2"/>
      <c r="D661" s="2"/>
      <c r="E661" s="68"/>
      <c r="F661" s="68"/>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idden="1">
      <c r="A662" s="2"/>
      <c r="B662" s="2"/>
      <c r="C662" s="2"/>
      <c r="D662" s="2"/>
      <c r="E662" s="68"/>
      <c r="F662" s="68"/>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idden="1">
      <c r="A663" s="2"/>
      <c r="B663" s="2"/>
      <c r="C663" s="2"/>
      <c r="D663" s="2"/>
      <c r="E663" s="68"/>
      <c r="F663" s="68"/>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idden="1">
      <c r="A664" s="2"/>
      <c r="B664" s="2"/>
      <c r="C664" s="2"/>
      <c r="D664" s="2"/>
      <c r="E664" s="68"/>
      <c r="F664" s="68"/>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idden="1">
      <c r="A665" s="2"/>
      <c r="B665" s="2"/>
      <c r="C665" s="2"/>
      <c r="D665" s="2"/>
      <c r="E665" s="68"/>
      <c r="F665" s="68"/>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idden="1">
      <c r="A666" s="2"/>
      <c r="B666" s="2"/>
      <c r="C666" s="2"/>
      <c r="D666" s="2"/>
      <c r="E666" s="68"/>
      <c r="F666" s="68"/>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idden="1">
      <c r="A667" s="2"/>
      <c r="B667" s="2"/>
      <c r="C667" s="2"/>
      <c r="D667" s="2"/>
      <c r="E667" s="68"/>
      <c r="F667" s="68"/>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idden="1">
      <c r="A668" s="2"/>
      <c r="B668" s="2"/>
      <c r="C668" s="2"/>
      <c r="D668" s="2"/>
      <c r="E668" s="68"/>
      <c r="F668" s="68"/>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idden="1">
      <c r="A669" s="2"/>
      <c r="B669" s="2"/>
      <c r="C669" s="2"/>
      <c r="D669" s="2"/>
      <c r="E669" s="68"/>
      <c r="F669" s="68"/>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idden="1">
      <c r="A670" s="2"/>
      <c r="B670" s="2"/>
      <c r="C670" s="2"/>
      <c r="D670" s="2"/>
      <c r="E670" s="68"/>
      <c r="F670" s="68"/>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idden="1">
      <c r="A671" s="2"/>
      <c r="B671" s="2"/>
      <c r="C671" s="2"/>
      <c r="D671" s="2"/>
      <c r="E671" s="68"/>
      <c r="F671" s="68"/>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idden="1">
      <c r="A672" s="2"/>
      <c r="B672" s="2"/>
      <c r="C672" s="2"/>
      <c r="D672" s="2"/>
      <c r="E672" s="68"/>
      <c r="F672" s="68"/>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idden="1">
      <c r="A673" s="2"/>
      <c r="B673" s="2"/>
      <c r="C673" s="2"/>
      <c r="D673" s="2"/>
      <c r="E673" s="68"/>
      <c r="F673" s="68"/>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idden="1">
      <c r="A674" s="2"/>
      <c r="B674" s="2"/>
      <c r="C674" s="2"/>
      <c r="D674" s="2"/>
      <c r="E674" s="68"/>
      <c r="F674" s="68"/>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idden="1">
      <c r="A675" s="2"/>
      <c r="B675" s="2"/>
      <c r="C675" s="2"/>
      <c r="D675" s="2"/>
      <c r="E675" s="68"/>
      <c r="F675" s="68"/>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idden="1">
      <c r="A676" s="2"/>
      <c r="B676" s="2"/>
      <c r="C676" s="2"/>
      <c r="D676" s="2"/>
      <c r="E676" s="68"/>
      <c r="F676" s="68"/>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idden="1">
      <c r="A677" s="2"/>
      <c r="B677" s="2"/>
      <c r="C677" s="2"/>
      <c r="D677" s="2"/>
      <c r="E677" s="68"/>
      <c r="F677" s="68"/>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idden="1">
      <c r="A678" s="2"/>
      <c r="B678" s="2"/>
      <c r="C678" s="2"/>
      <c r="D678" s="2"/>
      <c r="E678" s="68"/>
      <c r="F678" s="68"/>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idden="1">
      <c r="A679" s="2"/>
      <c r="B679" s="2"/>
      <c r="C679" s="2"/>
      <c r="D679" s="2"/>
      <c r="E679" s="68"/>
      <c r="F679" s="68"/>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idden="1">
      <c r="A680" s="2"/>
      <c r="B680" s="2"/>
      <c r="C680" s="2"/>
      <c r="D680" s="2"/>
      <c r="E680" s="68"/>
      <c r="F680" s="68"/>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idden="1">
      <c r="A681" s="2"/>
      <c r="B681" s="2"/>
      <c r="C681" s="2"/>
      <c r="D681" s="2"/>
      <c r="E681" s="68"/>
      <c r="F681" s="68"/>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idden="1">
      <c r="A682" s="2"/>
      <c r="B682" s="2"/>
      <c r="C682" s="2"/>
      <c r="D682" s="2"/>
      <c r="E682" s="68"/>
      <c r="F682" s="68"/>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idden="1">
      <c r="A683" s="2"/>
      <c r="B683" s="2"/>
      <c r="C683" s="2"/>
      <c r="D683" s="2"/>
      <c r="E683" s="68"/>
      <c r="F683" s="68"/>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idden="1">
      <c r="A684" s="2"/>
      <c r="B684" s="2"/>
      <c r="C684" s="2"/>
      <c r="D684" s="2"/>
      <c r="E684" s="68"/>
      <c r="F684" s="68"/>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idden="1">
      <c r="A685" s="2"/>
      <c r="B685" s="2"/>
      <c r="C685" s="2"/>
      <c r="D685" s="2"/>
      <c r="E685" s="68"/>
      <c r="F685" s="68"/>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idden="1">
      <c r="A686" s="2"/>
      <c r="B686" s="2"/>
      <c r="C686" s="2"/>
      <c r="D686" s="2"/>
      <c r="E686" s="68"/>
      <c r="F686" s="68"/>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idden="1">
      <c r="A687" s="2"/>
      <c r="B687" s="2"/>
      <c r="C687" s="2"/>
      <c r="D687" s="2"/>
      <c r="E687" s="68"/>
      <c r="F687" s="68"/>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idden="1">
      <c r="A688" s="2"/>
      <c r="B688" s="2"/>
      <c r="C688" s="2"/>
      <c r="D688" s="2"/>
      <c r="E688" s="68"/>
      <c r="F688" s="68"/>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idden="1">
      <c r="A689" s="2"/>
      <c r="B689" s="2"/>
      <c r="C689" s="2"/>
      <c r="D689" s="2"/>
      <c r="E689" s="68"/>
      <c r="F689" s="68"/>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idden="1">
      <c r="A690" s="2"/>
      <c r="B690" s="2"/>
      <c r="C690" s="2"/>
      <c r="D690" s="2"/>
      <c r="E690" s="68"/>
      <c r="F690" s="68"/>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idden="1">
      <c r="A691" s="2"/>
      <c r="B691" s="2"/>
      <c r="C691" s="2"/>
      <c r="D691" s="2"/>
      <c r="E691" s="68"/>
      <c r="F691" s="68"/>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idden="1">
      <c r="A692" s="2"/>
      <c r="B692" s="2"/>
      <c r="C692" s="2"/>
      <c r="D692" s="2"/>
      <c r="E692" s="68"/>
      <c r="F692" s="68"/>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idden="1">
      <c r="A693" s="2"/>
      <c r="B693" s="2"/>
      <c r="C693" s="2"/>
      <c r="D693" s="2"/>
      <c r="E693" s="68"/>
      <c r="F693" s="68"/>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idden="1">
      <c r="A694" s="2"/>
      <c r="B694" s="2"/>
      <c r="C694" s="2"/>
      <c r="D694" s="2"/>
      <c r="E694" s="68"/>
      <c r="F694" s="68"/>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idden="1">
      <c r="A695" s="2"/>
      <c r="B695" s="2"/>
      <c r="C695" s="2"/>
      <c r="D695" s="2"/>
      <c r="E695" s="68"/>
      <c r="F695" s="68"/>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idden="1">
      <c r="A696" s="2"/>
      <c r="B696" s="2"/>
      <c r="C696" s="2"/>
      <c r="D696" s="2"/>
      <c r="E696" s="68"/>
      <c r="F696" s="68"/>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idden="1">
      <c r="A697" s="2"/>
      <c r="B697" s="2"/>
      <c r="C697" s="2"/>
      <c r="D697" s="2"/>
      <c r="E697" s="68"/>
      <c r="F697" s="68"/>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idden="1">
      <c r="A698" s="2"/>
      <c r="B698" s="2"/>
      <c r="C698" s="2"/>
      <c r="D698" s="2"/>
      <c r="E698" s="68"/>
      <c r="F698" s="68"/>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idden="1">
      <c r="A699" s="2"/>
      <c r="B699" s="2"/>
      <c r="C699" s="2"/>
      <c r="D699" s="2"/>
      <c r="E699" s="68"/>
      <c r="F699" s="68"/>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idden="1">
      <c r="A700" s="2"/>
      <c r="B700" s="2"/>
      <c r="C700" s="2"/>
      <c r="D700" s="2"/>
      <c r="E700" s="68"/>
      <c r="F700" s="68"/>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idden="1">
      <c r="A701" s="2"/>
      <c r="B701" s="2"/>
      <c r="C701" s="2"/>
      <c r="D701" s="2"/>
      <c r="E701" s="68"/>
      <c r="F701" s="68"/>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idden="1">
      <c r="A702" s="2"/>
      <c r="B702" s="2"/>
      <c r="C702" s="2"/>
      <c r="D702" s="2"/>
      <c r="E702" s="68"/>
      <c r="F702" s="68"/>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idden="1">
      <c r="A703" s="2"/>
      <c r="B703" s="2"/>
      <c r="C703" s="2"/>
      <c r="D703" s="2"/>
      <c r="E703" s="68"/>
      <c r="F703" s="68"/>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idden="1">
      <c r="A704" s="2"/>
      <c r="B704" s="2"/>
      <c r="C704" s="2"/>
      <c r="D704" s="2"/>
      <c r="E704" s="68"/>
      <c r="F704" s="68"/>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idden="1">
      <c r="A705" s="2"/>
      <c r="B705" s="2"/>
      <c r="C705" s="2"/>
      <c r="D705" s="2"/>
      <c r="E705" s="68"/>
      <c r="F705" s="68"/>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idden="1">
      <c r="A706" s="2"/>
      <c r="B706" s="2"/>
      <c r="C706" s="2"/>
      <c r="D706" s="2"/>
      <c r="E706" s="68"/>
      <c r="F706" s="68"/>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idden="1">
      <c r="A707" s="2"/>
      <c r="B707" s="2"/>
      <c r="C707" s="2"/>
      <c r="D707" s="2"/>
      <c r="E707" s="68"/>
      <c r="F707" s="68"/>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idden="1">
      <c r="A708" s="2"/>
      <c r="B708" s="2"/>
      <c r="C708" s="2"/>
      <c r="D708" s="2"/>
      <c r="E708" s="68"/>
      <c r="F708" s="68"/>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idden="1">
      <c r="A709" s="2"/>
      <c r="B709" s="2"/>
      <c r="C709" s="2"/>
      <c r="D709" s="2"/>
      <c r="E709" s="68"/>
      <c r="F709" s="68"/>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idden="1">
      <c r="A710" s="2"/>
      <c r="B710" s="2"/>
      <c r="C710" s="2"/>
      <c r="D710" s="2"/>
      <c r="E710" s="68"/>
      <c r="F710" s="68"/>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idden="1">
      <c r="A711" s="2"/>
      <c r="B711" s="2"/>
      <c r="C711" s="2"/>
      <c r="D711" s="2"/>
      <c r="E711" s="68"/>
      <c r="F711" s="68"/>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idden="1">
      <c r="A712" s="2"/>
      <c r="B712" s="2"/>
      <c r="C712" s="2"/>
      <c r="D712" s="2"/>
      <c r="E712" s="68"/>
      <c r="F712" s="68"/>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idden="1">
      <c r="A713" s="2"/>
      <c r="B713" s="2"/>
      <c r="C713" s="2"/>
      <c r="D713" s="2"/>
      <c r="E713" s="68"/>
      <c r="F713" s="68"/>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idden="1">
      <c r="A714" s="2"/>
      <c r="B714" s="2"/>
      <c r="C714" s="2"/>
      <c r="D714" s="2"/>
      <c r="E714" s="68"/>
      <c r="F714" s="68"/>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idden="1">
      <c r="A715" s="2"/>
      <c r="B715" s="2"/>
      <c r="C715" s="2"/>
      <c r="D715" s="2"/>
      <c r="E715" s="68"/>
      <c r="F715" s="68"/>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idden="1">
      <c r="A716" s="2"/>
      <c r="B716" s="2"/>
      <c r="C716" s="2"/>
      <c r="D716" s="2"/>
      <c r="E716" s="68"/>
      <c r="F716" s="68"/>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idden="1">
      <c r="A717" s="2"/>
      <c r="B717" s="2"/>
      <c r="C717" s="2"/>
      <c r="D717" s="2"/>
      <c r="E717" s="68"/>
      <c r="F717" s="68"/>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idden="1">
      <c r="A718" s="2"/>
      <c r="B718" s="2"/>
      <c r="C718" s="2"/>
      <c r="D718" s="2"/>
      <c r="E718" s="68"/>
      <c r="F718" s="68"/>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idden="1">
      <c r="A719" s="2"/>
      <c r="B719" s="2"/>
      <c r="C719" s="2"/>
      <c r="D719" s="2"/>
      <c r="E719" s="68"/>
      <c r="F719" s="68"/>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idden="1">
      <c r="A720" s="2"/>
      <c r="B720" s="2"/>
      <c r="C720" s="2"/>
      <c r="D720" s="2"/>
      <c r="E720" s="68"/>
      <c r="F720" s="68"/>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idden="1">
      <c r="A721" s="2"/>
      <c r="B721" s="2"/>
      <c r="C721" s="2"/>
      <c r="D721" s="2"/>
      <c r="E721" s="68"/>
      <c r="F721" s="68"/>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idden="1">
      <c r="A722" s="2"/>
      <c r="B722" s="2"/>
      <c r="C722" s="2"/>
      <c r="D722" s="2"/>
      <c r="E722" s="68"/>
      <c r="F722" s="68"/>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idden="1">
      <c r="A723" s="2"/>
      <c r="B723" s="2"/>
      <c r="C723" s="2"/>
      <c r="D723" s="2"/>
      <c r="E723" s="68"/>
      <c r="F723" s="68"/>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idden="1">
      <c r="A724" s="2"/>
      <c r="B724" s="2"/>
      <c r="C724" s="2"/>
      <c r="D724" s="2"/>
      <c r="E724" s="68"/>
      <c r="F724" s="68"/>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idden="1">
      <c r="A725" s="2"/>
      <c r="B725" s="2"/>
      <c r="C725" s="2"/>
      <c r="D725" s="2"/>
      <c r="E725" s="68"/>
      <c r="F725" s="68"/>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idden="1">
      <c r="A726" s="2"/>
      <c r="B726" s="2"/>
      <c r="C726" s="2"/>
      <c r="D726" s="2"/>
      <c r="E726" s="68"/>
      <c r="F726" s="68"/>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idden="1">
      <c r="A727" s="2"/>
      <c r="B727" s="2"/>
      <c r="C727" s="2"/>
      <c r="D727" s="2"/>
      <c r="E727" s="68"/>
      <c r="F727" s="68"/>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idden="1">
      <c r="A728" s="2"/>
      <c r="B728" s="2"/>
      <c r="C728" s="2"/>
      <c r="D728" s="2"/>
      <c r="E728" s="68"/>
      <c r="F728" s="68"/>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idden="1">
      <c r="A729" s="2"/>
      <c r="B729" s="2"/>
      <c r="C729" s="2"/>
      <c r="D729" s="2"/>
      <c r="E729" s="68"/>
      <c r="F729" s="68"/>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idden="1">
      <c r="A730" s="2"/>
      <c r="B730" s="2"/>
      <c r="C730" s="2"/>
      <c r="D730" s="2"/>
      <c r="E730" s="68"/>
      <c r="F730" s="68"/>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idden="1">
      <c r="A731" s="2"/>
      <c r="B731" s="2"/>
      <c r="C731" s="2"/>
      <c r="D731" s="2"/>
      <c r="E731" s="68"/>
      <c r="F731" s="68"/>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idden="1">
      <c r="A732" s="2"/>
      <c r="B732" s="2"/>
      <c r="C732" s="2"/>
      <c r="D732" s="2"/>
      <c r="E732" s="68"/>
      <c r="F732" s="68"/>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idden="1">
      <c r="A733" s="2"/>
      <c r="B733" s="2"/>
      <c r="C733" s="2"/>
      <c r="D733" s="2"/>
      <c r="E733" s="68"/>
      <c r="F733" s="68"/>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idden="1">
      <c r="A734" s="2"/>
      <c r="B734" s="2"/>
      <c r="C734" s="2"/>
      <c r="D734" s="2"/>
      <c r="E734" s="68"/>
      <c r="F734" s="68"/>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idden="1">
      <c r="A735" s="2"/>
      <c r="B735" s="2"/>
      <c r="C735" s="2"/>
      <c r="D735" s="2"/>
      <c r="E735" s="68"/>
      <c r="F735" s="68"/>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idden="1">
      <c r="A736" s="2"/>
      <c r="B736" s="2"/>
      <c r="C736" s="2"/>
      <c r="D736" s="2"/>
      <c r="E736" s="68"/>
      <c r="F736" s="68"/>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idden="1">
      <c r="A737" s="2"/>
      <c r="B737" s="2"/>
      <c r="C737" s="2"/>
      <c r="D737" s="2"/>
      <c r="E737" s="68"/>
      <c r="F737" s="68"/>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idden="1">
      <c r="A738" s="2"/>
      <c r="B738" s="2"/>
      <c r="C738" s="2"/>
      <c r="D738" s="2"/>
      <c r="E738" s="68"/>
      <c r="F738" s="68"/>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idden="1">
      <c r="A739" s="2"/>
      <c r="B739" s="2"/>
      <c r="C739" s="2"/>
      <c r="D739" s="2"/>
      <c r="E739" s="68"/>
      <c r="F739" s="68"/>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idden="1">
      <c r="A740" s="2"/>
      <c r="B740" s="2"/>
      <c r="C740" s="2"/>
      <c r="D740" s="2"/>
      <c r="E740" s="68"/>
      <c r="F740" s="68"/>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idden="1">
      <c r="A741" s="2"/>
      <c r="B741" s="2"/>
      <c r="C741" s="2"/>
      <c r="D741" s="2"/>
      <c r="E741" s="68"/>
      <c r="F741" s="68"/>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idden="1">
      <c r="A742" s="2"/>
      <c r="B742" s="2"/>
      <c r="C742" s="2"/>
      <c r="D742" s="2"/>
      <c r="E742" s="68"/>
      <c r="F742" s="68"/>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idden="1">
      <c r="A743" s="2"/>
      <c r="B743" s="2"/>
      <c r="C743" s="2"/>
      <c r="D743" s="2"/>
      <c r="E743" s="68"/>
      <c r="F743" s="68"/>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idden="1">
      <c r="A744" s="2"/>
      <c r="B744" s="2"/>
      <c r="C744" s="2"/>
      <c r="D744" s="2"/>
      <c r="E744" s="68"/>
      <c r="F744" s="68"/>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idden="1">
      <c r="A745" s="2"/>
      <c r="B745" s="2"/>
      <c r="C745" s="2"/>
      <c r="D745" s="2"/>
      <c r="E745" s="68"/>
      <c r="F745" s="68"/>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idden="1">
      <c r="A746" s="2"/>
      <c r="B746" s="2"/>
      <c r="C746" s="2"/>
      <c r="D746" s="2"/>
      <c r="E746" s="68"/>
      <c r="F746" s="68"/>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idden="1">
      <c r="A747" s="2"/>
      <c r="B747" s="2"/>
      <c r="C747" s="2"/>
      <c r="D747" s="2"/>
      <c r="E747" s="68"/>
      <c r="F747" s="68"/>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idden="1">
      <c r="A748" s="2"/>
      <c r="B748" s="2"/>
      <c r="C748" s="2"/>
      <c r="D748" s="2"/>
      <c r="E748" s="68"/>
      <c r="F748" s="68"/>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idden="1">
      <c r="A749" s="2"/>
      <c r="B749" s="2"/>
      <c r="C749" s="2"/>
      <c r="D749" s="2"/>
      <c r="E749" s="68"/>
      <c r="F749" s="68"/>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idden="1">
      <c r="A750" s="2"/>
      <c r="B750" s="2"/>
      <c r="C750" s="2"/>
      <c r="D750" s="2"/>
      <c r="E750" s="68"/>
      <c r="F750" s="68"/>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idden="1">
      <c r="A751" s="2"/>
      <c r="B751" s="2"/>
      <c r="C751" s="2"/>
      <c r="D751" s="2"/>
      <c r="E751" s="68"/>
      <c r="F751" s="68"/>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idden="1">
      <c r="A752" s="2"/>
      <c r="B752" s="2"/>
      <c r="C752" s="2"/>
      <c r="D752" s="2"/>
      <c r="E752" s="68"/>
      <c r="F752" s="68"/>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idden="1">
      <c r="A753" s="2"/>
      <c r="B753" s="2"/>
      <c r="C753" s="2"/>
      <c r="D753" s="2"/>
      <c r="E753" s="68"/>
      <c r="F753" s="68"/>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idden="1">
      <c r="A754" s="2"/>
      <c r="B754" s="2"/>
      <c r="C754" s="2"/>
      <c r="D754" s="2"/>
      <c r="E754" s="68"/>
      <c r="F754" s="68"/>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idden="1">
      <c r="A755" s="2"/>
      <c r="B755" s="2"/>
      <c r="C755" s="2"/>
      <c r="D755" s="2"/>
      <c r="E755" s="68"/>
      <c r="F755" s="68"/>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idden="1">
      <c r="A756" s="2"/>
      <c r="B756" s="2"/>
      <c r="C756" s="2"/>
      <c r="D756" s="2"/>
      <c r="E756" s="68"/>
      <c r="F756" s="68"/>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idden="1">
      <c r="A757" s="2"/>
      <c r="B757" s="2"/>
      <c r="C757" s="2"/>
      <c r="D757" s="2"/>
      <c r="E757" s="68"/>
      <c r="F757" s="68"/>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idden="1">
      <c r="A758" s="2"/>
      <c r="B758" s="2"/>
      <c r="C758" s="2"/>
      <c r="D758" s="2"/>
      <c r="E758" s="68"/>
      <c r="F758" s="68"/>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idden="1">
      <c r="A759" s="2"/>
      <c r="B759" s="2"/>
      <c r="C759" s="2"/>
      <c r="D759" s="2"/>
      <c r="E759" s="68"/>
      <c r="F759" s="68"/>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idden="1">
      <c r="A760" s="2"/>
      <c r="B760" s="2"/>
      <c r="C760" s="2"/>
      <c r="D760" s="2"/>
      <c r="E760" s="68"/>
      <c r="F760" s="68"/>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idden="1">
      <c r="A761" s="2"/>
      <c r="B761" s="2"/>
      <c r="C761" s="2"/>
      <c r="D761" s="2"/>
      <c r="E761" s="68"/>
      <c r="F761" s="68"/>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idden="1">
      <c r="A762" s="2"/>
      <c r="B762" s="2"/>
      <c r="C762" s="2"/>
      <c r="D762" s="2"/>
      <c r="E762" s="68"/>
      <c r="F762" s="68"/>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idden="1">
      <c r="A763" s="2"/>
      <c r="B763" s="2"/>
      <c r="C763" s="2"/>
      <c r="D763" s="2"/>
      <c r="E763" s="68"/>
      <c r="F763" s="68"/>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idden="1">
      <c r="A764" s="2"/>
      <c r="B764" s="2"/>
      <c r="C764" s="2"/>
      <c r="D764" s="2"/>
      <c r="E764" s="68"/>
      <c r="F764" s="68"/>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idden="1">
      <c r="A765" s="2"/>
      <c r="B765" s="2"/>
      <c r="C765" s="2"/>
      <c r="D765" s="2"/>
      <c r="E765" s="68"/>
      <c r="F765" s="68"/>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idden="1">
      <c r="A766" s="2"/>
      <c r="B766" s="2"/>
      <c r="C766" s="2"/>
      <c r="D766" s="2"/>
      <c r="E766" s="68"/>
      <c r="F766" s="68"/>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idden="1">
      <c r="A767" s="2"/>
      <c r="B767" s="2"/>
      <c r="C767" s="2"/>
      <c r="D767" s="2"/>
      <c r="E767" s="68"/>
      <c r="F767" s="68"/>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idden="1">
      <c r="A768" s="2"/>
      <c r="B768" s="2"/>
      <c r="C768" s="2"/>
      <c r="D768" s="2"/>
      <c r="E768" s="68"/>
      <c r="F768" s="68"/>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idden="1">
      <c r="A769" s="2"/>
      <c r="B769" s="2"/>
      <c r="C769" s="2"/>
      <c r="D769" s="2"/>
      <c r="E769" s="68"/>
      <c r="F769" s="68"/>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idden="1">
      <c r="A770" s="2"/>
      <c r="B770" s="2"/>
      <c r="C770" s="2"/>
      <c r="D770" s="2"/>
      <c r="E770" s="68"/>
      <c r="F770" s="68"/>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idden="1">
      <c r="A771" s="2"/>
      <c r="B771" s="2"/>
      <c r="C771" s="2"/>
      <c r="D771" s="2"/>
      <c r="E771" s="68"/>
      <c r="F771" s="68"/>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idden="1">
      <c r="A772" s="2"/>
      <c r="B772" s="2"/>
      <c r="C772" s="2"/>
      <c r="D772" s="2"/>
      <c r="E772" s="68"/>
      <c r="F772" s="68"/>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idden="1">
      <c r="A773" s="2"/>
      <c r="B773" s="2"/>
      <c r="C773" s="2"/>
      <c r="D773" s="2"/>
      <c r="E773" s="68"/>
      <c r="F773" s="68"/>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idden="1">
      <c r="A774" s="2"/>
      <c r="B774" s="2"/>
      <c r="C774" s="2"/>
      <c r="D774" s="2"/>
      <c r="E774" s="68"/>
      <c r="F774" s="68"/>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idden="1">
      <c r="A775" s="2"/>
      <c r="B775" s="2"/>
      <c r="C775" s="2"/>
      <c r="D775" s="2"/>
      <c r="E775" s="68"/>
      <c r="F775" s="68"/>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idden="1">
      <c r="A776" s="2"/>
      <c r="B776" s="2"/>
      <c r="C776" s="2"/>
      <c r="D776" s="2"/>
      <c r="E776" s="68"/>
      <c r="F776" s="68"/>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idden="1">
      <c r="A777" s="2"/>
      <c r="B777" s="2"/>
      <c r="C777" s="2"/>
      <c r="D777" s="2"/>
      <c r="E777" s="68"/>
      <c r="F777" s="68"/>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idden="1">
      <c r="A778" s="2"/>
      <c r="B778" s="2"/>
      <c r="C778" s="2"/>
      <c r="D778" s="2"/>
      <c r="E778" s="68"/>
      <c r="F778" s="68"/>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idden="1">
      <c r="A779" s="2"/>
      <c r="B779" s="2"/>
      <c r="C779" s="2"/>
      <c r="D779" s="2"/>
      <c r="E779" s="68"/>
      <c r="F779" s="68"/>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idden="1">
      <c r="A780" s="2"/>
      <c r="B780" s="2"/>
      <c r="C780" s="2"/>
      <c r="D780" s="2"/>
      <c r="E780" s="68"/>
      <c r="F780" s="68"/>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idden="1">
      <c r="A781" s="2"/>
      <c r="B781" s="2"/>
      <c r="C781" s="2"/>
      <c r="D781" s="2"/>
      <c r="E781" s="68"/>
      <c r="F781" s="68"/>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idden="1">
      <c r="A782" s="2"/>
      <c r="B782" s="2"/>
      <c r="C782" s="2"/>
      <c r="D782" s="2"/>
      <c r="E782" s="68"/>
      <c r="F782" s="68"/>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idden="1">
      <c r="A783" s="2"/>
      <c r="B783" s="2"/>
      <c r="C783" s="2"/>
      <c r="D783" s="2"/>
      <c r="E783" s="68"/>
      <c r="F783" s="68"/>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idden="1">
      <c r="A784" s="2"/>
      <c r="B784" s="2"/>
      <c r="C784" s="2"/>
      <c r="D784" s="2"/>
      <c r="E784" s="68"/>
      <c r="F784" s="68"/>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idden="1">
      <c r="A785" s="2"/>
      <c r="B785" s="2"/>
      <c r="C785" s="2"/>
      <c r="D785" s="2"/>
      <c r="E785" s="68"/>
      <c r="F785" s="68"/>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idden="1">
      <c r="A786" s="2"/>
      <c r="B786" s="2"/>
      <c r="C786" s="2"/>
      <c r="D786" s="2"/>
      <c r="E786" s="68"/>
      <c r="F786" s="68"/>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idden="1">
      <c r="A787" s="2"/>
      <c r="B787" s="2"/>
      <c r="C787" s="2"/>
      <c r="D787" s="2"/>
      <c r="E787" s="68"/>
      <c r="F787" s="68"/>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idden="1">
      <c r="A788" s="2"/>
      <c r="B788" s="2"/>
      <c r="C788" s="2"/>
      <c r="D788" s="2"/>
      <c r="E788" s="68"/>
      <c r="F788" s="68"/>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idden="1">
      <c r="A789" s="2"/>
      <c r="B789" s="2"/>
      <c r="C789" s="2"/>
      <c r="D789" s="2"/>
      <c r="E789" s="68"/>
      <c r="F789" s="68"/>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idden="1">
      <c r="A790" s="2"/>
      <c r="B790" s="2"/>
      <c r="C790" s="2"/>
      <c r="D790" s="2"/>
      <c r="E790" s="68"/>
      <c r="F790" s="68"/>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idden="1">
      <c r="A791" s="2"/>
      <c r="B791" s="2"/>
      <c r="C791" s="2"/>
      <c r="D791" s="2"/>
      <c r="E791" s="68"/>
      <c r="F791" s="68"/>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idden="1">
      <c r="A792" s="2"/>
      <c r="B792" s="2"/>
      <c r="C792" s="2"/>
      <c r="D792" s="2"/>
      <c r="E792" s="68"/>
      <c r="F792" s="68"/>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idden="1">
      <c r="A793" s="2"/>
      <c r="B793" s="2"/>
      <c r="C793" s="2"/>
      <c r="D793" s="2"/>
      <c r="E793" s="68"/>
      <c r="F793" s="68"/>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idden="1">
      <c r="A794" s="2"/>
      <c r="B794" s="2"/>
      <c r="C794" s="2"/>
      <c r="D794" s="2"/>
      <c r="E794" s="68"/>
      <c r="F794" s="68"/>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idden="1">
      <c r="A795" s="2"/>
      <c r="B795" s="2"/>
      <c r="C795" s="2"/>
      <c r="D795" s="2"/>
      <c r="E795" s="68"/>
      <c r="F795" s="68"/>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idden="1">
      <c r="A796" s="2"/>
      <c r="B796" s="2"/>
      <c r="C796" s="2"/>
      <c r="D796" s="2"/>
      <c r="E796" s="68"/>
      <c r="F796" s="68"/>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idden="1">
      <c r="A797" s="2"/>
      <c r="B797" s="2"/>
      <c r="C797" s="2"/>
      <c r="D797" s="2"/>
      <c r="E797" s="68"/>
      <c r="F797" s="68"/>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idden="1">
      <c r="A798" s="2"/>
      <c r="B798" s="2"/>
      <c r="C798" s="2"/>
      <c r="D798" s="2"/>
      <c r="E798" s="68"/>
      <c r="F798" s="68"/>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idden="1">
      <c r="A799" s="2"/>
      <c r="B799" s="2"/>
      <c r="C799" s="2"/>
      <c r="D799" s="2"/>
      <c r="E799" s="68"/>
      <c r="F799" s="68"/>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idden="1">
      <c r="A800" s="2"/>
      <c r="B800" s="2"/>
      <c r="C800" s="2"/>
      <c r="D800" s="2"/>
      <c r="E800" s="68"/>
      <c r="F800" s="68"/>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idden="1">
      <c r="A801" s="2"/>
      <c r="B801" s="2"/>
      <c r="C801" s="2"/>
      <c r="D801" s="2"/>
      <c r="E801" s="68"/>
      <c r="F801" s="68"/>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idden="1">
      <c r="A802" s="2"/>
      <c r="B802" s="2"/>
      <c r="C802" s="2"/>
      <c r="D802" s="2"/>
      <c r="E802" s="68"/>
      <c r="F802" s="68"/>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idden="1">
      <c r="A803" s="2"/>
      <c r="B803" s="2"/>
      <c r="C803" s="2"/>
      <c r="D803" s="2"/>
      <c r="E803" s="68"/>
      <c r="F803" s="68"/>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idden="1">
      <c r="A804" s="2"/>
      <c r="B804" s="2"/>
      <c r="C804" s="2"/>
      <c r="D804" s="2"/>
      <c r="E804" s="68"/>
      <c r="F804" s="68"/>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idden="1">
      <c r="A805" s="2"/>
      <c r="B805" s="2"/>
      <c r="C805" s="2"/>
      <c r="D805" s="2"/>
      <c r="E805" s="68"/>
      <c r="F805" s="68"/>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idden="1">
      <c r="A806" s="2"/>
      <c r="B806" s="2"/>
      <c r="C806" s="2"/>
      <c r="D806" s="2"/>
      <c r="E806" s="68"/>
      <c r="F806" s="68"/>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idden="1">
      <c r="A807" s="2"/>
      <c r="B807" s="2"/>
      <c r="C807" s="2"/>
      <c r="D807" s="2"/>
      <c r="E807" s="68"/>
      <c r="F807" s="68"/>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idden="1">
      <c r="A808" s="2"/>
      <c r="B808" s="2"/>
      <c r="C808" s="2"/>
      <c r="D808" s="2"/>
      <c r="E808" s="68"/>
      <c r="F808" s="68"/>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idden="1">
      <c r="A809" s="2"/>
      <c r="B809" s="2"/>
      <c r="C809" s="2"/>
      <c r="D809" s="2"/>
      <c r="E809" s="68"/>
      <c r="F809" s="68"/>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idden="1">
      <c r="A810" s="2"/>
      <c r="B810" s="2"/>
      <c r="C810" s="2"/>
      <c r="D810" s="2"/>
      <c r="E810" s="68"/>
      <c r="F810" s="68"/>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idden="1">
      <c r="A811" s="2"/>
      <c r="B811" s="2"/>
      <c r="C811" s="2"/>
      <c r="D811" s="2"/>
      <c r="E811" s="68"/>
      <c r="F811" s="68"/>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idden="1">
      <c r="A812" s="2"/>
      <c r="B812" s="2"/>
      <c r="C812" s="2"/>
      <c r="D812" s="2"/>
      <c r="E812" s="68"/>
      <c r="F812" s="68"/>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idden="1">
      <c r="A813" s="2"/>
      <c r="B813" s="2"/>
      <c r="C813" s="2"/>
      <c r="D813" s="2"/>
      <c r="E813" s="68"/>
      <c r="F813" s="68"/>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idden="1">
      <c r="A814" s="2"/>
      <c r="B814" s="2"/>
      <c r="C814" s="2"/>
      <c r="D814" s="2"/>
      <c r="E814" s="68"/>
      <c r="F814" s="68"/>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idden="1">
      <c r="A815" s="2"/>
      <c r="B815" s="2"/>
      <c r="C815" s="2"/>
      <c r="D815" s="2"/>
      <c r="E815" s="68"/>
      <c r="F815" s="68"/>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idden="1">
      <c r="A816" s="2"/>
      <c r="B816" s="2"/>
      <c r="C816" s="2"/>
      <c r="D816" s="2"/>
      <c r="E816" s="68"/>
      <c r="F816" s="68"/>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idden="1">
      <c r="A817" s="2"/>
      <c r="B817" s="2"/>
      <c r="C817" s="2"/>
      <c r="D817" s="2"/>
      <c r="E817" s="68"/>
      <c r="F817" s="68"/>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idden="1">
      <c r="A818" s="2"/>
      <c r="B818" s="2"/>
      <c r="C818" s="2"/>
      <c r="D818" s="2"/>
      <c r="E818" s="68"/>
      <c r="F818" s="68"/>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idden="1">
      <c r="A819" s="2"/>
      <c r="B819" s="2"/>
      <c r="C819" s="2"/>
      <c r="D819" s="2"/>
      <c r="E819" s="68"/>
      <c r="F819" s="68"/>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idden="1">
      <c r="A820" s="2"/>
      <c r="B820" s="2"/>
      <c r="C820" s="2"/>
      <c r="D820" s="2"/>
      <c r="E820" s="68"/>
      <c r="F820" s="68"/>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idden="1">
      <c r="A821" s="2"/>
      <c r="B821" s="2"/>
      <c r="C821" s="2"/>
      <c r="D821" s="2"/>
      <c r="E821" s="68"/>
      <c r="F821" s="68"/>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idden="1">
      <c r="A822" s="2"/>
      <c r="B822" s="2"/>
      <c r="C822" s="2"/>
      <c r="D822" s="2"/>
      <c r="E822" s="68"/>
      <c r="F822" s="68"/>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idden="1">
      <c r="A823" s="2"/>
      <c r="B823" s="2"/>
      <c r="C823" s="2"/>
      <c r="D823" s="2"/>
      <c r="E823" s="68"/>
      <c r="F823" s="68"/>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idden="1">
      <c r="A824" s="2"/>
      <c r="B824" s="2"/>
      <c r="C824" s="2"/>
      <c r="D824" s="2"/>
      <c r="E824" s="68"/>
      <c r="F824" s="68"/>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idden="1">
      <c r="A825" s="2"/>
      <c r="B825" s="2"/>
      <c r="C825" s="2"/>
      <c r="D825" s="2"/>
      <c r="E825" s="68"/>
      <c r="F825" s="68"/>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idden="1">
      <c r="A826" s="2"/>
      <c r="B826" s="2"/>
      <c r="C826" s="2"/>
      <c r="D826" s="2"/>
      <c r="E826" s="68"/>
      <c r="F826" s="68"/>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idden="1">
      <c r="A827" s="2"/>
      <c r="B827" s="2"/>
      <c r="C827" s="2"/>
      <c r="D827" s="2"/>
      <c r="E827" s="68"/>
      <c r="F827" s="68"/>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idden="1">
      <c r="A828" s="2"/>
      <c r="B828" s="2"/>
      <c r="C828" s="2"/>
      <c r="D828" s="2"/>
      <c r="E828" s="68"/>
      <c r="F828" s="68"/>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idden="1">
      <c r="A829" s="2"/>
      <c r="B829" s="2"/>
      <c r="C829" s="2"/>
      <c r="D829" s="2"/>
      <c r="E829" s="68"/>
      <c r="F829" s="68"/>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idden="1">
      <c r="A830" s="2"/>
      <c r="B830" s="2"/>
      <c r="C830" s="2"/>
      <c r="D830" s="2"/>
      <c r="E830" s="68"/>
      <c r="F830" s="68"/>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idden="1">
      <c r="A831" s="2"/>
      <c r="B831" s="2"/>
      <c r="C831" s="2"/>
      <c r="D831" s="2"/>
      <c r="E831" s="68"/>
      <c r="F831" s="68"/>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idden="1">
      <c r="A832" s="2"/>
      <c r="B832" s="2"/>
      <c r="C832" s="2"/>
      <c r="D832" s="2"/>
      <c r="E832" s="68"/>
      <c r="F832" s="68"/>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idden="1">
      <c r="A833" s="2"/>
      <c r="B833" s="2"/>
      <c r="C833" s="2"/>
      <c r="D833" s="2"/>
      <c r="E833" s="68"/>
      <c r="F833" s="68"/>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idden="1">
      <c r="A834" s="2"/>
      <c r="B834" s="2"/>
      <c r="C834" s="2"/>
      <c r="D834" s="2"/>
      <c r="E834" s="68"/>
      <c r="F834" s="68"/>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idden="1">
      <c r="A835" s="2"/>
      <c r="B835" s="2"/>
      <c r="C835" s="2"/>
      <c r="D835" s="2"/>
      <c r="E835" s="68"/>
      <c r="F835" s="68"/>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idden="1">
      <c r="A836" s="2"/>
      <c r="B836" s="2"/>
      <c r="C836" s="2"/>
      <c r="D836" s="2"/>
      <c r="E836" s="68"/>
      <c r="F836" s="68"/>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idden="1">
      <c r="A837" s="2"/>
      <c r="B837" s="2"/>
      <c r="C837" s="2"/>
      <c r="D837" s="2"/>
      <c r="E837" s="68"/>
      <c r="F837" s="68"/>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idden="1">
      <c r="A838" s="2"/>
      <c r="B838" s="2"/>
      <c r="C838" s="2"/>
      <c r="D838" s="2"/>
      <c r="E838" s="68"/>
      <c r="F838" s="68"/>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idden="1">
      <c r="A839" s="2"/>
      <c r="B839" s="2"/>
      <c r="C839" s="2"/>
      <c r="D839" s="2"/>
      <c r="E839" s="68"/>
      <c r="F839" s="68"/>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idden="1">
      <c r="A840" s="2"/>
      <c r="B840" s="2"/>
      <c r="C840" s="2"/>
      <c r="D840" s="2"/>
      <c r="E840" s="68"/>
      <c r="F840" s="68"/>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idden="1">
      <c r="A841" s="2"/>
      <c r="B841" s="2"/>
      <c r="C841" s="2"/>
      <c r="D841" s="2"/>
      <c r="E841" s="68"/>
      <c r="F841" s="68"/>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idden="1">
      <c r="A842" s="2"/>
      <c r="B842" s="2"/>
      <c r="C842" s="2"/>
      <c r="D842" s="2"/>
      <c r="E842" s="68"/>
      <c r="F842" s="68"/>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idden="1">
      <c r="A843" s="2"/>
      <c r="B843" s="2"/>
      <c r="C843" s="2"/>
      <c r="D843" s="2"/>
      <c r="E843" s="68"/>
      <c r="F843" s="68"/>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idden="1">
      <c r="A844" s="2"/>
      <c r="B844" s="2"/>
      <c r="C844" s="2"/>
      <c r="D844" s="2"/>
      <c r="E844" s="68"/>
      <c r="F844" s="68"/>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idden="1">
      <c r="A845" s="2"/>
      <c r="B845" s="2"/>
      <c r="C845" s="2"/>
      <c r="D845" s="2"/>
      <c r="E845" s="68"/>
      <c r="F845" s="68"/>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idden="1">
      <c r="A846" s="2"/>
      <c r="B846" s="2"/>
      <c r="C846" s="2"/>
      <c r="D846" s="2"/>
      <c r="E846" s="68"/>
      <c r="F846" s="68"/>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idden="1">
      <c r="A847" s="2"/>
      <c r="B847" s="2"/>
      <c r="C847" s="2"/>
      <c r="D847" s="2"/>
      <c r="E847" s="68"/>
      <c r="F847" s="68"/>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idden="1">
      <c r="A848" s="2"/>
      <c r="B848" s="2"/>
      <c r="C848" s="2"/>
      <c r="D848" s="2"/>
      <c r="E848" s="68"/>
      <c r="F848" s="68"/>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idden="1">
      <c r="A849" s="2"/>
      <c r="B849" s="2"/>
      <c r="C849" s="2"/>
      <c r="D849" s="2"/>
      <c r="E849" s="68"/>
      <c r="F849" s="68"/>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idden="1">
      <c r="A850" s="2"/>
      <c r="B850" s="2"/>
      <c r="C850" s="2"/>
      <c r="D850" s="2"/>
      <c r="E850" s="68"/>
      <c r="F850" s="68"/>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idden="1">
      <c r="A851" s="2"/>
      <c r="B851" s="2"/>
      <c r="C851" s="2"/>
      <c r="D851" s="2"/>
      <c r="E851" s="68"/>
      <c r="F851" s="68"/>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idden="1">
      <c r="A852" s="2"/>
      <c r="B852" s="2"/>
      <c r="C852" s="2"/>
      <c r="D852" s="2"/>
      <c r="E852" s="68"/>
      <c r="F852" s="68"/>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idden="1">
      <c r="A853" s="2"/>
      <c r="B853" s="2"/>
      <c r="C853" s="2"/>
      <c r="D853" s="2"/>
      <c r="E853" s="68"/>
      <c r="F853" s="68"/>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idden="1">
      <c r="A854" s="2"/>
      <c r="B854" s="2"/>
      <c r="C854" s="2"/>
      <c r="D854" s="2"/>
      <c r="E854" s="68"/>
      <c r="F854" s="68"/>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idden="1">
      <c r="A855" s="2"/>
      <c r="B855" s="2"/>
      <c r="C855" s="2"/>
      <c r="D855" s="2"/>
      <c r="E855" s="68"/>
      <c r="F855" s="68"/>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idden="1">
      <c r="A856" s="2"/>
      <c r="B856" s="2"/>
      <c r="C856" s="2"/>
      <c r="D856" s="2"/>
      <c r="E856" s="68"/>
      <c r="F856" s="68"/>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idden="1">
      <c r="A857" s="2"/>
      <c r="B857" s="2"/>
      <c r="C857" s="2"/>
      <c r="D857" s="2"/>
      <c r="E857" s="68"/>
      <c r="F857" s="68"/>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idden="1">
      <c r="A858" s="2"/>
      <c r="B858" s="2"/>
      <c r="C858" s="2"/>
      <c r="D858" s="2"/>
      <c r="E858" s="68"/>
      <c r="F858" s="68"/>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idden="1">
      <c r="A859" s="2"/>
      <c r="B859" s="2"/>
      <c r="C859" s="2"/>
      <c r="D859" s="2"/>
      <c r="E859" s="68"/>
      <c r="F859" s="68"/>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idden="1">
      <c r="A860" s="2"/>
      <c r="B860" s="2"/>
      <c r="C860" s="2"/>
      <c r="D860" s="2"/>
      <c r="E860" s="68"/>
      <c r="F860" s="68"/>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idden="1">
      <c r="A861" s="2"/>
      <c r="B861" s="2"/>
      <c r="C861" s="2"/>
      <c r="D861" s="2"/>
      <c r="E861" s="68"/>
      <c r="F861" s="68"/>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idden="1">
      <c r="A862" s="2"/>
      <c r="B862" s="2"/>
      <c r="C862" s="2"/>
      <c r="D862" s="2"/>
      <c r="E862" s="68"/>
      <c r="F862" s="68"/>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idden="1">
      <c r="A863" s="2"/>
      <c r="B863" s="2"/>
      <c r="C863" s="2"/>
      <c r="D863" s="2"/>
      <c r="E863" s="68"/>
      <c r="F863" s="68"/>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idden="1">
      <c r="A864" s="2"/>
      <c r="B864" s="2"/>
      <c r="C864" s="2"/>
      <c r="D864" s="2"/>
      <c r="E864" s="68"/>
      <c r="F864" s="68"/>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idden="1">
      <c r="A865" s="2"/>
      <c r="B865" s="2"/>
      <c r="C865" s="2"/>
      <c r="D865" s="2"/>
      <c r="E865" s="68"/>
      <c r="F865" s="68"/>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idden="1">
      <c r="A866" s="2"/>
      <c r="B866" s="2"/>
      <c r="C866" s="2"/>
      <c r="D866" s="2"/>
      <c r="E866" s="68"/>
      <c r="F866" s="68"/>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idden="1">
      <c r="A867" s="2"/>
      <c r="B867" s="2"/>
      <c r="C867" s="2"/>
      <c r="D867" s="2"/>
      <c r="E867" s="68"/>
      <c r="F867" s="68"/>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idden="1">
      <c r="A868" s="2"/>
      <c r="B868" s="2"/>
      <c r="C868" s="2"/>
      <c r="D868" s="2"/>
      <c r="E868" s="68"/>
      <c r="F868" s="68"/>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idden="1">
      <c r="A869" s="2"/>
      <c r="B869" s="2"/>
      <c r="C869" s="2"/>
      <c r="D869" s="2"/>
      <c r="E869" s="68"/>
      <c r="F869" s="68"/>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idden="1">
      <c r="A870" s="2"/>
      <c r="B870" s="2"/>
      <c r="C870" s="2"/>
      <c r="D870" s="2"/>
      <c r="E870" s="68"/>
      <c r="F870" s="68"/>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idden="1">
      <c r="A871" s="2"/>
      <c r="B871" s="2"/>
      <c r="C871" s="2"/>
      <c r="D871" s="2"/>
      <c r="E871" s="68"/>
      <c r="F871" s="68"/>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idden="1">
      <c r="A872" s="2"/>
      <c r="B872" s="2"/>
      <c r="C872" s="2"/>
      <c r="D872" s="2"/>
      <c r="E872" s="68"/>
      <c r="F872" s="68"/>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idden="1">
      <c r="A873" s="2"/>
      <c r="B873" s="2"/>
      <c r="C873" s="2"/>
      <c r="D873" s="2"/>
      <c r="E873" s="68"/>
      <c r="F873" s="68"/>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idden="1">
      <c r="A874" s="2"/>
      <c r="B874" s="2"/>
      <c r="C874" s="2"/>
      <c r="D874" s="2"/>
      <c r="E874" s="68"/>
      <c r="F874" s="68"/>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idden="1">
      <c r="A875" s="2"/>
      <c r="B875" s="2"/>
      <c r="C875" s="2"/>
      <c r="D875" s="2"/>
      <c r="E875" s="68"/>
      <c r="F875" s="68"/>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idden="1">
      <c r="A876" s="2"/>
      <c r="B876" s="2"/>
      <c r="C876" s="2"/>
      <c r="D876" s="2"/>
      <c r="E876" s="68"/>
      <c r="F876" s="68"/>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idden="1">
      <c r="A877" s="2"/>
      <c r="B877" s="2"/>
      <c r="C877" s="2"/>
      <c r="D877" s="2"/>
      <c r="E877" s="68"/>
      <c r="F877" s="68"/>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idden="1">
      <c r="A878" s="2"/>
      <c r="B878" s="2"/>
      <c r="C878" s="2"/>
      <c r="D878" s="2"/>
      <c r="E878" s="68"/>
      <c r="F878" s="68"/>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idden="1">
      <c r="A879" s="2"/>
      <c r="B879" s="2"/>
      <c r="C879" s="2"/>
      <c r="D879" s="2"/>
      <c r="E879" s="68"/>
      <c r="F879" s="68"/>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idden="1">
      <c r="A880" s="2"/>
      <c r="B880" s="2"/>
      <c r="C880" s="2"/>
      <c r="D880" s="2"/>
      <c r="E880" s="68"/>
      <c r="F880" s="68"/>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idden="1">
      <c r="A881" s="2"/>
      <c r="B881" s="2"/>
      <c r="C881" s="2"/>
      <c r="D881" s="2"/>
      <c r="E881" s="68"/>
      <c r="F881" s="68"/>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idden="1">
      <c r="A882" s="2"/>
      <c r="B882" s="2"/>
      <c r="C882" s="2"/>
      <c r="D882" s="2"/>
      <c r="E882" s="68"/>
      <c r="F882" s="68"/>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idden="1">
      <c r="A883" s="2"/>
      <c r="B883" s="2"/>
      <c r="C883" s="2"/>
      <c r="D883" s="2"/>
      <c r="E883" s="68"/>
      <c r="F883" s="68"/>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idden="1">
      <c r="A884" s="2"/>
      <c r="B884" s="2"/>
      <c r="C884" s="2"/>
      <c r="D884" s="2"/>
      <c r="E884" s="68"/>
      <c r="F884" s="68"/>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idden="1">
      <c r="A885" s="2"/>
      <c r="B885" s="2"/>
      <c r="C885" s="2"/>
      <c r="D885" s="2"/>
      <c r="E885" s="68"/>
      <c r="F885" s="68"/>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idden="1">
      <c r="A886" s="2"/>
      <c r="B886" s="2"/>
      <c r="C886" s="2"/>
      <c r="D886" s="2"/>
      <c r="E886" s="68"/>
      <c r="F886" s="68"/>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idden="1">
      <c r="A887" s="2"/>
      <c r="B887" s="2"/>
      <c r="C887" s="2"/>
      <c r="D887" s="2"/>
      <c r="E887" s="68"/>
      <c r="F887" s="68"/>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idden="1">
      <c r="A888" s="2"/>
      <c r="B888" s="2"/>
      <c r="C888" s="2"/>
      <c r="D888" s="2"/>
      <c r="E888" s="68"/>
      <c r="F888" s="68"/>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idden="1">
      <c r="A889" s="2"/>
      <c r="B889" s="2"/>
      <c r="C889" s="2"/>
      <c r="D889" s="2"/>
      <c r="E889" s="68"/>
      <c r="F889" s="68"/>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idden="1">
      <c r="A890" s="2"/>
      <c r="B890" s="2"/>
      <c r="C890" s="2"/>
      <c r="D890" s="2"/>
      <c r="E890" s="68"/>
      <c r="F890" s="68"/>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idden="1">
      <c r="A891" s="2"/>
      <c r="B891" s="2"/>
      <c r="C891" s="2"/>
      <c r="D891" s="2"/>
      <c r="E891" s="68"/>
      <c r="F891" s="68"/>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idden="1">
      <c r="A892" s="2"/>
      <c r="B892" s="2"/>
      <c r="C892" s="2"/>
      <c r="D892" s="2"/>
      <c r="E892" s="68"/>
      <c r="F892" s="68"/>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idden="1">
      <c r="A893" s="2"/>
      <c r="B893" s="2"/>
      <c r="C893" s="2"/>
      <c r="D893" s="2"/>
      <c r="E893" s="68"/>
      <c r="F893" s="68"/>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idden="1">
      <c r="A894" s="2"/>
      <c r="B894" s="2"/>
      <c r="C894" s="2"/>
      <c r="D894" s="2"/>
      <c r="E894" s="68"/>
      <c r="F894" s="68"/>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idden="1">
      <c r="A895" s="2"/>
      <c r="B895" s="2"/>
      <c r="C895" s="2"/>
      <c r="D895" s="2"/>
      <c r="E895" s="68"/>
      <c r="F895" s="68"/>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idden="1">
      <c r="A896" s="2"/>
      <c r="B896" s="2"/>
      <c r="C896" s="2"/>
      <c r="D896" s="2"/>
      <c r="E896" s="68"/>
      <c r="F896" s="68"/>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idden="1">
      <c r="A897" s="2"/>
      <c r="B897" s="2"/>
      <c r="C897" s="2"/>
      <c r="D897" s="2"/>
      <c r="E897" s="68"/>
      <c r="F897" s="68"/>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idden="1">
      <c r="A898" s="2"/>
      <c r="B898" s="2"/>
      <c r="C898" s="2"/>
      <c r="D898" s="2"/>
      <c r="E898" s="68"/>
      <c r="F898" s="68"/>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idden="1">
      <c r="A899" s="2"/>
      <c r="B899" s="2"/>
      <c r="C899" s="2"/>
      <c r="D899" s="2"/>
      <c r="E899" s="68"/>
      <c r="F899" s="68"/>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idden="1">
      <c r="A900" s="2"/>
      <c r="B900" s="2"/>
      <c r="C900" s="2"/>
      <c r="D900" s="2"/>
      <c r="E900" s="68"/>
      <c r="F900" s="68"/>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idden="1">
      <c r="A901" s="2"/>
      <c r="B901" s="2"/>
      <c r="C901" s="2"/>
      <c r="D901" s="2"/>
      <c r="E901" s="68"/>
      <c r="F901" s="68"/>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idden="1">
      <c r="A902" s="2"/>
      <c r="B902" s="2"/>
      <c r="C902" s="2"/>
      <c r="D902" s="2"/>
      <c r="E902" s="68"/>
      <c r="F902" s="68"/>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idden="1">
      <c r="A903" s="2"/>
      <c r="B903" s="2"/>
      <c r="C903" s="2"/>
      <c r="D903" s="2"/>
      <c r="E903" s="68"/>
      <c r="F903" s="68"/>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idden="1">
      <c r="A904" s="2"/>
      <c r="B904" s="2"/>
      <c r="C904" s="2"/>
      <c r="D904" s="2"/>
      <c r="E904" s="68"/>
      <c r="F904" s="68"/>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idden="1">
      <c r="A905" s="2"/>
      <c r="B905" s="2"/>
      <c r="C905" s="2"/>
      <c r="D905" s="2"/>
      <c r="E905" s="68"/>
      <c r="F905" s="68"/>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idden="1">
      <c r="A906" s="2"/>
      <c r="B906" s="2"/>
      <c r="C906" s="2"/>
      <c r="D906" s="2"/>
      <c r="E906" s="68"/>
      <c r="F906" s="68"/>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idden="1">
      <c r="A907" s="2"/>
      <c r="B907" s="2"/>
      <c r="C907" s="2"/>
      <c r="D907" s="2"/>
      <c r="E907" s="68"/>
      <c r="F907" s="68"/>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idden="1">
      <c r="A908" s="2"/>
      <c r="B908" s="2"/>
      <c r="C908" s="2"/>
      <c r="D908" s="2"/>
      <c r="E908" s="68"/>
      <c r="F908" s="68"/>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idden="1">
      <c r="A909" s="2"/>
      <c r="B909" s="2"/>
      <c r="C909" s="2"/>
      <c r="D909" s="2"/>
      <c r="E909" s="68"/>
      <c r="F909" s="68"/>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idden="1">
      <c r="A910" s="2"/>
      <c r="B910" s="2"/>
      <c r="C910" s="2"/>
      <c r="D910" s="2"/>
      <c r="E910" s="68"/>
      <c r="F910" s="68"/>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idden="1">
      <c r="A911" s="2"/>
      <c r="B911" s="2"/>
      <c r="C911" s="2"/>
      <c r="D911" s="2"/>
      <c r="E911" s="68"/>
      <c r="F911" s="68"/>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idden="1">
      <c r="A912" s="2"/>
      <c r="B912" s="2"/>
      <c r="C912" s="2"/>
      <c r="D912" s="2"/>
      <c r="E912" s="68"/>
      <c r="F912" s="68"/>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idden="1">
      <c r="A913" s="2"/>
      <c r="B913" s="2"/>
      <c r="C913" s="2"/>
      <c r="D913" s="2"/>
      <c r="E913" s="68"/>
      <c r="F913" s="68"/>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idden="1">
      <c r="A914" s="2"/>
      <c r="B914" s="2"/>
      <c r="C914" s="2"/>
      <c r="D914" s="2"/>
      <c r="E914" s="68"/>
      <c r="F914" s="68"/>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idden="1">
      <c r="A915" s="2"/>
      <c r="B915" s="2"/>
      <c r="C915" s="2"/>
      <c r="D915" s="2"/>
      <c r="E915" s="68"/>
      <c r="F915" s="68"/>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idden="1">
      <c r="A916" s="2"/>
      <c r="B916" s="2"/>
      <c r="C916" s="2"/>
      <c r="D916" s="2"/>
      <c r="E916" s="68"/>
      <c r="F916" s="68"/>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idden="1">
      <c r="A917" s="2"/>
      <c r="B917" s="2"/>
      <c r="C917" s="2"/>
      <c r="D917" s="2"/>
      <c r="E917" s="68"/>
      <c r="F917" s="68"/>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idden="1">
      <c r="A918" s="2"/>
      <c r="B918" s="2"/>
      <c r="C918" s="2"/>
      <c r="D918" s="2"/>
      <c r="E918" s="68"/>
      <c r="F918" s="68"/>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idden="1">
      <c r="A919" s="2"/>
      <c r="B919" s="2"/>
      <c r="C919" s="2"/>
      <c r="D919" s="2"/>
      <c r="E919" s="68"/>
      <c r="F919" s="68"/>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idden="1">
      <c r="A920" s="2"/>
      <c r="B920" s="2"/>
      <c r="C920" s="2"/>
      <c r="D920" s="2"/>
      <c r="E920" s="68"/>
      <c r="F920" s="68"/>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idden="1">
      <c r="A921" s="2"/>
      <c r="B921" s="2"/>
      <c r="C921" s="2"/>
      <c r="D921" s="2"/>
      <c r="E921" s="68"/>
      <c r="F921" s="68"/>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idden="1">
      <c r="A922" s="2"/>
      <c r="B922" s="2"/>
      <c r="C922" s="2"/>
      <c r="D922" s="2"/>
      <c r="E922" s="68"/>
      <c r="F922" s="68"/>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idden="1">
      <c r="A923" s="2"/>
      <c r="B923" s="2"/>
      <c r="C923" s="2"/>
      <c r="D923" s="2"/>
      <c r="E923" s="68"/>
      <c r="F923" s="68"/>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idden="1">
      <c r="A924" s="2"/>
      <c r="B924" s="2"/>
      <c r="C924" s="2"/>
      <c r="D924" s="2"/>
      <c r="E924" s="68"/>
      <c r="F924" s="68"/>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idden="1">
      <c r="A925" s="2"/>
      <c r="B925" s="2"/>
      <c r="C925" s="2"/>
      <c r="D925" s="2"/>
      <c r="E925" s="68"/>
      <c r="F925" s="68"/>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idden="1">
      <c r="A926" s="2"/>
      <c r="B926" s="2"/>
      <c r="C926" s="2"/>
      <c r="D926" s="2"/>
      <c r="E926" s="68"/>
      <c r="F926" s="68"/>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idden="1">
      <c r="A927" s="2"/>
      <c r="B927" s="2"/>
      <c r="C927" s="2"/>
      <c r="D927" s="2"/>
      <c r="E927" s="68"/>
      <c r="F927" s="68"/>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idden="1">
      <c r="A928" s="2"/>
      <c r="B928" s="2"/>
      <c r="C928" s="2"/>
      <c r="D928" s="2"/>
      <c r="E928" s="68"/>
      <c r="F928" s="68"/>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idden="1">
      <c r="A929" s="2"/>
      <c r="B929" s="2"/>
      <c r="C929" s="2"/>
      <c r="D929" s="2"/>
      <c r="E929" s="68"/>
      <c r="F929" s="68"/>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idden="1">
      <c r="A930" s="2"/>
      <c r="B930" s="2"/>
      <c r="C930" s="2"/>
      <c r="D930" s="2"/>
      <c r="E930" s="68"/>
      <c r="F930" s="68"/>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idden="1">
      <c r="A931" s="2"/>
      <c r="B931" s="2"/>
      <c r="C931" s="2"/>
      <c r="D931" s="2"/>
      <c r="E931" s="68"/>
      <c r="F931" s="68"/>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idden="1">
      <c r="A932" s="2"/>
      <c r="B932" s="2"/>
      <c r="C932" s="2"/>
      <c r="D932" s="2"/>
      <c r="E932" s="68"/>
      <c r="F932" s="68"/>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idden="1">
      <c r="A933" s="2"/>
      <c r="B933" s="2"/>
      <c r="C933" s="2"/>
      <c r="D933" s="2"/>
      <c r="E933" s="68"/>
      <c r="F933" s="68"/>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idden="1">
      <c r="A934" s="2"/>
      <c r="B934" s="2"/>
      <c r="C934" s="2"/>
      <c r="D934" s="2"/>
      <c r="E934" s="68"/>
      <c r="F934" s="68"/>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idden="1">
      <c r="A935" s="2"/>
      <c r="B935" s="2"/>
      <c r="C935" s="2"/>
      <c r="D935" s="2"/>
      <c r="E935" s="68"/>
      <c r="F935" s="68"/>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idden="1">
      <c r="A936" s="2"/>
      <c r="B936" s="2"/>
      <c r="C936" s="2"/>
      <c r="D936" s="2"/>
      <c r="E936" s="68"/>
      <c r="F936" s="68"/>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idden="1">
      <c r="A937" s="2"/>
      <c r="B937" s="2"/>
      <c r="C937" s="2"/>
      <c r="D937" s="2"/>
      <c r="E937" s="68"/>
      <c r="F937" s="68"/>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idden="1">
      <c r="A938" s="2"/>
      <c r="B938" s="2"/>
      <c r="C938" s="2"/>
      <c r="D938" s="2"/>
      <c r="E938" s="68"/>
      <c r="F938" s="68"/>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idden="1">
      <c r="A939" s="2"/>
      <c r="B939" s="2"/>
      <c r="C939" s="2"/>
      <c r="D939" s="2"/>
      <c r="E939" s="68"/>
      <c r="F939" s="68"/>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idden="1">
      <c r="A940" s="2"/>
      <c r="B940" s="2"/>
      <c r="C940" s="2"/>
      <c r="D940" s="2"/>
      <c r="E940" s="68"/>
      <c r="F940" s="68"/>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idden="1">
      <c r="A941" s="2"/>
      <c r="B941" s="2"/>
      <c r="C941" s="2"/>
      <c r="D941" s="2"/>
      <c r="E941" s="68"/>
      <c r="F941" s="68"/>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idden="1">
      <c r="A942" s="2"/>
      <c r="B942" s="2"/>
      <c r="C942" s="2"/>
      <c r="D942" s="2"/>
      <c r="E942" s="68"/>
      <c r="F942" s="68"/>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idden="1">
      <c r="A943" s="2"/>
      <c r="B943" s="2"/>
      <c r="C943" s="2"/>
      <c r="D943" s="2"/>
      <c r="E943" s="68"/>
      <c r="F943" s="68"/>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idden="1">
      <c r="A944" s="2"/>
      <c r="B944" s="2"/>
      <c r="C944" s="2"/>
      <c r="D944" s="2"/>
      <c r="E944" s="68"/>
      <c r="F944" s="68"/>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idden="1">
      <c r="A945" s="2"/>
      <c r="B945" s="2"/>
      <c r="C945" s="2"/>
      <c r="D945" s="2"/>
      <c r="E945" s="68"/>
      <c r="F945" s="68"/>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idden="1">
      <c r="A946" s="2"/>
      <c r="B946" s="2"/>
      <c r="C946" s="2"/>
      <c r="D946" s="2"/>
      <c r="E946" s="68"/>
      <c r="F946" s="68"/>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idden="1">
      <c r="A947" s="2"/>
      <c r="B947" s="2"/>
      <c r="C947" s="2"/>
      <c r="D947" s="2"/>
      <c r="E947" s="68"/>
      <c r="F947" s="68"/>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idden="1">
      <c r="A948" s="2"/>
      <c r="B948" s="2"/>
      <c r="C948" s="2"/>
      <c r="D948" s="2"/>
      <c r="E948" s="68"/>
      <c r="F948" s="68"/>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idden="1">
      <c r="A949" s="2"/>
      <c r="B949" s="2"/>
      <c r="C949" s="2"/>
      <c r="D949" s="2"/>
      <c r="E949" s="68"/>
      <c r="F949" s="68"/>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idden="1">
      <c r="A950" s="2"/>
      <c r="B950" s="2"/>
      <c r="C950" s="2"/>
      <c r="D950" s="2"/>
      <c r="E950" s="68"/>
      <c r="F950" s="68"/>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idden="1">
      <c r="A951" s="2"/>
      <c r="B951" s="2"/>
      <c r="C951" s="2"/>
      <c r="D951" s="2"/>
      <c r="E951" s="68"/>
      <c r="F951" s="68"/>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idden="1">
      <c r="A952" s="2"/>
      <c r="B952" s="2"/>
      <c r="C952" s="2"/>
      <c r="D952" s="2"/>
      <c r="E952" s="68"/>
      <c r="F952" s="68"/>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idden="1">
      <c r="A953" s="2"/>
      <c r="B953" s="2"/>
      <c r="C953" s="2"/>
      <c r="D953" s="2"/>
      <c r="E953" s="68"/>
      <c r="F953" s="68"/>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idden="1">
      <c r="A954" s="2"/>
      <c r="B954" s="2"/>
      <c r="C954" s="2"/>
      <c r="D954" s="2"/>
      <c r="E954" s="68"/>
      <c r="F954" s="68"/>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idden="1">
      <c r="A955" s="2"/>
      <c r="B955" s="2"/>
      <c r="C955" s="2"/>
      <c r="D955" s="2"/>
      <c r="E955" s="68"/>
      <c r="F955" s="68"/>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idden="1">
      <c r="A956" s="2"/>
      <c r="B956" s="2"/>
      <c r="C956" s="2"/>
      <c r="D956" s="2"/>
      <c r="E956" s="68"/>
      <c r="F956" s="68"/>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idden="1">
      <c r="A957" s="2"/>
      <c r="B957" s="2"/>
      <c r="C957" s="2"/>
      <c r="D957" s="2"/>
      <c r="E957" s="68"/>
      <c r="F957" s="68"/>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idden="1">
      <c r="A958" s="2"/>
      <c r="B958" s="2"/>
      <c r="C958" s="2"/>
      <c r="D958" s="2"/>
      <c r="E958" s="68"/>
      <c r="F958" s="68"/>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idden="1">
      <c r="A959" s="2"/>
      <c r="B959" s="2"/>
      <c r="C959" s="2"/>
      <c r="D959" s="2"/>
      <c r="E959" s="68"/>
      <c r="F959" s="68"/>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idden="1">
      <c r="A960" s="2"/>
      <c r="B960" s="2"/>
      <c r="C960" s="2"/>
      <c r="D960" s="2"/>
      <c r="E960" s="68"/>
      <c r="F960" s="68"/>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idden="1">
      <c r="A961" s="2"/>
      <c r="B961" s="2"/>
      <c r="C961" s="2"/>
      <c r="D961" s="2"/>
      <c r="E961" s="68"/>
      <c r="F961" s="68"/>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idden="1">
      <c r="A962" s="2"/>
      <c r="B962" s="2"/>
      <c r="C962" s="2"/>
      <c r="D962" s="2"/>
      <c r="E962" s="68"/>
      <c r="F962" s="68"/>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idden="1">
      <c r="A963" s="2"/>
      <c r="B963" s="2"/>
      <c r="C963" s="2"/>
      <c r="D963" s="2"/>
      <c r="E963" s="68"/>
      <c r="F963" s="68"/>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idden="1">
      <c r="A964" s="2"/>
      <c r="B964" s="2"/>
      <c r="C964" s="2"/>
      <c r="D964" s="2"/>
      <c r="E964" s="68"/>
      <c r="F964" s="68"/>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idden="1">
      <c r="A965" s="2"/>
      <c r="B965" s="2"/>
      <c r="C965" s="2"/>
      <c r="D965" s="2"/>
      <c r="E965" s="68"/>
      <c r="F965" s="68"/>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idden="1">
      <c r="A966" s="2"/>
      <c r="B966" s="2"/>
      <c r="C966" s="2"/>
      <c r="D966" s="2"/>
      <c r="E966" s="68"/>
      <c r="F966" s="68"/>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idden="1">
      <c r="A967" s="2"/>
      <c r="B967" s="2"/>
      <c r="C967" s="2"/>
      <c r="D967" s="2"/>
      <c r="E967" s="68"/>
      <c r="F967" s="68"/>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idden="1">
      <c r="A968" s="2"/>
      <c r="B968" s="2"/>
      <c r="C968" s="2"/>
      <c r="D968" s="2"/>
      <c r="E968" s="68"/>
      <c r="F968" s="68"/>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idden="1">
      <c r="A969" s="2"/>
      <c r="B969" s="2"/>
      <c r="C969" s="2"/>
      <c r="D969" s="2"/>
      <c r="E969" s="68"/>
      <c r="F969" s="68"/>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idden="1">
      <c r="A970" s="2"/>
      <c r="B970" s="2"/>
      <c r="C970" s="2"/>
      <c r="D970" s="2"/>
      <c r="E970" s="68"/>
      <c r="F970" s="68"/>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idden="1">
      <c r="A971" s="2"/>
      <c r="B971" s="2"/>
      <c r="C971" s="2"/>
      <c r="D971" s="2"/>
      <c r="E971" s="68"/>
      <c r="F971" s="68"/>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idden="1">
      <c r="A972" s="2"/>
      <c r="B972" s="2"/>
      <c r="C972" s="2"/>
      <c r="D972" s="2"/>
      <c r="E972" s="68"/>
      <c r="F972" s="68"/>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idden="1">
      <c r="A973" s="2"/>
      <c r="B973" s="2"/>
      <c r="C973" s="2"/>
      <c r="D973" s="2"/>
      <c r="E973" s="68"/>
      <c r="F973" s="68"/>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idden="1">
      <c r="A974" s="2"/>
      <c r="B974" s="2"/>
      <c r="C974" s="2"/>
      <c r="D974" s="2"/>
      <c r="E974" s="68"/>
      <c r="F974" s="68"/>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idden="1">
      <c r="A975" s="2"/>
      <c r="B975" s="2"/>
      <c r="C975" s="2"/>
      <c r="D975" s="2"/>
      <c r="E975" s="68"/>
      <c r="F975" s="68"/>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idden="1">
      <c r="A976" s="2"/>
      <c r="B976" s="2"/>
      <c r="C976" s="2"/>
      <c r="D976" s="2"/>
      <c r="E976" s="68"/>
      <c r="F976" s="68"/>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idden="1">
      <c r="A977" s="2"/>
      <c r="B977" s="2"/>
      <c r="C977" s="2"/>
      <c r="D977" s="2"/>
      <c r="E977" s="68"/>
      <c r="F977" s="68"/>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idden="1">
      <c r="A978" s="2"/>
      <c r="B978" s="2"/>
      <c r="C978" s="2"/>
      <c r="D978" s="2"/>
      <c r="E978" s="68"/>
      <c r="F978" s="68"/>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idden="1">
      <c r="A979" s="2"/>
      <c r="B979" s="2"/>
      <c r="C979" s="2"/>
      <c r="D979" s="2"/>
      <c r="E979" s="68"/>
      <c r="F979" s="68"/>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idden="1">
      <c r="A980" s="2"/>
      <c r="B980" s="2"/>
      <c r="C980" s="2"/>
      <c r="D980" s="2"/>
      <c r="E980" s="68"/>
      <c r="F980" s="68"/>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idden="1">
      <c r="A981" s="2"/>
      <c r="B981" s="2"/>
      <c r="C981" s="2"/>
      <c r="D981" s="2"/>
      <c r="E981" s="68"/>
      <c r="F981" s="68"/>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idden="1">
      <c r="A982" s="2"/>
      <c r="B982" s="2"/>
      <c r="C982" s="2"/>
      <c r="D982" s="2"/>
      <c r="E982" s="68"/>
      <c r="F982" s="68"/>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idden="1">
      <c r="A983" s="2"/>
      <c r="B983" s="2"/>
      <c r="C983" s="2"/>
      <c r="D983" s="2"/>
      <c r="E983" s="68"/>
      <c r="F983" s="68"/>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idden="1">
      <c r="A984" s="2"/>
      <c r="B984" s="2"/>
      <c r="C984" s="2"/>
      <c r="D984" s="2"/>
      <c r="E984" s="68"/>
      <c r="F984" s="68"/>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idden="1">
      <c r="A985" s="2"/>
      <c r="B985" s="2"/>
      <c r="C985" s="2"/>
      <c r="D985" s="2"/>
      <c r="E985" s="68"/>
      <c r="F985" s="68"/>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idden="1">
      <c r="A986" s="2"/>
      <c r="B986" s="2"/>
      <c r="C986" s="2"/>
      <c r="D986" s="2"/>
      <c r="E986" s="68"/>
      <c r="F986" s="68"/>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idden="1">
      <c r="A987" s="2"/>
      <c r="B987" s="2"/>
      <c r="C987" s="2"/>
      <c r="D987" s="2"/>
      <c r="E987" s="68"/>
      <c r="F987" s="68"/>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idden="1">
      <c r="A988" s="2"/>
      <c r="B988" s="2"/>
      <c r="C988" s="2"/>
      <c r="D988" s="2"/>
      <c r="E988" s="68"/>
      <c r="F988" s="68"/>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idden="1">
      <c r="A989" s="2"/>
      <c r="B989" s="2"/>
      <c r="C989" s="2"/>
      <c r="D989" s="2"/>
      <c r="E989" s="68"/>
      <c r="F989" s="68"/>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idden="1">
      <c r="A990" s="2"/>
      <c r="B990" s="2"/>
      <c r="C990" s="2"/>
      <c r="D990" s="2"/>
      <c r="E990" s="68"/>
      <c r="F990" s="68"/>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idden="1">
      <c r="A991" s="2"/>
      <c r="B991" s="2"/>
      <c r="C991" s="2"/>
      <c r="D991" s="2"/>
      <c r="E991" s="68"/>
      <c r="F991" s="68"/>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idden="1">
      <c r="A992" s="2"/>
      <c r="B992" s="2"/>
      <c r="C992" s="2"/>
      <c r="D992" s="2"/>
      <c r="E992" s="68"/>
      <c r="F992" s="68"/>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idden="1">
      <c r="A993" s="2"/>
      <c r="B993" s="2"/>
      <c r="C993" s="2"/>
      <c r="D993" s="2"/>
      <c r="E993" s="68"/>
      <c r="F993" s="68"/>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idden="1">
      <c r="A994" s="2"/>
      <c r="B994" s="2"/>
      <c r="C994" s="2"/>
      <c r="D994" s="2"/>
      <c r="E994" s="68"/>
      <c r="F994" s="68"/>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idden="1">
      <c r="A995" s="2"/>
      <c r="B995" s="2"/>
      <c r="C995" s="2"/>
      <c r="D995" s="2"/>
      <c r="E995" s="68"/>
      <c r="F995" s="68"/>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idden="1">
      <c r="A996" s="2"/>
      <c r="B996" s="2"/>
      <c r="C996" s="2"/>
      <c r="D996" s="2"/>
      <c r="E996" s="68"/>
      <c r="F996" s="68"/>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idden="1">
      <c r="A997" s="2"/>
      <c r="B997" s="2"/>
      <c r="C997" s="2"/>
      <c r="D997" s="2"/>
      <c r="E997" s="68"/>
      <c r="F997" s="68"/>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idden="1">
      <c r="A998" s="2"/>
      <c r="B998" s="2"/>
      <c r="C998" s="2"/>
      <c r="D998" s="2"/>
      <c r="E998" s="68"/>
      <c r="F998" s="68"/>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idden="1">
      <c r="A999" s="2"/>
      <c r="B999" s="2"/>
      <c r="C999" s="2"/>
      <c r="D999" s="2"/>
      <c r="E999" s="68"/>
      <c r="F999" s="68"/>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idden="1">
      <c r="A1000" s="2"/>
      <c r="B1000" s="2"/>
      <c r="C1000" s="2"/>
      <c r="D1000" s="2"/>
      <c r="E1000" s="68"/>
      <c r="F1000" s="68"/>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row r="1001" spans="1:31" hidden="1">
      <c r="A1001" s="2"/>
      <c r="B1001" s="2"/>
      <c r="C1001" s="2"/>
      <c r="D1001" s="2"/>
      <c r="E1001" s="68"/>
      <c r="F1001" s="68"/>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row>
    <row r="1002" spans="1:31" hidden="1">
      <c r="A1002" s="2"/>
      <c r="B1002" s="2"/>
      <c r="C1002" s="2"/>
      <c r="D1002" s="2"/>
      <c r="E1002" s="68"/>
      <c r="F1002" s="68"/>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row>
    <row r="1003" spans="1:31" hidden="1">
      <c r="A1003" s="2"/>
      <c r="B1003" s="2"/>
      <c r="C1003" s="2"/>
      <c r="D1003" s="2"/>
      <c r="E1003" s="68"/>
      <c r="F1003" s="68"/>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row>
    <row r="1004" spans="1:31" hidden="1">
      <c r="A1004" s="2"/>
      <c r="B1004" s="2"/>
      <c r="C1004" s="2"/>
      <c r="D1004" s="2"/>
      <c r="E1004" s="68"/>
      <c r="F1004" s="68"/>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row>
    <row r="1005" spans="1:31" hidden="1">
      <c r="A1005" s="2"/>
      <c r="B1005" s="2"/>
      <c r="C1005" s="2"/>
      <c r="D1005" s="2"/>
      <c r="E1005" s="68"/>
      <c r="F1005" s="68"/>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row>
    <row r="1006" spans="1:31" hidden="1">
      <c r="A1006" s="2"/>
      <c r="B1006" s="2"/>
      <c r="C1006" s="2"/>
      <c r="D1006" s="2"/>
      <c r="E1006" s="68"/>
      <c r="F1006" s="68"/>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row>
    <row r="1007" spans="1:31" hidden="1">
      <c r="A1007" s="2"/>
      <c r="B1007" s="2"/>
      <c r="C1007" s="2"/>
      <c r="D1007" s="2"/>
      <c r="E1007" s="68"/>
      <c r="F1007" s="68"/>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row>
    <row r="1008" spans="1:31" hidden="1">
      <c r="A1008" s="2"/>
      <c r="B1008" s="2"/>
      <c r="C1008" s="2"/>
      <c r="D1008" s="2"/>
      <c r="E1008" s="68"/>
      <c r="F1008" s="68"/>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row>
    <row r="1009" spans="1:31" hidden="1">
      <c r="A1009" s="2"/>
      <c r="B1009" s="2"/>
      <c r="C1009" s="2"/>
      <c r="D1009" s="2"/>
      <c r="E1009" s="68"/>
      <c r="F1009" s="68"/>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row>
    <row r="1010" spans="1:31" ht="15" hidden="1" customHeight="1"/>
    <row r="1011" spans="1:31" ht="15" hidden="1" customHeight="1"/>
    <row r="1012" spans="1:31" ht="15" hidden="1" customHeight="1"/>
    <row r="1013" spans="1:31" ht="15" hidden="1" customHeight="1"/>
    <row r="1014" spans="1:31" ht="15" hidden="1" customHeight="1"/>
    <row r="1015" spans="1:31" ht="15" hidden="1" customHeight="1"/>
    <row r="1016" spans="1:31" ht="15" hidden="1" customHeight="1"/>
    <row r="1017" spans="1:31" ht="15" hidden="1" customHeight="1"/>
    <row r="1018" spans="1:31" ht="15" hidden="1" customHeight="1"/>
    <row r="1019" spans="1:31" ht="15" hidden="1" customHeight="1"/>
    <row r="1020" spans="1:31" ht="15" hidden="1" customHeight="1"/>
    <row r="1021" spans="1:31" ht="15" hidden="1" customHeight="1"/>
    <row r="1022" spans="1:31" ht="15" hidden="1" customHeight="1"/>
    <row r="1023" spans="1:31" ht="15" hidden="1" customHeight="1"/>
    <row r="1024" spans="1:31" ht="15" hidden="1" customHeight="1"/>
    <row r="1025" ht="15" hidden="1" customHeight="1"/>
    <row r="1026" ht="15" hidden="1" customHeight="1"/>
    <row r="1027" ht="15" hidden="1" customHeight="1"/>
    <row r="1028" ht="15" hidden="1" customHeight="1"/>
    <row r="1029" ht="15" hidden="1" customHeight="1"/>
    <row r="1030" ht="15" hidden="1" customHeight="1"/>
  </sheetData>
  <sheetProtection algorithmName="SHA-512" hashValue="bqZDOvnr4XsPyzhDhJHKERrVPWZzZwssfbMoK1gvOEA8BbndlyMVj5W7RLpnPE24KyKpPn5DmOF89jvzEmj/sA==" saltValue="g0CUsibtyQzcoJmjtbT54Q==" spinCount="100000" sheet="1" objects="1" scenarios="1" selectLockedCells="1" autoFilter="0"/>
  <autoFilter ref="C11:F11" xr:uid="{00000000-0009-0000-0000-00000B000000}"/>
  <mergeCells count="3">
    <mergeCell ref="C3:Q3"/>
    <mergeCell ref="C9:Q9"/>
    <mergeCell ref="C66:Q66"/>
  </mergeCells>
  <conditionalFormatting sqref="C12:C61">
    <cfRule type="expression" dxfId="9" priority="2">
      <formula>AND(C12="",$R12&lt;&gt;0)</formula>
    </cfRule>
  </conditionalFormatting>
  <conditionalFormatting sqref="D12:D61">
    <cfRule type="expression" dxfId="8" priority="1">
      <formula>AND(D12="(Select)",$R12&lt;&gt;0)</formula>
    </cfRule>
  </conditionalFormatting>
  <dataValidations count="1">
    <dataValidation type="list" allowBlank="1" showInputMessage="1" showErrorMessage="1" sqref="D12:D61" xr:uid="{00000000-0002-0000-0B00-000000000000}">
      <formula1>$D$70:$D$110</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F1020"/>
  <sheetViews>
    <sheetView showGridLines="0" workbookViewId="0" xr3:uid="{C67EF94B-0B3B-5838-830C-E3A509766221}">
      <selection activeCell="F12" sqref="F12"/>
    </sheetView>
  </sheetViews>
  <sheetFormatPr defaultColWidth="0" defaultRowHeight="15" customHeight="1"/>
  <cols>
    <col min="1" max="2" width="1.42578125" style="183" customWidth="1"/>
    <col min="3" max="3" width="30.7109375" style="183" customWidth="1"/>
    <col min="4" max="5" width="20.7109375" style="183" customWidth="1"/>
    <col min="6" max="18" width="11.7109375" style="183" customWidth="1"/>
    <col min="19" max="20" width="1.42578125" style="183" customWidth="1"/>
    <col min="21" max="27" width="8" style="183" hidden="1" customWidth="1"/>
    <col min="28" max="32" width="7" style="183" hidden="1" customWidth="1"/>
    <col min="33" max="16384" width="12.5703125" style="183" hidden="1"/>
  </cols>
  <sheetData>
    <row r="1" spans="1:32"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7.5" customHeight="1">
      <c r="A2" s="2"/>
      <c r="B2" s="1"/>
      <c r="C2" s="1"/>
      <c r="D2" s="1"/>
      <c r="E2" s="1"/>
      <c r="F2" s="1"/>
      <c r="G2" s="1"/>
      <c r="H2" s="1"/>
      <c r="I2" s="1"/>
      <c r="J2" s="1"/>
      <c r="K2" s="1"/>
      <c r="L2" s="1"/>
      <c r="M2" s="1"/>
      <c r="N2" s="1"/>
      <c r="O2" s="1"/>
      <c r="P2" s="1"/>
      <c r="Q2" s="1"/>
      <c r="R2" s="1"/>
      <c r="S2" s="1"/>
      <c r="T2" s="2"/>
      <c r="U2" s="2"/>
      <c r="V2" s="2"/>
      <c r="W2" s="2"/>
      <c r="X2" s="2"/>
      <c r="Y2" s="2"/>
      <c r="Z2" s="2"/>
      <c r="AA2" s="2"/>
      <c r="AB2" s="2"/>
      <c r="AC2" s="2"/>
      <c r="AD2" s="2"/>
      <c r="AE2" s="2"/>
      <c r="AF2" s="2"/>
    </row>
    <row r="3" spans="1:32" ht="15.75">
      <c r="A3" s="2"/>
      <c r="B3" s="1"/>
      <c r="C3" s="509" t="s">
        <v>214</v>
      </c>
      <c r="D3" s="510"/>
      <c r="E3" s="510"/>
      <c r="F3" s="510"/>
      <c r="G3" s="510"/>
      <c r="H3" s="510"/>
      <c r="I3" s="510"/>
      <c r="J3" s="510"/>
      <c r="K3" s="510"/>
      <c r="L3" s="510"/>
      <c r="M3" s="510"/>
      <c r="N3" s="510"/>
      <c r="O3" s="510"/>
      <c r="P3" s="510"/>
      <c r="Q3" s="510"/>
      <c r="R3" s="510"/>
      <c r="S3" s="1"/>
      <c r="T3" s="2"/>
      <c r="U3" s="2"/>
      <c r="V3" s="2"/>
      <c r="W3" s="2"/>
      <c r="X3" s="2"/>
      <c r="Y3" s="2"/>
      <c r="Z3" s="2"/>
      <c r="AA3" s="2"/>
      <c r="AB3" s="2"/>
      <c r="AC3" s="2"/>
      <c r="AD3" s="2"/>
      <c r="AE3" s="2"/>
      <c r="AF3" s="2"/>
    </row>
    <row r="4" spans="1:32" ht="7.5" customHeight="1">
      <c r="A4" s="2"/>
      <c r="B4" s="1"/>
      <c r="C4" s="1"/>
      <c r="D4" s="1"/>
      <c r="E4" s="1"/>
      <c r="F4" s="1"/>
      <c r="G4" s="1"/>
      <c r="H4" s="1"/>
      <c r="I4" s="1"/>
      <c r="J4" s="1"/>
      <c r="K4" s="1"/>
      <c r="L4" s="1"/>
      <c r="M4" s="1"/>
      <c r="N4" s="1"/>
      <c r="O4" s="1"/>
      <c r="P4" s="1"/>
      <c r="Q4" s="1"/>
      <c r="R4" s="1"/>
      <c r="S4" s="1"/>
      <c r="T4" s="2"/>
      <c r="U4" s="2"/>
      <c r="V4" s="2"/>
      <c r="W4" s="2"/>
      <c r="X4" s="2"/>
      <c r="Y4" s="2"/>
      <c r="Z4" s="2"/>
      <c r="AA4" s="2"/>
      <c r="AB4" s="2"/>
      <c r="AC4" s="2"/>
      <c r="AD4" s="2"/>
      <c r="AE4" s="2"/>
      <c r="AF4" s="2"/>
    </row>
    <row r="5" spans="1:32">
      <c r="A5" s="2"/>
      <c r="B5" s="1"/>
      <c r="C5" s="5" t="s">
        <v>14</v>
      </c>
      <c r="D5" s="508" t="str">
        <f>IF('START - AWARD DETAILS'!D13="","",'START - AWARD DETAILS'!D13)</f>
        <v/>
      </c>
      <c r="E5" s="53"/>
      <c r="F5" s="53"/>
      <c r="G5" s="53"/>
      <c r="H5" s="53"/>
      <c r="I5" s="53"/>
      <c r="J5" s="53"/>
      <c r="K5" s="53"/>
      <c r="L5" s="53"/>
      <c r="M5" s="53"/>
      <c r="N5" s="53"/>
      <c r="O5" s="53"/>
      <c r="P5" s="53"/>
      <c r="Q5" s="53"/>
      <c r="R5" s="54"/>
      <c r="S5" s="1"/>
      <c r="T5" s="2"/>
      <c r="U5" s="2"/>
      <c r="V5" s="2"/>
      <c r="W5" s="2"/>
      <c r="X5" s="2"/>
      <c r="Y5" s="2"/>
      <c r="Z5" s="2"/>
      <c r="AA5" s="2"/>
      <c r="AB5" s="2"/>
      <c r="AC5" s="2"/>
      <c r="AD5" s="2"/>
      <c r="AE5" s="2"/>
      <c r="AF5" s="2"/>
    </row>
    <row r="6" spans="1:32" ht="7.5" customHeight="1">
      <c r="A6" s="2"/>
      <c r="B6" s="1"/>
      <c r="C6" s="1"/>
      <c r="D6" s="1"/>
      <c r="E6" s="1"/>
      <c r="F6" s="1"/>
      <c r="G6" s="1"/>
      <c r="H6" s="1"/>
      <c r="I6" s="1"/>
      <c r="J6" s="1"/>
      <c r="K6" s="1"/>
      <c r="L6" s="1"/>
      <c r="M6" s="1"/>
      <c r="N6" s="1"/>
      <c r="O6" s="1"/>
      <c r="P6" s="1"/>
      <c r="Q6" s="1"/>
      <c r="R6" s="1"/>
      <c r="S6" s="1"/>
      <c r="T6" s="2"/>
      <c r="U6" s="2"/>
      <c r="V6" s="2"/>
      <c r="W6" s="2"/>
      <c r="X6" s="2"/>
      <c r="Y6" s="2"/>
      <c r="Z6" s="2"/>
      <c r="AA6" s="2"/>
      <c r="AB6" s="2"/>
      <c r="AC6" s="2"/>
      <c r="AD6" s="2"/>
      <c r="AE6" s="2"/>
      <c r="AF6" s="2"/>
    </row>
    <row r="7" spans="1:32">
      <c r="A7" s="2"/>
      <c r="B7" s="1"/>
      <c r="C7" s="57" t="s">
        <v>15</v>
      </c>
      <c r="D7" s="51" t="str">
        <f>IF('START - AWARD DETAILS'!D14="","",'START - AWARD DETAILS'!D14)</f>
        <v/>
      </c>
      <c r="E7" s="53"/>
      <c r="F7" s="53"/>
      <c r="G7" s="53"/>
      <c r="H7" s="53"/>
      <c r="I7" s="53"/>
      <c r="J7" s="53"/>
      <c r="K7" s="53"/>
      <c r="L7" s="53"/>
      <c r="M7" s="53"/>
      <c r="N7" s="53"/>
      <c r="O7" s="53"/>
      <c r="P7" s="53"/>
      <c r="Q7" s="53"/>
      <c r="R7" s="54"/>
      <c r="S7" s="1"/>
      <c r="T7" s="2"/>
      <c r="U7" s="2"/>
      <c r="V7" s="2"/>
      <c r="W7" s="2"/>
      <c r="X7" s="2"/>
      <c r="Y7" s="2"/>
      <c r="Z7" s="2"/>
      <c r="AA7" s="2"/>
      <c r="AB7" s="2"/>
      <c r="AC7" s="2"/>
      <c r="AD7" s="2"/>
      <c r="AE7" s="2"/>
      <c r="AF7" s="2"/>
    </row>
    <row r="8" spans="1:32" ht="7.5" customHeight="1">
      <c r="A8" s="2"/>
      <c r="B8" s="1"/>
      <c r="C8" s="1"/>
      <c r="D8" s="1"/>
      <c r="E8" s="1"/>
      <c r="F8" s="1"/>
      <c r="G8" s="1"/>
      <c r="H8" s="1"/>
      <c r="I8" s="1"/>
      <c r="J8" s="1"/>
      <c r="K8" s="1"/>
      <c r="L8" s="1"/>
      <c r="M8" s="1"/>
      <c r="N8" s="1"/>
      <c r="O8" s="1"/>
      <c r="P8" s="1"/>
      <c r="Q8" s="1"/>
      <c r="R8" s="1"/>
      <c r="S8" s="1"/>
      <c r="T8" s="2"/>
      <c r="U8" s="2"/>
      <c r="V8" s="2"/>
      <c r="W8" s="2"/>
      <c r="X8" s="2"/>
      <c r="Y8" s="2"/>
      <c r="Z8" s="2"/>
      <c r="AA8" s="2"/>
      <c r="AB8" s="2"/>
      <c r="AC8" s="2"/>
      <c r="AD8" s="2"/>
      <c r="AE8" s="2"/>
      <c r="AF8" s="2"/>
    </row>
    <row r="9" spans="1:32" ht="138.75" customHeight="1">
      <c r="A9" s="2"/>
      <c r="B9" s="1"/>
      <c r="C9" s="545" t="s">
        <v>215</v>
      </c>
      <c r="D9" s="510"/>
      <c r="E9" s="510"/>
      <c r="F9" s="510"/>
      <c r="G9" s="510"/>
      <c r="H9" s="510"/>
      <c r="I9" s="510"/>
      <c r="J9" s="510"/>
      <c r="K9" s="510"/>
      <c r="L9" s="510"/>
      <c r="M9" s="510"/>
      <c r="N9" s="510"/>
      <c r="O9" s="510"/>
      <c r="P9" s="510"/>
      <c r="Q9" s="510"/>
      <c r="R9" s="512"/>
      <c r="S9" s="1"/>
      <c r="T9" s="2"/>
      <c r="U9" s="2"/>
      <c r="V9" s="2"/>
      <c r="W9" s="2"/>
      <c r="X9" s="2"/>
      <c r="Y9" s="2"/>
      <c r="Z9" s="2"/>
      <c r="AA9" s="2"/>
      <c r="AB9" s="2"/>
      <c r="AC9" s="2"/>
      <c r="AD9" s="2"/>
      <c r="AE9" s="2"/>
      <c r="AF9" s="2"/>
    </row>
    <row r="10" spans="1:32" ht="7.5" customHeight="1" thickBot="1">
      <c r="A10" s="2"/>
      <c r="B10" s="1"/>
      <c r="C10" s="1"/>
      <c r="D10" s="1"/>
      <c r="E10" s="1"/>
      <c r="F10" s="1"/>
      <c r="G10" s="1"/>
      <c r="H10" s="1"/>
      <c r="I10" s="1"/>
      <c r="J10" s="1"/>
      <c r="K10" s="1"/>
      <c r="L10" s="1"/>
      <c r="M10" s="1"/>
      <c r="N10" s="1"/>
      <c r="O10" s="1"/>
      <c r="P10" s="1"/>
      <c r="Q10" s="1"/>
      <c r="R10" s="1"/>
      <c r="S10" s="1"/>
      <c r="T10" s="2"/>
      <c r="U10" s="2"/>
      <c r="V10" s="2"/>
      <c r="W10" s="2"/>
      <c r="X10" s="2"/>
      <c r="Y10" s="2"/>
      <c r="Z10" s="2"/>
      <c r="AA10" s="2"/>
      <c r="AB10" s="2"/>
      <c r="AC10" s="2"/>
      <c r="AD10" s="2"/>
      <c r="AE10" s="2"/>
      <c r="AF10" s="2"/>
    </row>
    <row r="11" spans="1:32" ht="39" thickBot="1">
      <c r="A11" s="2"/>
      <c r="B11" s="1"/>
      <c r="C11" s="70" t="s">
        <v>191</v>
      </c>
      <c r="D11" s="55" t="s">
        <v>68</v>
      </c>
      <c r="E11" s="58"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1"/>
      <c r="T11" s="2"/>
      <c r="U11" s="2"/>
      <c r="V11" s="2"/>
      <c r="W11" s="2"/>
      <c r="X11" s="2"/>
      <c r="Y11" s="2"/>
      <c r="Z11" s="2"/>
      <c r="AA11" s="2"/>
      <c r="AB11" s="2"/>
      <c r="AC11" s="2"/>
      <c r="AD11" s="2"/>
      <c r="AE11" s="2"/>
      <c r="AF11" s="2"/>
    </row>
    <row r="12" spans="1:32">
      <c r="A12" s="2"/>
      <c r="B12" s="1"/>
      <c r="C12" s="291"/>
      <c r="D12" s="185" t="s">
        <v>95</v>
      </c>
      <c r="E12" s="292"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1"/>
      <c r="T12" s="2"/>
      <c r="U12" s="2"/>
      <c r="V12" s="2"/>
      <c r="W12" s="2"/>
      <c r="X12" s="2"/>
      <c r="Y12" s="2"/>
      <c r="Z12" s="2"/>
      <c r="AA12" s="2"/>
      <c r="AB12" s="2"/>
      <c r="AC12" s="2"/>
      <c r="AD12" s="2"/>
      <c r="AE12" s="2"/>
      <c r="AF12" s="2"/>
    </row>
    <row r="13" spans="1:32">
      <c r="A13" s="2"/>
      <c r="B13" s="1"/>
      <c r="C13" s="291"/>
      <c r="D13" s="185" t="s">
        <v>95</v>
      </c>
      <c r="E13" s="292" t="str">
        <f>IFERROR(VLOOKUP($D13,'START - AWARD DETAILS'!$C$21:$D$60,2,0),"")</f>
        <v/>
      </c>
      <c r="F13" s="369">
        <v>1</v>
      </c>
      <c r="G13" s="350"/>
      <c r="H13" s="351">
        <f t="shared" ref="H13:H60" si="0">G13*F13</f>
        <v>0</v>
      </c>
      <c r="I13" s="350"/>
      <c r="J13" s="351">
        <f t="shared" ref="J13:J60" si="1">I13*F13</f>
        <v>0</v>
      </c>
      <c r="K13" s="350"/>
      <c r="L13" s="351">
        <f t="shared" ref="L13:L60" si="2">K13*F13</f>
        <v>0</v>
      </c>
      <c r="M13" s="350"/>
      <c r="N13" s="351">
        <f t="shared" ref="N13:N60" si="3">M13*F13</f>
        <v>0</v>
      </c>
      <c r="O13" s="350"/>
      <c r="P13" s="357">
        <f t="shared" ref="P13:P60" si="4">O13*F13</f>
        <v>0</v>
      </c>
      <c r="Q13" s="343">
        <f t="shared" ref="Q13:Q60" si="5">G13+I13+K13+M13+O13</f>
        <v>0</v>
      </c>
      <c r="R13" s="469">
        <f t="shared" ref="R13:R60" si="6">H13+J13+L13+N13+P13</f>
        <v>0</v>
      </c>
      <c r="S13" s="1"/>
      <c r="T13" s="2"/>
      <c r="U13" s="2"/>
      <c r="V13" s="2"/>
      <c r="W13" s="2"/>
      <c r="X13" s="2"/>
      <c r="Y13" s="2"/>
      <c r="Z13" s="2"/>
      <c r="AA13" s="2"/>
      <c r="AB13" s="2"/>
      <c r="AC13" s="2"/>
      <c r="AD13" s="2"/>
      <c r="AE13" s="2"/>
      <c r="AF13" s="2"/>
    </row>
    <row r="14" spans="1:32">
      <c r="A14" s="2"/>
      <c r="B14" s="1"/>
      <c r="C14" s="291"/>
      <c r="D14" s="185" t="s">
        <v>95</v>
      </c>
      <c r="E14" s="292" t="str">
        <f>IFERROR(VLOOKUP($D14,'START - AWARD DETAILS'!$C$21:$D$60,2,0),"")</f>
        <v/>
      </c>
      <c r="F14" s="369">
        <v>1</v>
      </c>
      <c r="G14" s="350"/>
      <c r="H14" s="351">
        <f t="shared" si="0"/>
        <v>0</v>
      </c>
      <c r="I14" s="350"/>
      <c r="J14" s="351">
        <f t="shared" si="1"/>
        <v>0</v>
      </c>
      <c r="K14" s="350"/>
      <c r="L14" s="351">
        <f t="shared" si="2"/>
        <v>0</v>
      </c>
      <c r="M14" s="350"/>
      <c r="N14" s="351">
        <f t="shared" si="3"/>
        <v>0</v>
      </c>
      <c r="O14" s="350"/>
      <c r="P14" s="357">
        <f t="shared" si="4"/>
        <v>0</v>
      </c>
      <c r="Q14" s="343">
        <f t="shared" si="5"/>
        <v>0</v>
      </c>
      <c r="R14" s="469">
        <f t="shared" si="6"/>
        <v>0</v>
      </c>
      <c r="S14" s="1"/>
      <c r="T14" s="2"/>
      <c r="U14" s="2"/>
      <c r="V14" s="2"/>
      <c r="W14" s="2"/>
      <c r="X14" s="2"/>
      <c r="Y14" s="2"/>
      <c r="Z14" s="2"/>
      <c r="AA14" s="2"/>
      <c r="AB14" s="2"/>
      <c r="AC14" s="2"/>
      <c r="AD14" s="2"/>
      <c r="AE14" s="2"/>
      <c r="AF14" s="2"/>
    </row>
    <row r="15" spans="1:32">
      <c r="A15" s="2"/>
      <c r="B15" s="1"/>
      <c r="C15" s="291"/>
      <c r="D15" s="185" t="s">
        <v>95</v>
      </c>
      <c r="E15" s="292" t="str">
        <f>IFERROR(VLOOKUP($D15,'START - AWARD DETAILS'!$C$21:$D$60,2,0),"")</f>
        <v/>
      </c>
      <c r="F15" s="369">
        <v>1</v>
      </c>
      <c r="G15" s="350"/>
      <c r="H15" s="351">
        <f t="shared" si="0"/>
        <v>0</v>
      </c>
      <c r="I15" s="350"/>
      <c r="J15" s="351">
        <f t="shared" si="1"/>
        <v>0</v>
      </c>
      <c r="K15" s="350"/>
      <c r="L15" s="351">
        <f t="shared" si="2"/>
        <v>0</v>
      </c>
      <c r="M15" s="350"/>
      <c r="N15" s="351">
        <f t="shared" si="3"/>
        <v>0</v>
      </c>
      <c r="O15" s="350"/>
      <c r="P15" s="357">
        <f t="shared" si="4"/>
        <v>0</v>
      </c>
      <c r="Q15" s="343">
        <f t="shared" si="5"/>
        <v>0</v>
      </c>
      <c r="R15" s="469">
        <f t="shared" si="6"/>
        <v>0</v>
      </c>
      <c r="S15" s="1"/>
      <c r="T15" s="2"/>
      <c r="U15" s="2"/>
      <c r="V15" s="2"/>
      <c r="W15" s="2"/>
      <c r="X15" s="2"/>
      <c r="Y15" s="2"/>
      <c r="Z15" s="2"/>
      <c r="AA15" s="2"/>
      <c r="AB15" s="2"/>
      <c r="AC15" s="2"/>
      <c r="AD15" s="2"/>
      <c r="AE15" s="2"/>
      <c r="AF15" s="2"/>
    </row>
    <row r="16" spans="1:32">
      <c r="A16" s="2"/>
      <c r="B16" s="1"/>
      <c r="C16" s="291"/>
      <c r="D16" s="185" t="s">
        <v>95</v>
      </c>
      <c r="E16" s="292" t="str">
        <f>IFERROR(VLOOKUP($D16,'START - AWARD DETAILS'!$C$21:$D$60,2,0),"")</f>
        <v/>
      </c>
      <c r="F16" s="369">
        <v>1</v>
      </c>
      <c r="G16" s="350"/>
      <c r="H16" s="351">
        <f t="shared" si="0"/>
        <v>0</v>
      </c>
      <c r="I16" s="350"/>
      <c r="J16" s="351">
        <f t="shared" si="1"/>
        <v>0</v>
      </c>
      <c r="K16" s="350"/>
      <c r="L16" s="351">
        <f t="shared" si="2"/>
        <v>0</v>
      </c>
      <c r="M16" s="350"/>
      <c r="N16" s="351">
        <f t="shared" si="3"/>
        <v>0</v>
      </c>
      <c r="O16" s="350"/>
      <c r="P16" s="357">
        <f t="shared" si="4"/>
        <v>0</v>
      </c>
      <c r="Q16" s="343">
        <f t="shared" si="5"/>
        <v>0</v>
      </c>
      <c r="R16" s="469">
        <f t="shared" si="6"/>
        <v>0</v>
      </c>
      <c r="S16" s="1"/>
      <c r="T16" s="2"/>
      <c r="U16" s="2"/>
      <c r="V16" s="2"/>
      <c r="W16" s="2"/>
      <c r="X16" s="2"/>
      <c r="Y16" s="2"/>
      <c r="Z16" s="2"/>
      <c r="AA16" s="2"/>
      <c r="AB16" s="2"/>
      <c r="AC16" s="2"/>
      <c r="AD16" s="2"/>
      <c r="AE16" s="2"/>
      <c r="AF16" s="2"/>
    </row>
    <row r="17" spans="1:32">
      <c r="A17" s="2"/>
      <c r="B17" s="1"/>
      <c r="C17" s="291"/>
      <c r="D17" s="185" t="s">
        <v>95</v>
      </c>
      <c r="E17" s="292" t="str">
        <f>IFERROR(VLOOKUP($D17,'START - AWARD DETAILS'!$C$21:$D$60,2,0),"")</f>
        <v/>
      </c>
      <c r="F17" s="369">
        <v>1</v>
      </c>
      <c r="G17" s="350"/>
      <c r="H17" s="351">
        <f t="shared" si="0"/>
        <v>0</v>
      </c>
      <c r="I17" s="350"/>
      <c r="J17" s="351">
        <f t="shared" si="1"/>
        <v>0</v>
      </c>
      <c r="K17" s="350"/>
      <c r="L17" s="351">
        <f t="shared" si="2"/>
        <v>0</v>
      </c>
      <c r="M17" s="350"/>
      <c r="N17" s="351">
        <f t="shared" si="3"/>
        <v>0</v>
      </c>
      <c r="O17" s="350"/>
      <c r="P17" s="357">
        <f t="shared" si="4"/>
        <v>0</v>
      </c>
      <c r="Q17" s="343">
        <f t="shared" si="5"/>
        <v>0</v>
      </c>
      <c r="R17" s="469">
        <f t="shared" si="6"/>
        <v>0</v>
      </c>
      <c r="S17" s="1"/>
      <c r="T17" s="2"/>
      <c r="U17" s="2"/>
      <c r="V17" s="2"/>
      <c r="W17" s="2"/>
      <c r="X17" s="2"/>
      <c r="Y17" s="2"/>
      <c r="Z17" s="2"/>
      <c r="AA17" s="2"/>
      <c r="AB17" s="2"/>
      <c r="AC17" s="2"/>
      <c r="AD17" s="2"/>
      <c r="AE17" s="2"/>
      <c r="AF17" s="2"/>
    </row>
    <row r="18" spans="1:32">
      <c r="A18" s="2"/>
      <c r="B18" s="1"/>
      <c r="C18" s="291"/>
      <c r="D18" s="185" t="s">
        <v>95</v>
      </c>
      <c r="E18" s="292" t="str">
        <f>IFERROR(VLOOKUP($D18,'START - AWARD DETAILS'!$C$21:$D$60,2,0),"")</f>
        <v/>
      </c>
      <c r="F18" s="369">
        <v>1</v>
      </c>
      <c r="G18" s="350"/>
      <c r="H18" s="351">
        <f t="shared" si="0"/>
        <v>0</v>
      </c>
      <c r="I18" s="350"/>
      <c r="J18" s="351">
        <f t="shared" si="1"/>
        <v>0</v>
      </c>
      <c r="K18" s="350"/>
      <c r="L18" s="351">
        <f t="shared" si="2"/>
        <v>0</v>
      </c>
      <c r="M18" s="350"/>
      <c r="N18" s="351">
        <f t="shared" si="3"/>
        <v>0</v>
      </c>
      <c r="O18" s="350"/>
      <c r="P18" s="357">
        <f t="shared" si="4"/>
        <v>0</v>
      </c>
      <c r="Q18" s="343">
        <f t="shared" si="5"/>
        <v>0</v>
      </c>
      <c r="R18" s="469">
        <f t="shared" si="6"/>
        <v>0</v>
      </c>
      <c r="S18" s="1"/>
      <c r="T18" s="2"/>
      <c r="U18" s="2"/>
      <c r="V18" s="2"/>
      <c r="W18" s="2"/>
      <c r="X18" s="2"/>
      <c r="Y18" s="2"/>
      <c r="Z18" s="2"/>
      <c r="AA18" s="2"/>
      <c r="AB18" s="2"/>
      <c r="AC18" s="2"/>
      <c r="AD18" s="2"/>
      <c r="AE18" s="2"/>
      <c r="AF18" s="2"/>
    </row>
    <row r="19" spans="1:32">
      <c r="A19" s="2"/>
      <c r="B19" s="1"/>
      <c r="C19" s="291"/>
      <c r="D19" s="185" t="s">
        <v>95</v>
      </c>
      <c r="E19" s="292" t="str">
        <f>IFERROR(VLOOKUP($D19,'START - AWARD DETAILS'!$C$21:$D$60,2,0),"")</f>
        <v/>
      </c>
      <c r="F19" s="369">
        <v>1</v>
      </c>
      <c r="G19" s="350"/>
      <c r="H19" s="351">
        <f t="shared" si="0"/>
        <v>0</v>
      </c>
      <c r="I19" s="350"/>
      <c r="J19" s="351">
        <f t="shared" si="1"/>
        <v>0</v>
      </c>
      <c r="K19" s="350"/>
      <c r="L19" s="351">
        <f t="shared" si="2"/>
        <v>0</v>
      </c>
      <c r="M19" s="350"/>
      <c r="N19" s="351">
        <f t="shared" si="3"/>
        <v>0</v>
      </c>
      <c r="O19" s="350"/>
      <c r="P19" s="357">
        <f t="shared" si="4"/>
        <v>0</v>
      </c>
      <c r="Q19" s="343">
        <f t="shared" si="5"/>
        <v>0</v>
      </c>
      <c r="R19" s="469">
        <f t="shared" si="6"/>
        <v>0</v>
      </c>
      <c r="S19" s="1"/>
      <c r="T19" s="2"/>
      <c r="U19" s="2"/>
      <c r="V19" s="2"/>
      <c r="W19" s="2"/>
      <c r="X19" s="2"/>
      <c r="Y19" s="2"/>
      <c r="Z19" s="2"/>
      <c r="AA19" s="2"/>
      <c r="AB19" s="2"/>
      <c r="AC19" s="2"/>
      <c r="AD19" s="2"/>
      <c r="AE19" s="2"/>
      <c r="AF19" s="2"/>
    </row>
    <row r="20" spans="1:32">
      <c r="A20" s="2"/>
      <c r="B20" s="1"/>
      <c r="C20" s="291"/>
      <c r="D20" s="185" t="s">
        <v>95</v>
      </c>
      <c r="E20" s="292" t="str">
        <f>IFERROR(VLOOKUP($D20,'START - AWARD DETAILS'!$C$21:$D$60,2,0),"")</f>
        <v/>
      </c>
      <c r="F20" s="369">
        <v>1</v>
      </c>
      <c r="G20" s="350"/>
      <c r="H20" s="351">
        <f t="shared" si="0"/>
        <v>0</v>
      </c>
      <c r="I20" s="350"/>
      <c r="J20" s="351">
        <f t="shared" si="1"/>
        <v>0</v>
      </c>
      <c r="K20" s="350"/>
      <c r="L20" s="351">
        <f t="shared" si="2"/>
        <v>0</v>
      </c>
      <c r="M20" s="350"/>
      <c r="N20" s="351">
        <f t="shared" si="3"/>
        <v>0</v>
      </c>
      <c r="O20" s="350"/>
      <c r="P20" s="357">
        <f t="shared" si="4"/>
        <v>0</v>
      </c>
      <c r="Q20" s="343">
        <f t="shared" si="5"/>
        <v>0</v>
      </c>
      <c r="R20" s="469">
        <f t="shared" si="6"/>
        <v>0</v>
      </c>
      <c r="S20" s="1"/>
      <c r="T20" s="2"/>
      <c r="U20" s="2"/>
      <c r="V20" s="2"/>
      <c r="W20" s="2"/>
      <c r="X20" s="2"/>
      <c r="Y20" s="2"/>
      <c r="Z20" s="2"/>
      <c r="AA20" s="2"/>
      <c r="AB20" s="2"/>
      <c r="AC20" s="2"/>
      <c r="AD20" s="2"/>
      <c r="AE20" s="2"/>
      <c r="AF20" s="2"/>
    </row>
    <row r="21" spans="1:32">
      <c r="A21" s="2"/>
      <c r="B21" s="1"/>
      <c r="C21" s="291"/>
      <c r="D21" s="185" t="s">
        <v>95</v>
      </c>
      <c r="E21" s="292" t="str">
        <f>IFERROR(VLOOKUP($D21,'START - AWARD DETAILS'!$C$21:$D$60,2,0),"")</f>
        <v/>
      </c>
      <c r="F21" s="369">
        <v>1</v>
      </c>
      <c r="G21" s="350"/>
      <c r="H21" s="351">
        <f t="shared" si="0"/>
        <v>0</v>
      </c>
      <c r="I21" s="350"/>
      <c r="J21" s="351">
        <f t="shared" si="1"/>
        <v>0</v>
      </c>
      <c r="K21" s="350"/>
      <c r="L21" s="351">
        <f t="shared" si="2"/>
        <v>0</v>
      </c>
      <c r="M21" s="350"/>
      <c r="N21" s="351">
        <f t="shared" si="3"/>
        <v>0</v>
      </c>
      <c r="O21" s="350"/>
      <c r="P21" s="357">
        <f t="shared" si="4"/>
        <v>0</v>
      </c>
      <c r="Q21" s="343">
        <f t="shared" si="5"/>
        <v>0</v>
      </c>
      <c r="R21" s="469">
        <f t="shared" si="6"/>
        <v>0</v>
      </c>
      <c r="S21" s="1"/>
      <c r="T21" s="2"/>
      <c r="U21" s="2"/>
      <c r="V21" s="2"/>
      <c r="W21" s="2"/>
      <c r="X21" s="2"/>
      <c r="Y21" s="2"/>
      <c r="Z21" s="2"/>
      <c r="AA21" s="2"/>
      <c r="AB21" s="2"/>
      <c r="AC21" s="2"/>
      <c r="AD21" s="2"/>
      <c r="AE21" s="2"/>
      <c r="AF21" s="2"/>
    </row>
    <row r="22" spans="1:32">
      <c r="A22" s="2"/>
      <c r="B22" s="1"/>
      <c r="C22" s="291"/>
      <c r="D22" s="185" t="s">
        <v>95</v>
      </c>
      <c r="E22" s="292" t="str">
        <f>IFERROR(VLOOKUP($D22,'START - AWARD DETAILS'!$C$21:$D$60,2,0),"")</f>
        <v/>
      </c>
      <c r="F22" s="369">
        <v>1</v>
      </c>
      <c r="G22" s="350"/>
      <c r="H22" s="351">
        <f t="shared" si="0"/>
        <v>0</v>
      </c>
      <c r="I22" s="350"/>
      <c r="J22" s="351">
        <f t="shared" si="1"/>
        <v>0</v>
      </c>
      <c r="K22" s="350"/>
      <c r="L22" s="351">
        <f t="shared" si="2"/>
        <v>0</v>
      </c>
      <c r="M22" s="350"/>
      <c r="N22" s="351">
        <f t="shared" si="3"/>
        <v>0</v>
      </c>
      <c r="O22" s="350"/>
      <c r="P22" s="357">
        <f t="shared" si="4"/>
        <v>0</v>
      </c>
      <c r="Q22" s="343">
        <f t="shared" si="5"/>
        <v>0</v>
      </c>
      <c r="R22" s="469">
        <f t="shared" si="6"/>
        <v>0</v>
      </c>
      <c r="S22" s="1"/>
      <c r="T22" s="2"/>
      <c r="U22" s="2"/>
      <c r="V22" s="2"/>
      <c r="W22" s="2"/>
      <c r="X22" s="2"/>
      <c r="Y22" s="2"/>
      <c r="Z22" s="2"/>
      <c r="AA22" s="2"/>
      <c r="AB22" s="2"/>
      <c r="AC22" s="2"/>
      <c r="AD22" s="2"/>
      <c r="AE22" s="2"/>
      <c r="AF22" s="2"/>
    </row>
    <row r="23" spans="1:32">
      <c r="A23" s="2"/>
      <c r="B23" s="1"/>
      <c r="C23" s="291"/>
      <c r="D23" s="185" t="s">
        <v>95</v>
      </c>
      <c r="E23" s="292" t="str">
        <f>IFERROR(VLOOKUP($D23,'START - AWARD DETAILS'!$C$21:$D$60,2,0),"")</f>
        <v/>
      </c>
      <c r="F23" s="369">
        <v>1</v>
      </c>
      <c r="G23" s="350"/>
      <c r="H23" s="351">
        <f t="shared" si="0"/>
        <v>0</v>
      </c>
      <c r="I23" s="350"/>
      <c r="J23" s="351">
        <f t="shared" si="1"/>
        <v>0</v>
      </c>
      <c r="K23" s="350"/>
      <c r="L23" s="351">
        <f t="shared" si="2"/>
        <v>0</v>
      </c>
      <c r="M23" s="350"/>
      <c r="N23" s="351">
        <f t="shared" si="3"/>
        <v>0</v>
      </c>
      <c r="O23" s="350"/>
      <c r="P23" s="357">
        <f t="shared" si="4"/>
        <v>0</v>
      </c>
      <c r="Q23" s="343">
        <f t="shared" si="5"/>
        <v>0</v>
      </c>
      <c r="R23" s="469">
        <f t="shared" si="6"/>
        <v>0</v>
      </c>
      <c r="S23" s="1"/>
      <c r="T23" s="2"/>
      <c r="U23" s="2"/>
      <c r="V23" s="2"/>
      <c r="W23" s="2"/>
      <c r="X23" s="2"/>
      <c r="Y23" s="2"/>
      <c r="Z23" s="2"/>
      <c r="AA23" s="2"/>
      <c r="AB23" s="2"/>
      <c r="AC23" s="2"/>
      <c r="AD23" s="2"/>
      <c r="AE23" s="2"/>
      <c r="AF23" s="2"/>
    </row>
    <row r="24" spans="1:32">
      <c r="A24" s="2"/>
      <c r="B24" s="1"/>
      <c r="C24" s="291"/>
      <c r="D24" s="185" t="s">
        <v>95</v>
      </c>
      <c r="E24" s="292" t="str">
        <f>IFERROR(VLOOKUP($D24,'START - AWARD DETAILS'!$C$21:$D$60,2,0),"")</f>
        <v/>
      </c>
      <c r="F24" s="369">
        <v>1</v>
      </c>
      <c r="G24" s="350"/>
      <c r="H24" s="351">
        <f t="shared" si="0"/>
        <v>0</v>
      </c>
      <c r="I24" s="350"/>
      <c r="J24" s="351">
        <f t="shared" si="1"/>
        <v>0</v>
      </c>
      <c r="K24" s="350"/>
      <c r="L24" s="351">
        <f t="shared" si="2"/>
        <v>0</v>
      </c>
      <c r="M24" s="350"/>
      <c r="N24" s="351">
        <f t="shared" si="3"/>
        <v>0</v>
      </c>
      <c r="O24" s="350"/>
      <c r="P24" s="357">
        <f t="shared" si="4"/>
        <v>0</v>
      </c>
      <c r="Q24" s="343">
        <f t="shared" si="5"/>
        <v>0</v>
      </c>
      <c r="R24" s="469">
        <f t="shared" si="6"/>
        <v>0</v>
      </c>
      <c r="S24" s="1"/>
      <c r="T24" s="2"/>
      <c r="U24" s="2"/>
      <c r="V24" s="2"/>
      <c r="W24" s="2"/>
      <c r="X24" s="2"/>
      <c r="Y24" s="2"/>
      <c r="Z24" s="2"/>
      <c r="AA24" s="2"/>
      <c r="AB24" s="2"/>
      <c r="AC24" s="2"/>
      <c r="AD24" s="2"/>
      <c r="AE24" s="2"/>
      <c r="AF24" s="2"/>
    </row>
    <row r="25" spans="1:32">
      <c r="A25" s="2"/>
      <c r="B25" s="1"/>
      <c r="C25" s="291"/>
      <c r="D25" s="185" t="s">
        <v>95</v>
      </c>
      <c r="E25" s="292" t="str">
        <f>IFERROR(VLOOKUP($D25,'START - AWARD DETAILS'!$C$21:$D$60,2,0),"")</f>
        <v/>
      </c>
      <c r="F25" s="369">
        <v>1</v>
      </c>
      <c r="G25" s="350"/>
      <c r="H25" s="351">
        <f t="shared" si="0"/>
        <v>0</v>
      </c>
      <c r="I25" s="350"/>
      <c r="J25" s="351">
        <f t="shared" si="1"/>
        <v>0</v>
      </c>
      <c r="K25" s="350"/>
      <c r="L25" s="351">
        <f t="shared" si="2"/>
        <v>0</v>
      </c>
      <c r="M25" s="350"/>
      <c r="N25" s="351">
        <f t="shared" si="3"/>
        <v>0</v>
      </c>
      <c r="O25" s="350"/>
      <c r="P25" s="357">
        <f t="shared" si="4"/>
        <v>0</v>
      </c>
      <c r="Q25" s="343">
        <f t="shared" si="5"/>
        <v>0</v>
      </c>
      <c r="R25" s="469">
        <f t="shared" si="6"/>
        <v>0</v>
      </c>
      <c r="S25" s="1"/>
      <c r="T25" s="2"/>
      <c r="U25" s="2"/>
      <c r="V25" s="2"/>
      <c r="W25" s="2"/>
      <c r="X25" s="2"/>
      <c r="Y25" s="2"/>
      <c r="Z25" s="2"/>
      <c r="AA25" s="2"/>
      <c r="AB25" s="2"/>
      <c r="AC25" s="2"/>
      <c r="AD25" s="2"/>
      <c r="AE25" s="2"/>
      <c r="AF25" s="2"/>
    </row>
    <row r="26" spans="1:32">
      <c r="A26" s="2"/>
      <c r="B26" s="1"/>
      <c r="C26" s="291"/>
      <c r="D26" s="185" t="s">
        <v>95</v>
      </c>
      <c r="E26" s="292" t="str">
        <f>IFERROR(VLOOKUP($D26,'START - AWARD DETAILS'!$C$21:$D$60,2,0),"")</f>
        <v/>
      </c>
      <c r="F26" s="369">
        <v>1</v>
      </c>
      <c r="G26" s="350"/>
      <c r="H26" s="351">
        <f t="shared" si="0"/>
        <v>0</v>
      </c>
      <c r="I26" s="350"/>
      <c r="J26" s="351">
        <f t="shared" si="1"/>
        <v>0</v>
      </c>
      <c r="K26" s="350"/>
      <c r="L26" s="351">
        <f t="shared" si="2"/>
        <v>0</v>
      </c>
      <c r="M26" s="350"/>
      <c r="N26" s="351">
        <f t="shared" si="3"/>
        <v>0</v>
      </c>
      <c r="O26" s="350"/>
      <c r="P26" s="357">
        <f t="shared" si="4"/>
        <v>0</v>
      </c>
      <c r="Q26" s="343">
        <f t="shared" si="5"/>
        <v>0</v>
      </c>
      <c r="R26" s="469">
        <f t="shared" si="6"/>
        <v>0</v>
      </c>
      <c r="S26" s="1"/>
      <c r="T26" s="2"/>
      <c r="U26" s="2"/>
      <c r="V26" s="2"/>
      <c r="W26" s="2"/>
      <c r="X26" s="2"/>
      <c r="Y26" s="2"/>
      <c r="Z26" s="2"/>
      <c r="AA26" s="2"/>
      <c r="AB26" s="2"/>
      <c r="AC26" s="2"/>
      <c r="AD26" s="2"/>
      <c r="AE26" s="2"/>
      <c r="AF26" s="2"/>
    </row>
    <row r="27" spans="1:32">
      <c r="A27" s="2"/>
      <c r="B27" s="1"/>
      <c r="C27" s="291"/>
      <c r="D27" s="185" t="s">
        <v>95</v>
      </c>
      <c r="E27" s="292" t="str">
        <f>IFERROR(VLOOKUP($D27,'START - AWARD DETAILS'!$C$21:$D$60,2,0),"")</f>
        <v/>
      </c>
      <c r="F27" s="369">
        <v>1</v>
      </c>
      <c r="G27" s="350"/>
      <c r="H27" s="351">
        <f t="shared" si="0"/>
        <v>0</v>
      </c>
      <c r="I27" s="350"/>
      <c r="J27" s="351">
        <f t="shared" si="1"/>
        <v>0</v>
      </c>
      <c r="K27" s="350"/>
      <c r="L27" s="351">
        <f t="shared" si="2"/>
        <v>0</v>
      </c>
      <c r="M27" s="350"/>
      <c r="N27" s="351">
        <f t="shared" si="3"/>
        <v>0</v>
      </c>
      <c r="O27" s="350"/>
      <c r="P27" s="357">
        <f t="shared" si="4"/>
        <v>0</v>
      </c>
      <c r="Q27" s="343">
        <f t="shared" si="5"/>
        <v>0</v>
      </c>
      <c r="R27" s="469">
        <f t="shared" si="6"/>
        <v>0</v>
      </c>
      <c r="S27" s="1"/>
      <c r="T27" s="2"/>
      <c r="U27" s="2"/>
      <c r="V27" s="2"/>
      <c r="W27" s="2"/>
      <c r="X27" s="2"/>
      <c r="Y27" s="2"/>
      <c r="Z27" s="2"/>
      <c r="AA27" s="2"/>
      <c r="AB27" s="2"/>
      <c r="AC27" s="2"/>
      <c r="AD27" s="2"/>
      <c r="AE27" s="2"/>
      <c r="AF27" s="2"/>
    </row>
    <row r="28" spans="1:32">
      <c r="A28" s="2"/>
      <c r="B28" s="1"/>
      <c r="C28" s="291"/>
      <c r="D28" s="185" t="s">
        <v>95</v>
      </c>
      <c r="E28" s="292" t="str">
        <f>IFERROR(VLOOKUP($D28,'START - AWARD DETAILS'!$C$21:$D$60,2,0),"")</f>
        <v/>
      </c>
      <c r="F28" s="369">
        <v>1</v>
      </c>
      <c r="G28" s="350"/>
      <c r="H28" s="351">
        <f t="shared" si="0"/>
        <v>0</v>
      </c>
      <c r="I28" s="350"/>
      <c r="J28" s="351">
        <f t="shared" si="1"/>
        <v>0</v>
      </c>
      <c r="K28" s="350"/>
      <c r="L28" s="351">
        <f t="shared" si="2"/>
        <v>0</v>
      </c>
      <c r="M28" s="350"/>
      <c r="N28" s="351">
        <f t="shared" si="3"/>
        <v>0</v>
      </c>
      <c r="O28" s="350"/>
      <c r="P28" s="357">
        <f t="shared" si="4"/>
        <v>0</v>
      </c>
      <c r="Q28" s="343">
        <f t="shared" si="5"/>
        <v>0</v>
      </c>
      <c r="R28" s="469">
        <f t="shared" si="6"/>
        <v>0</v>
      </c>
      <c r="S28" s="1"/>
      <c r="T28" s="2"/>
      <c r="U28" s="2"/>
      <c r="V28" s="2"/>
      <c r="W28" s="2"/>
      <c r="X28" s="2"/>
      <c r="Y28" s="2"/>
      <c r="Z28" s="2"/>
      <c r="AA28" s="2"/>
      <c r="AB28" s="2"/>
      <c r="AC28" s="2"/>
      <c r="AD28" s="2"/>
      <c r="AE28" s="2"/>
      <c r="AF28" s="2"/>
    </row>
    <row r="29" spans="1:32">
      <c r="A29" s="2"/>
      <c r="B29" s="1"/>
      <c r="C29" s="291"/>
      <c r="D29" s="185" t="s">
        <v>95</v>
      </c>
      <c r="E29" s="292" t="str">
        <f>IFERROR(VLOOKUP($D29,'START - AWARD DETAILS'!$C$21:$D$60,2,0),"")</f>
        <v/>
      </c>
      <c r="F29" s="369">
        <v>1</v>
      </c>
      <c r="G29" s="350"/>
      <c r="H29" s="351">
        <f t="shared" si="0"/>
        <v>0</v>
      </c>
      <c r="I29" s="350"/>
      <c r="J29" s="351">
        <f t="shared" si="1"/>
        <v>0</v>
      </c>
      <c r="K29" s="350"/>
      <c r="L29" s="351">
        <f t="shared" si="2"/>
        <v>0</v>
      </c>
      <c r="M29" s="350"/>
      <c r="N29" s="351">
        <f t="shared" si="3"/>
        <v>0</v>
      </c>
      <c r="O29" s="350"/>
      <c r="P29" s="357">
        <f t="shared" si="4"/>
        <v>0</v>
      </c>
      <c r="Q29" s="343">
        <f t="shared" si="5"/>
        <v>0</v>
      </c>
      <c r="R29" s="469">
        <f t="shared" si="6"/>
        <v>0</v>
      </c>
      <c r="S29" s="1"/>
      <c r="T29" s="2"/>
      <c r="U29" s="2"/>
      <c r="V29" s="2"/>
      <c r="W29" s="2"/>
      <c r="X29" s="2"/>
      <c r="Y29" s="2"/>
      <c r="Z29" s="2"/>
      <c r="AA29" s="2"/>
      <c r="AB29" s="2"/>
      <c r="AC29" s="2"/>
      <c r="AD29" s="2"/>
      <c r="AE29" s="2"/>
      <c r="AF29" s="2"/>
    </row>
    <row r="30" spans="1:32">
      <c r="A30" s="2"/>
      <c r="B30" s="1"/>
      <c r="C30" s="291"/>
      <c r="D30" s="185" t="s">
        <v>95</v>
      </c>
      <c r="E30" s="292" t="str">
        <f>IFERROR(VLOOKUP($D30,'START - AWARD DETAILS'!$C$21:$D$60,2,0),"")</f>
        <v/>
      </c>
      <c r="F30" s="369">
        <v>1</v>
      </c>
      <c r="G30" s="350"/>
      <c r="H30" s="351">
        <f t="shared" si="0"/>
        <v>0</v>
      </c>
      <c r="I30" s="350"/>
      <c r="J30" s="351">
        <f t="shared" si="1"/>
        <v>0</v>
      </c>
      <c r="K30" s="350"/>
      <c r="L30" s="351">
        <f t="shared" si="2"/>
        <v>0</v>
      </c>
      <c r="M30" s="350"/>
      <c r="N30" s="351">
        <f t="shared" si="3"/>
        <v>0</v>
      </c>
      <c r="O30" s="350"/>
      <c r="P30" s="357">
        <f t="shared" si="4"/>
        <v>0</v>
      </c>
      <c r="Q30" s="343">
        <f t="shared" si="5"/>
        <v>0</v>
      </c>
      <c r="R30" s="469">
        <f t="shared" si="6"/>
        <v>0</v>
      </c>
      <c r="S30" s="1"/>
      <c r="T30" s="2"/>
      <c r="U30" s="2"/>
      <c r="V30" s="2"/>
      <c r="W30" s="2"/>
      <c r="X30" s="2"/>
      <c r="Y30" s="2"/>
      <c r="Z30" s="2"/>
      <c r="AA30" s="2"/>
      <c r="AB30" s="2"/>
      <c r="AC30" s="2"/>
      <c r="AD30" s="2"/>
      <c r="AE30" s="2"/>
      <c r="AF30" s="2"/>
    </row>
    <row r="31" spans="1:32">
      <c r="A31" s="2"/>
      <c r="B31" s="1"/>
      <c r="C31" s="291"/>
      <c r="D31" s="185" t="s">
        <v>95</v>
      </c>
      <c r="E31" s="292" t="str">
        <f>IFERROR(VLOOKUP($D31,'START - AWARD DETAILS'!$C$21:$D$60,2,0),"")</f>
        <v/>
      </c>
      <c r="F31" s="369">
        <v>1</v>
      </c>
      <c r="G31" s="350"/>
      <c r="H31" s="351">
        <f t="shared" si="0"/>
        <v>0</v>
      </c>
      <c r="I31" s="350"/>
      <c r="J31" s="351">
        <f t="shared" si="1"/>
        <v>0</v>
      </c>
      <c r="K31" s="350"/>
      <c r="L31" s="351">
        <f t="shared" si="2"/>
        <v>0</v>
      </c>
      <c r="M31" s="350"/>
      <c r="N31" s="351">
        <f t="shared" si="3"/>
        <v>0</v>
      </c>
      <c r="O31" s="350"/>
      <c r="P31" s="357">
        <f t="shared" si="4"/>
        <v>0</v>
      </c>
      <c r="Q31" s="343">
        <f t="shared" si="5"/>
        <v>0</v>
      </c>
      <c r="R31" s="469">
        <f t="shared" si="6"/>
        <v>0</v>
      </c>
      <c r="S31" s="1"/>
      <c r="T31" s="2"/>
      <c r="U31" s="2"/>
      <c r="V31" s="2"/>
      <c r="W31" s="2"/>
      <c r="X31" s="2"/>
      <c r="Y31" s="2"/>
      <c r="Z31" s="2"/>
      <c r="AA31" s="2"/>
      <c r="AB31" s="2"/>
      <c r="AC31" s="2"/>
      <c r="AD31" s="2"/>
      <c r="AE31" s="2"/>
      <c r="AF31" s="2"/>
    </row>
    <row r="32" spans="1:32">
      <c r="A32" s="2"/>
      <c r="B32" s="1"/>
      <c r="C32" s="291"/>
      <c r="D32" s="185" t="s">
        <v>95</v>
      </c>
      <c r="E32" s="292" t="str">
        <f>IFERROR(VLOOKUP($D32,'START - AWARD DETAILS'!$C$21:$D$60,2,0),"")</f>
        <v/>
      </c>
      <c r="F32" s="369">
        <v>1</v>
      </c>
      <c r="G32" s="350"/>
      <c r="H32" s="351">
        <f t="shared" si="0"/>
        <v>0</v>
      </c>
      <c r="I32" s="350"/>
      <c r="J32" s="351">
        <f t="shared" si="1"/>
        <v>0</v>
      </c>
      <c r="K32" s="350"/>
      <c r="L32" s="351">
        <f t="shared" si="2"/>
        <v>0</v>
      </c>
      <c r="M32" s="350"/>
      <c r="N32" s="351">
        <f t="shared" si="3"/>
        <v>0</v>
      </c>
      <c r="O32" s="350"/>
      <c r="P32" s="357">
        <f t="shared" si="4"/>
        <v>0</v>
      </c>
      <c r="Q32" s="343">
        <f t="shared" si="5"/>
        <v>0</v>
      </c>
      <c r="R32" s="469">
        <f t="shared" si="6"/>
        <v>0</v>
      </c>
      <c r="S32" s="1"/>
      <c r="T32" s="2"/>
      <c r="U32" s="2"/>
      <c r="V32" s="2"/>
      <c r="W32" s="2"/>
      <c r="X32" s="2"/>
      <c r="Y32" s="2"/>
      <c r="Z32" s="2"/>
      <c r="AA32" s="2"/>
      <c r="AB32" s="2"/>
      <c r="AC32" s="2"/>
      <c r="AD32" s="2"/>
      <c r="AE32" s="2"/>
      <c r="AF32" s="2"/>
    </row>
    <row r="33" spans="1:32">
      <c r="A33" s="2"/>
      <c r="B33" s="1"/>
      <c r="C33" s="291"/>
      <c r="D33" s="185" t="s">
        <v>95</v>
      </c>
      <c r="E33" s="292" t="str">
        <f>IFERROR(VLOOKUP($D33,'START - AWARD DETAILS'!$C$21:$D$60,2,0),"")</f>
        <v/>
      </c>
      <c r="F33" s="369">
        <v>1</v>
      </c>
      <c r="G33" s="350"/>
      <c r="H33" s="351">
        <f t="shared" si="0"/>
        <v>0</v>
      </c>
      <c r="I33" s="350"/>
      <c r="J33" s="351">
        <f t="shared" si="1"/>
        <v>0</v>
      </c>
      <c r="K33" s="350"/>
      <c r="L33" s="351">
        <f t="shared" si="2"/>
        <v>0</v>
      </c>
      <c r="M33" s="350"/>
      <c r="N33" s="351">
        <f t="shared" si="3"/>
        <v>0</v>
      </c>
      <c r="O33" s="350"/>
      <c r="P33" s="357">
        <f t="shared" si="4"/>
        <v>0</v>
      </c>
      <c r="Q33" s="343">
        <f t="shared" si="5"/>
        <v>0</v>
      </c>
      <c r="R33" s="469">
        <f t="shared" si="6"/>
        <v>0</v>
      </c>
      <c r="S33" s="1"/>
      <c r="T33" s="2"/>
      <c r="U33" s="2"/>
      <c r="V33" s="2"/>
      <c r="W33" s="2"/>
      <c r="X33" s="2"/>
      <c r="Y33" s="2"/>
      <c r="Z33" s="2"/>
      <c r="AA33" s="2"/>
      <c r="AB33" s="2"/>
      <c r="AC33" s="2"/>
      <c r="AD33" s="2"/>
      <c r="AE33" s="2"/>
      <c r="AF33" s="2"/>
    </row>
    <row r="34" spans="1:32">
      <c r="A34" s="2"/>
      <c r="B34" s="1"/>
      <c r="C34" s="291"/>
      <c r="D34" s="185" t="s">
        <v>95</v>
      </c>
      <c r="E34" s="292" t="str">
        <f>IFERROR(VLOOKUP($D34,'START - AWARD DETAILS'!$C$21:$D$60,2,0),"")</f>
        <v/>
      </c>
      <c r="F34" s="369">
        <v>1</v>
      </c>
      <c r="G34" s="350"/>
      <c r="H34" s="351">
        <f t="shared" si="0"/>
        <v>0</v>
      </c>
      <c r="I34" s="350"/>
      <c r="J34" s="351">
        <f t="shared" si="1"/>
        <v>0</v>
      </c>
      <c r="K34" s="350"/>
      <c r="L34" s="351">
        <f t="shared" si="2"/>
        <v>0</v>
      </c>
      <c r="M34" s="350"/>
      <c r="N34" s="351">
        <f t="shared" si="3"/>
        <v>0</v>
      </c>
      <c r="O34" s="350"/>
      <c r="P34" s="357">
        <f t="shared" si="4"/>
        <v>0</v>
      </c>
      <c r="Q34" s="343">
        <f t="shared" si="5"/>
        <v>0</v>
      </c>
      <c r="R34" s="469">
        <f t="shared" si="6"/>
        <v>0</v>
      </c>
      <c r="S34" s="1"/>
      <c r="T34" s="2"/>
      <c r="U34" s="2"/>
      <c r="V34" s="2"/>
      <c r="W34" s="2"/>
      <c r="X34" s="2"/>
      <c r="Y34" s="2"/>
      <c r="Z34" s="2"/>
      <c r="AA34" s="2"/>
      <c r="AB34" s="2"/>
      <c r="AC34" s="2"/>
      <c r="AD34" s="2"/>
      <c r="AE34" s="2"/>
      <c r="AF34" s="2"/>
    </row>
    <row r="35" spans="1:32">
      <c r="A35" s="2"/>
      <c r="B35" s="1"/>
      <c r="C35" s="291"/>
      <c r="D35" s="185" t="s">
        <v>95</v>
      </c>
      <c r="E35" s="292" t="str">
        <f>IFERROR(VLOOKUP($D35,'START - AWARD DETAILS'!$C$21:$D$60,2,0),"")</f>
        <v/>
      </c>
      <c r="F35" s="369">
        <v>1</v>
      </c>
      <c r="G35" s="350"/>
      <c r="H35" s="351">
        <f t="shared" si="0"/>
        <v>0</v>
      </c>
      <c r="I35" s="350"/>
      <c r="J35" s="351">
        <f t="shared" si="1"/>
        <v>0</v>
      </c>
      <c r="K35" s="350"/>
      <c r="L35" s="351">
        <f t="shared" si="2"/>
        <v>0</v>
      </c>
      <c r="M35" s="350"/>
      <c r="N35" s="351">
        <f t="shared" si="3"/>
        <v>0</v>
      </c>
      <c r="O35" s="350"/>
      <c r="P35" s="357">
        <f t="shared" si="4"/>
        <v>0</v>
      </c>
      <c r="Q35" s="343">
        <f t="shared" si="5"/>
        <v>0</v>
      </c>
      <c r="R35" s="469">
        <f t="shared" si="6"/>
        <v>0</v>
      </c>
      <c r="S35" s="1"/>
      <c r="T35" s="2"/>
      <c r="U35" s="2"/>
      <c r="V35" s="2"/>
      <c r="W35" s="2"/>
      <c r="X35" s="2"/>
      <c r="Y35" s="2"/>
      <c r="Z35" s="2"/>
      <c r="AA35" s="2"/>
      <c r="AB35" s="2"/>
      <c r="AC35" s="2"/>
      <c r="AD35" s="2"/>
      <c r="AE35" s="2"/>
      <c r="AF35" s="2"/>
    </row>
    <row r="36" spans="1:32">
      <c r="A36" s="2"/>
      <c r="B36" s="1"/>
      <c r="C36" s="291"/>
      <c r="D36" s="185" t="s">
        <v>95</v>
      </c>
      <c r="E36" s="292" t="str">
        <f>IFERROR(VLOOKUP($D36,'START - AWARD DETAILS'!$C$21:$D$60,2,0),"")</f>
        <v/>
      </c>
      <c r="F36" s="369">
        <v>1</v>
      </c>
      <c r="G36" s="350"/>
      <c r="H36" s="351">
        <f t="shared" si="0"/>
        <v>0</v>
      </c>
      <c r="I36" s="350"/>
      <c r="J36" s="351">
        <f t="shared" si="1"/>
        <v>0</v>
      </c>
      <c r="K36" s="350"/>
      <c r="L36" s="351">
        <f t="shared" si="2"/>
        <v>0</v>
      </c>
      <c r="M36" s="350"/>
      <c r="N36" s="351">
        <f t="shared" si="3"/>
        <v>0</v>
      </c>
      <c r="O36" s="350"/>
      <c r="P36" s="357">
        <f t="shared" si="4"/>
        <v>0</v>
      </c>
      <c r="Q36" s="343">
        <f t="shared" si="5"/>
        <v>0</v>
      </c>
      <c r="R36" s="469">
        <f t="shared" si="6"/>
        <v>0</v>
      </c>
      <c r="S36" s="1"/>
      <c r="T36" s="2"/>
      <c r="U36" s="2"/>
      <c r="V36" s="2"/>
      <c r="W36" s="2"/>
      <c r="X36" s="2"/>
      <c r="Y36" s="2"/>
      <c r="Z36" s="2"/>
      <c r="AA36" s="2"/>
      <c r="AB36" s="2"/>
      <c r="AC36" s="2"/>
      <c r="AD36" s="2"/>
      <c r="AE36" s="2"/>
      <c r="AF36" s="2"/>
    </row>
    <row r="37" spans="1:32">
      <c r="A37" s="2"/>
      <c r="B37" s="1"/>
      <c r="C37" s="291"/>
      <c r="D37" s="185" t="s">
        <v>95</v>
      </c>
      <c r="E37" s="292" t="str">
        <f>IFERROR(VLOOKUP($D37,'START - AWARD DETAILS'!$C$21:$D$60,2,0),"")</f>
        <v/>
      </c>
      <c r="F37" s="369">
        <v>1</v>
      </c>
      <c r="G37" s="350"/>
      <c r="H37" s="351">
        <f t="shared" si="0"/>
        <v>0</v>
      </c>
      <c r="I37" s="350"/>
      <c r="J37" s="351">
        <f t="shared" si="1"/>
        <v>0</v>
      </c>
      <c r="K37" s="350"/>
      <c r="L37" s="351">
        <f t="shared" si="2"/>
        <v>0</v>
      </c>
      <c r="M37" s="350"/>
      <c r="N37" s="351">
        <f t="shared" si="3"/>
        <v>0</v>
      </c>
      <c r="O37" s="350"/>
      <c r="P37" s="357">
        <f t="shared" si="4"/>
        <v>0</v>
      </c>
      <c r="Q37" s="343">
        <f t="shared" si="5"/>
        <v>0</v>
      </c>
      <c r="R37" s="469">
        <f t="shared" si="6"/>
        <v>0</v>
      </c>
      <c r="S37" s="1"/>
      <c r="T37" s="2"/>
      <c r="U37" s="2"/>
      <c r="V37" s="2"/>
      <c r="W37" s="2"/>
      <c r="X37" s="2"/>
      <c r="Y37" s="2"/>
      <c r="Z37" s="2"/>
      <c r="AA37" s="2"/>
      <c r="AB37" s="2"/>
      <c r="AC37" s="2"/>
      <c r="AD37" s="2"/>
      <c r="AE37" s="2"/>
      <c r="AF37" s="2"/>
    </row>
    <row r="38" spans="1:32">
      <c r="A38" s="2"/>
      <c r="B38" s="1"/>
      <c r="C38" s="291"/>
      <c r="D38" s="185" t="s">
        <v>95</v>
      </c>
      <c r="E38" s="292" t="str">
        <f>IFERROR(VLOOKUP($D38,'START - AWARD DETAILS'!$C$21:$D$60,2,0),"")</f>
        <v/>
      </c>
      <c r="F38" s="369">
        <v>1</v>
      </c>
      <c r="G38" s="350"/>
      <c r="H38" s="351">
        <f t="shared" si="0"/>
        <v>0</v>
      </c>
      <c r="I38" s="350"/>
      <c r="J38" s="351">
        <f t="shared" si="1"/>
        <v>0</v>
      </c>
      <c r="K38" s="350"/>
      <c r="L38" s="351">
        <f t="shared" si="2"/>
        <v>0</v>
      </c>
      <c r="M38" s="350"/>
      <c r="N38" s="351">
        <f t="shared" si="3"/>
        <v>0</v>
      </c>
      <c r="O38" s="350"/>
      <c r="P38" s="357">
        <f t="shared" si="4"/>
        <v>0</v>
      </c>
      <c r="Q38" s="343">
        <f t="shared" si="5"/>
        <v>0</v>
      </c>
      <c r="R38" s="469">
        <f t="shared" si="6"/>
        <v>0</v>
      </c>
      <c r="S38" s="1"/>
      <c r="T38" s="2"/>
      <c r="U38" s="2"/>
      <c r="V38" s="2"/>
      <c r="W38" s="2"/>
      <c r="X38" s="2"/>
      <c r="Y38" s="2"/>
      <c r="Z38" s="2"/>
      <c r="AA38" s="2"/>
      <c r="AB38" s="2"/>
      <c r="AC38" s="2"/>
      <c r="AD38" s="2"/>
      <c r="AE38" s="2"/>
      <c r="AF38" s="2"/>
    </row>
    <row r="39" spans="1:32">
      <c r="A39" s="2"/>
      <c r="B39" s="1"/>
      <c r="C39" s="291"/>
      <c r="D39" s="185" t="s">
        <v>95</v>
      </c>
      <c r="E39" s="292" t="str">
        <f>IFERROR(VLOOKUP($D39,'START - AWARD DETAILS'!$C$21:$D$60,2,0),"")</f>
        <v/>
      </c>
      <c r="F39" s="369">
        <v>1</v>
      </c>
      <c r="G39" s="350"/>
      <c r="H39" s="351">
        <f t="shared" si="0"/>
        <v>0</v>
      </c>
      <c r="I39" s="350"/>
      <c r="J39" s="351">
        <f t="shared" si="1"/>
        <v>0</v>
      </c>
      <c r="K39" s="350"/>
      <c r="L39" s="351">
        <f t="shared" si="2"/>
        <v>0</v>
      </c>
      <c r="M39" s="350"/>
      <c r="N39" s="351">
        <f t="shared" si="3"/>
        <v>0</v>
      </c>
      <c r="O39" s="350"/>
      <c r="P39" s="357">
        <f t="shared" si="4"/>
        <v>0</v>
      </c>
      <c r="Q39" s="343">
        <f t="shared" si="5"/>
        <v>0</v>
      </c>
      <c r="R39" s="469">
        <f t="shared" si="6"/>
        <v>0</v>
      </c>
      <c r="S39" s="1"/>
      <c r="T39" s="2"/>
      <c r="U39" s="2"/>
      <c r="V39" s="2"/>
      <c r="W39" s="2"/>
      <c r="X39" s="2"/>
      <c r="Y39" s="2"/>
      <c r="Z39" s="2"/>
      <c r="AA39" s="2"/>
      <c r="AB39" s="2"/>
      <c r="AC39" s="2"/>
      <c r="AD39" s="2"/>
      <c r="AE39" s="2"/>
      <c r="AF39" s="2"/>
    </row>
    <row r="40" spans="1:32">
      <c r="A40" s="2"/>
      <c r="B40" s="1"/>
      <c r="C40" s="291"/>
      <c r="D40" s="185" t="s">
        <v>95</v>
      </c>
      <c r="E40" s="292" t="str">
        <f>IFERROR(VLOOKUP($D40,'START - AWARD DETAILS'!$C$21:$D$60,2,0),"")</f>
        <v/>
      </c>
      <c r="F40" s="369">
        <v>1</v>
      </c>
      <c r="G40" s="350"/>
      <c r="H40" s="351">
        <f t="shared" si="0"/>
        <v>0</v>
      </c>
      <c r="I40" s="350"/>
      <c r="J40" s="351">
        <f t="shared" si="1"/>
        <v>0</v>
      </c>
      <c r="K40" s="350"/>
      <c r="L40" s="351">
        <f t="shared" si="2"/>
        <v>0</v>
      </c>
      <c r="M40" s="350"/>
      <c r="N40" s="351">
        <f t="shared" si="3"/>
        <v>0</v>
      </c>
      <c r="O40" s="350"/>
      <c r="P40" s="357">
        <f t="shared" si="4"/>
        <v>0</v>
      </c>
      <c r="Q40" s="343">
        <f t="shared" si="5"/>
        <v>0</v>
      </c>
      <c r="R40" s="469">
        <f t="shared" si="6"/>
        <v>0</v>
      </c>
      <c r="S40" s="1"/>
      <c r="T40" s="2"/>
      <c r="U40" s="2"/>
      <c r="V40" s="2"/>
      <c r="W40" s="2"/>
      <c r="X40" s="2"/>
      <c r="Y40" s="2"/>
      <c r="Z40" s="2"/>
      <c r="AA40" s="2"/>
      <c r="AB40" s="2"/>
      <c r="AC40" s="2"/>
      <c r="AD40" s="2"/>
      <c r="AE40" s="2"/>
      <c r="AF40" s="2"/>
    </row>
    <row r="41" spans="1:32">
      <c r="A41" s="2"/>
      <c r="B41" s="1"/>
      <c r="C41" s="291"/>
      <c r="D41" s="185" t="s">
        <v>95</v>
      </c>
      <c r="E41" s="292" t="str">
        <f>IFERROR(VLOOKUP($D41,'START - AWARD DETAILS'!$C$21:$D$60,2,0),"")</f>
        <v/>
      </c>
      <c r="F41" s="369">
        <v>1</v>
      </c>
      <c r="G41" s="350"/>
      <c r="H41" s="351">
        <f t="shared" si="0"/>
        <v>0</v>
      </c>
      <c r="I41" s="350"/>
      <c r="J41" s="351">
        <f t="shared" si="1"/>
        <v>0</v>
      </c>
      <c r="K41" s="350"/>
      <c r="L41" s="351">
        <f t="shared" si="2"/>
        <v>0</v>
      </c>
      <c r="M41" s="350"/>
      <c r="N41" s="351">
        <f t="shared" si="3"/>
        <v>0</v>
      </c>
      <c r="O41" s="350"/>
      <c r="P41" s="357">
        <f t="shared" si="4"/>
        <v>0</v>
      </c>
      <c r="Q41" s="343">
        <f t="shared" si="5"/>
        <v>0</v>
      </c>
      <c r="R41" s="469">
        <f t="shared" si="6"/>
        <v>0</v>
      </c>
      <c r="S41" s="1"/>
      <c r="T41" s="2"/>
      <c r="U41" s="2"/>
      <c r="V41" s="2"/>
      <c r="W41" s="2"/>
      <c r="X41" s="2"/>
      <c r="Y41" s="2"/>
      <c r="Z41" s="2"/>
      <c r="AA41" s="2"/>
      <c r="AB41" s="2"/>
      <c r="AC41" s="2"/>
      <c r="AD41" s="2"/>
      <c r="AE41" s="2"/>
      <c r="AF41" s="2"/>
    </row>
    <row r="42" spans="1:32">
      <c r="A42" s="2"/>
      <c r="B42" s="1"/>
      <c r="C42" s="291"/>
      <c r="D42" s="185" t="s">
        <v>95</v>
      </c>
      <c r="E42" s="292" t="str">
        <f>IFERROR(VLOOKUP($D42,'START - AWARD DETAILS'!$C$21:$D$60,2,0),"")</f>
        <v/>
      </c>
      <c r="F42" s="369">
        <v>1</v>
      </c>
      <c r="G42" s="350"/>
      <c r="H42" s="351">
        <f t="shared" si="0"/>
        <v>0</v>
      </c>
      <c r="I42" s="350"/>
      <c r="J42" s="351">
        <f t="shared" si="1"/>
        <v>0</v>
      </c>
      <c r="K42" s="350"/>
      <c r="L42" s="351">
        <f t="shared" si="2"/>
        <v>0</v>
      </c>
      <c r="M42" s="350"/>
      <c r="N42" s="351">
        <f t="shared" si="3"/>
        <v>0</v>
      </c>
      <c r="O42" s="350"/>
      <c r="P42" s="357">
        <f t="shared" si="4"/>
        <v>0</v>
      </c>
      <c r="Q42" s="343">
        <f t="shared" si="5"/>
        <v>0</v>
      </c>
      <c r="R42" s="469">
        <f t="shared" si="6"/>
        <v>0</v>
      </c>
      <c r="S42" s="1"/>
      <c r="T42" s="2"/>
      <c r="U42" s="2"/>
      <c r="V42" s="2"/>
      <c r="W42" s="2"/>
      <c r="X42" s="2"/>
      <c r="Y42" s="2"/>
      <c r="Z42" s="2"/>
      <c r="AA42" s="2"/>
      <c r="AB42" s="2"/>
      <c r="AC42" s="2"/>
      <c r="AD42" s="2"/>
      <c r="AE42" s="2"/>
      <c r="AF42" s="2"/>
    </row>
    <row r="43" spans="1:32">
      <c r="A43" s="2"/>
      <c r="B43" s="1"/>
      <c r="C43" s="291"/>
      <c r="D43" s="185" t="s">
        <v>95</v>
      </c>
      <c r="E43" s="292" t="str">
        <f>IFERROR(VLOOKUP($D43,'START - AWARD DETAILS'!$C$21:$D$60,2,0),"")</f>
        <v/>
      </c>
      <c r="F43" s="369">
        <v>1</v>
      </c>
      <c r="G43" s="350"/>
      <c r="H43" s="351">
        <f t="shared" si="0"/>
        <v>0</v>
      </c>
      <c r="I43" s="350"/>
      <c r="J43" s="351">
        <f t="shared" si="1"/>
        <v>0</v>
      </c>
      <c r="K43" s="350"/>
      <c r="L43" s="351">
        <f t="shared" si="2"/>
        <v>0</v>
      </c>
      <c r="M43" s="350"/>
      <c r="N43" s="351">
        <f t="shared" si="3"/>
        <v>0</v>
      </c>
      <c r="O43" s="350"/>
      <c r="P43" s="357">
        <f t="shared" si="4"/>
        <v>0</v>
      </c>
      <c r="Q43" s="343">
        <f t="shared" si="5"/>
        <v>0</v>
      </c>
      <c r="R43" s="469">
        <f t="shared" si="6"/>
        <v>0</v>
      </c>
      <c r="S43" s="1"/>
      <c r="T43" s="2"/>
      <c r="U43" s="2"/>
      <c r="V43" s="2"/>
      <c r="W43" s="2"/>
      <c r="X43" s="2"/>
      <c r="Y43" s="2"/>
      <c r="Z43" s="2"/>
      <c r="AA43" s="2"/>
      <c r="AB43" s="2"/>
      <c r="AC43" s="2"/>
      <c r="AD43" s="2"/>
      <c r="AE43" s="2"/>
      <c r="AF43" s="2"/>
    </row>
    <row r="44" spans="1:32">
      <c r="A44" s="2"/>
      <c r="B44" s="1"/>
      <c r="C44" s="291"/>
      <c r="D44" s="185" t="s">
        <v>95</v>
      </c>
      <c r="E44" s="292" t="str">
        <f>IFERROR(VLOOKUP($D44,'START - AWARD DETAILS'!$C$21:$D$60,2,0),"")</f>
        <v/>
      </c>
      <c r="F44" s="369">
        <v>1</v>
      </c>
      <c r="G44" s="350"/>
      <c r="H44" s="351">
        <f t="shared" si="0"/>
        <v>0</v>
      </c>
      <c r="I44" s="350"/>
      <c r="J44" s="351">
        <f t="shared" si="1"/>
        <v>0</v>
      </c>
      <c r="K44" s="350"/>
      <c r="L44" s="351">
        <f t="shared" si="2"/>
        <v>0</v>
      </c>
      <c r="M44" s="350"/>
      <c r="N44" s="351">
        <f t="shared" si="3"/>
        <v>0</v>
      </c>
      <c r="O44" s="350"/>
      <c r="P44" s="357">
        <f t="shared" si="4"/>
        <v>0</v>
      </c>
      <c r="Q44" s="343">
        <f t="shared" si="5"/>
        <v>0</v>
      </c>
      <c r="R44" s="469">
        <f t="shared" si="6"/>
        <v>0</v>
      </c>
      <c r="S44" s="1"/>
      <c r="T44" s="2"/>
      <c r="U44" s="2"/>
      <c r="V44" s="2"/>
      <c r="W44" s="2"/>
      <c r="X44" s="2"/>
      <c r="Y44" s="2"/>
      <c r="Z44" s="2"/>
      <c r="AA44" s="2"/>
      <c r="AB44" s="2"/>
      <c r="AC44" s="2"/>
      <c r="AD44" s="2"/>
      <c r="AE44" s="2"/>
      <c r="AF44" s="2"/>
    </row>
    <row r="45" spans="1:32">
      <c r="A45" s="2"/>
      <c r="B45" s="1"/>
      <c r="C45" s="291"/>
      <c r="D45" s="185" t="s">
        <v>95</v>
      </c>
      <c r="E45" s="292" t="str">
        <f>IFERROR(VLOOKUP($D45,'START - AWARD DETAILS'!$C$21:$D$60,2,0),"")</f>
        <v/>
      </c>
      <c r="F45" s="369">
        <v>1</v>
      </c>
      <c r="G45" s="350"/>
      <c r="H45" s="351">
        <f t="shared" si="0"/>
        <v>0</v>
      </c>
      <c r="I45" s="350"/>
      <c r="J45" s="351">
        <f t="shared" si="1"/>
        <v>0</v>
      </c>
      <c r="K45" s="350"/>
      <c r="L45" s="351">
        <f t="shared" si="2"/>
        <v>0</v>
      </c>
      <c r="M45" s="350"/>
      <c r="N45" s="351">
        <f t="shared" si="3"/>
        <v>0</v>
      </c>
      <c r="O45" s="350"/>
      <c r="P45" s="357">
        <f t="shared" si="4"/>
        <v>0</v>
      </c>
      <c r="Q45" s="343">
        <f t="shared" si="5"/>
        <v>0</v>
      </c>
      <c r="R45" s="469">
        <f t="shared" si="6"/>
        <v>0</v>
      </c>
      <c r="S45" s="1"/>
      <c r="T45" s="2"/>
      <c r="U45" s="2"/>
      <c r="V45" s="2"/>
      <c r="W45" s="2"/>
      <c r="X45" s="2"/>
      <c r="Y45" s="2"/>
      <c r="Z45" s="2"/>
      <c r="AA45" s="2"/>
      <c r="AB45" s="2"/>
      <c r="AC45" s="2"/>
      <c r="AD45" s="2"/>
      <c r="AE45" s="2"/>
      <c r="AF45" s="2"/>
    </row>
    <row r="46" spans="1:32">
      <c r="A46" s="2"/>
      <c r="B46" s="1"/>
      <c r="C46" s="291"/>
      <c r="D46" s="185" t="s">
        <v>95</v>
      </c>
      <c r="E46" s="292" t="str">
        <f>IFERROR(VLOOKUP($D46,'START - AWARD DETAILS'!$C$21:$D$60,2,0),"")</f>
        <v/>
      </c>
      <c r="F46" s="369">
        <v>1</v>
      </c>
      <c r="G46" s="350"/>
      <c r="H46" s="351">
        <f t="shared" si="0"/>
        <v>0</v>
      </c>
      <c r="I46" s="350"/>
      <c r="J46" s="351">
        <f t="shared" si="1"/>
        <v>0</v>
      </c>
      <c r="K46" s="350"/>
      <c r="L46" s="351">
        <f t="shared" si="2"/>
        <v>0</v>
      </c>
      <c r="M46" s="350"/>
      <c r="N46" s="351">
        <f t="shared" si="3"/>
        <v>0</v>
      </c>
      <c r="O46" s="350"/>
      <c r="P46" s="357">
        <f t="shared" si="4"/>
        <v>0</v>
      </c>
      <c r="Q46" s="343">
        <f t="shared" si="5"/>
        <v>0</v>
      </c>
      <c r="R46" s="469">
        <f t="shared" si="6"/>
        <v>0</v>
      </c>
      <c r="S46" s="1"/>
      <c r="T46" s="2"/>
      <c r="U46" s="2"/>
      <c r="V46" s="2"/>
      <c r="W46" s="2"/>
      <c r="X46" s="2"/>
      <c r="Y46" s="2"/>
      <c r="Z46" s="2"/>
      <c r="AA46" s="2"/>
      <c r="AB46" s="2"/>
      <c r="AC46" s="2"/>
      <c r="AD46" s="2"/>
      <c r="AE46" s="2"/>
      <c r="AF46" s="2"/>
    </row>
    <row r="47" spans="1:32">
      <c r="A47" s="2"/>
      <c r="B47" s="1"/>
      <c r="C47" s="291"/>
      <c r="D47" s="185" t="s">
        <v>95</v>
      </c>
      <c r="E47" s="292" t="str">
        <f>IFERROR(VLOOKUP($D47,'START - AWARD DETAILS'!$C$21:$D$60,2,0),"")</f>
        <v/>
      </c>
      <c r="F47" s="369">
        <v>1</v>
      </c>
      <c r="G47" s="350"/>
      <c r="H47" s="351">
        <f t="shared" si="0"/>
        <v>0</v>
      </c>
      <c r="I47" s="350"/>
      <c r="J47" s="351">
        <f t="shared" si="1"/>
        <v>0</v>
      </c>
      <c r="K47" s="350"/>
      <c r="L47" s="351">
        <f t="shared" si="2"/>
        <v>0</v>
      </c>
      <c r="M47" s="350"/>
      <c r="N47" s="351">
        <f t="shared" si="3"/>
        <v>0</v>
      </c>
      <c r="O47" s="350"/>
      <c r="P47" s="357">
        <f t="shared" si="4"/>
        <v>0</v>
      </c>
      <c r="Q47" s="343">
        <f t="shared" si="5"/>
        <v>0</v>
      </c>
      <c r="R47" s="469">
        <f t="shared" si="6"/>
        <v>0</v>
      </c>
      <c r="S47" s="1"/>
      <c r="T47" s="2"/>
      <c r="U47" s="2"/>
      <c r="V47" s="2"/>
      <c r="W47" s="2"/>
      <c r="X47" s="2"/>
      <c r="Y47" s="2"/>
      <c r="Z47" s="2"/>
      <c r="AA47" s="2"/>
      <c r="AB47" s="2"/>
      <c r="AC47" s="2"/>
      <c r="AD47" s="2"/>
      <c r="AE47" s="2"/>
      <c r="AF47" s="2"/>
    </row>
    <row r="48" spans="1:32">
      <c r="A48" s="2"/>
      <c r="B48" s="1"/>
      <c r="C48" s="291"/>
      <c r="D48" s="185" t="s">
        <v>95</v>
      </c>
      <c r="E48" s="292" t="str">
        <f>IFERROR(VLOOKUP($D48,'START - AWARD DETAILS'!$C$21:$D$60,2,0),"")</f>
        <v/>
      </c>
      <c r="F48" s="369">
        <v>1</v>
      </c>
      <c r="G48" s="350"/>
      <c r="H48" s="351">
        <f t="shared" si="0"/>
        <v>0</v>
      </c>
      <c r="I48" s="350"/>
      <c r="J48" s="351">
        <f t="shared" si="1"/>
        <v>0</v>
      </c>
      <c r="K48" s="350"/>
      <c r="L48" s="351">
        <f t="shared" si="2"/>
        <v>0</v>
      </c>
      <c r="M48" s="350"/>
      <c r="N48" s="351">
        <f t="shared" si="3"/>
        <v>0</v>
      </c>
      <c r="O48" s="350"/>
      <c r="P48" s="357">
        <f t="shared" si="4"/>
        <v>0</v>
      </c>
      <c r="Q48" s="343">
        <f t="shared" si="5"/>
        <v>0</v>
      </c>
      <c r="R48" s="469">
        <f t="shared" si="6"/>
        <v>0</v>
      </c>
      <c r="S48" s="1"/>
      <c r="T48" s="2"/>
      <c r="U48" s="2"/>
      <c r="V48" s="2"/>
      <c r="W48" s="2"/>
      <c r="X48" s="2"/>
      <c r="Y48" s="2"/>
      <c r="Z48" s="2"/>
      <c r="AA48" s="2"/>
      <c r="AB48" s="2"/>
      <c r="AC48" s="2"/>
      <c r="AD48" s="2"/>
      <c r="AE48" s="2"/>
      <c r="AF48" s="2"/>
    </row>
    <row r="49" spans="1:32">
      <c r="A49" s="2"/>
      <c r="B49" s="1"/>
      <c r="C49" s="291"/>
      <c r="D49" s="185" t="s">
        <v>95</v>
      </c>
      <c r="E49" s="292" t="str">
        <f>IFERROR(VLOOKUP($D49,'START - AWARD DETAILS'!$C$21:$D$60,2,0),"")</f>
        <v/>
      </c>
      <c r="F49" s="369">
        <v>1</v>
      </c>
      <c r="G49" s="350"/>
      <c r="H49" s="351">
        <f t="shared" si="0"/>
        <v>0</v>
      </c>
      <c r="I49" s="350"/>
      <c r="J49" s="351">
        <f t="shared" si="1"/>
        <v>0</v>
      </c>
      <c r="K49" s="350"/>
      <c r="L49" s="351">
        <f t="shared" si="2"/>
        <v>0</v>
      </c>
      <c r="M49" s="350"/>
      <c r="N49" s="351">
        <f t="shared" si="3"/>
        <v>0</v>
      </c>
      <c r="O49" s="350"/>
      <c r="P49" s="357">
        <f t="shared" si="4"/>
        <v>0</v>
      </c>
      <c r="Q49" s="343">
        <f t="shared" si="5"/>
        <v>0</v>
      </c>
      <c r="R49" s="469">
        <f t="shared" si="6"/>
        <v>0</v>
      </c>
      <c r="S49" s="1"/>
      <c r="T49" s="2"/>
      <c r="U49" s="2"/>
      <c r="V49" s="2"/>
      <c r="W49" s="2"/>
      <c r="X49" s="2"/>
      <c r="Y49" s="2"/>
      <c r="Z49" s="2"/>
      <c r="AA49" s="2"/>
      <c r="AB49" s="2"/>
      <c r="AC49" s="2"/>
      <c r="AD49" s="2"/>
      <c r="AE49" s="2"/>
      <c r="AF49" s="2"/>
    </row>
    <row r="50" spans="1:32">
      <c r="A50" s="2"/>
      <c r="B50" s="1"/>
      <c r="C50" s="291"/>
      <c r="D50" s="185" t="s">
        <v>95</v>
      </c>
      <c r="E50" s="292" t="str">
        <f>IFERROR(VLOOKUP($D50,'START - AWARD DETAILS'!$C$21:$D$60,2,0),"")</f>
        <v/>
      </c>
      <c r="F50" s="369">
        <v>1</v>
      </c>
      <c r="G50" s="350"/>
      <c r="H50" s="351">
        <f t="shared" si="0"/>
        <v>0</v>
      </c>
      <c r="I50" s="350"/>
      <c r="J50" s="351">
        <f t="shared" si="1"/>
        <v>0</v>
      </c>
      <c r="K50" s="350"/>
      <c r="L50" s="351">
        <f t="shared" si="2"/>
        <v>0</v>
      </c>
      <c r="M50" s="350"/>
      <c r="N50" s="351">
        <f t="shared" si="3"/>
        <v>0</v>
      </c>
      <c r="O50" s="350"/>
      <c r="P50" s="357">
        <f t="shared" si="4"/>
        <v>0</v>
      </c>
      <c r="Q50" s="343">
        <f t="shared" si="5"/>
        <v>0</v>
      </c>
      <c r="R50" s="469">
        <f t="shared" si="6"/>
        <v>0</v>
      </c>
      <c r="S50" s="1"/>
      <c r="T50" s="2"/>
      <c r="U50" s="2"/>
      <c r="V50" s="2"/>
      <c r="W50" s="2"/>
      <c r="X50" s="2"/>
      <c r="Y50" s="2"/>
      <c r="Z50" s="2"/>
      <c r="AA50" s="2"/>
      <c r="AB50" s="2"/>
      <c r="AC50" s="2"/>
      <c r="AD50" s="2"/>
      <c r="AE50" s="2"/>
      <c r="AF50" s="2"/>
    </row>
    <row r="51" spans="1:32">
      <c r="A51" s="2"/>
      <c r="B51" s="1"/>
      <c r="C51" s="291"/>
      <c r="D51" s="185" t="s">
        <v>95</v>
      </c>
      <c r="E51" s="292" t="str">
        <f>IFERROR(VLOOKUP($D51,'START - AWARD DETAILS'!$C$21:$D$60,2,0),"")</f>
        <v/>
      </c>
      <c r="F51" s="369">
        <v>1</v>
      </c>
      <c r="G51" s="350"/>
      <c r="H51" s="351">
        <f t="shared" si="0"/>
        <v>0</v>
      </c>
      <c r="I51" s="350"/>
      <c r="J51" s="351">
        <f t="shared" si="1"/>
        <v>0</v>
      </c>
      <c r="K51" s="350"/>
      <c r="L51" s="351">
        <f t="shared" si="2"/>
        <v>0</v>
      </c>
      <c r="M51" s="350"/>
      <c r="N51" s="351">
        <f t="shared" si="3"/>
        <v>0</v>
      </c>
      <c r="O51" s="350"/>
      <c r="P51" s="357">
        <f t="shared" si="4"/>
        <v>0</v>
      </c>
      <c r="Q51" s="343">
        <f t="shared" si="5"/>
        <v>0</v>
      </c>
      <c r="R51" s="469">
        <f t="shared" si="6"/>
        <v>0</v>
      </c>
      <c r="S51" s="1"/>
      <c r="T51" s="2"/>
      <c r="U51" s="2"/>
      <c r="V51" s="2"/>
      <c r="W51" s="2"/>
      <c r="X51" s="2"/>
      <c r="Y51" s="2"/>
      <c r="Z51" s="2"/>
      <c r="AA51" s="2"/>
      <c r="AB51" s="2"/>
      <c r="AC51" s="2"/>
      <c r="AD51" s="2"/>
      <c r="AE51" s="2"/>
      <c r="AF51" s="2"/>
    </row>
    <row r="52" spans="1:32">
      <c r="A52" s="2"/>
      <c r="B52" s="1"/>
      <c r="C52" s="291"/>
      <c r="D52" s="185" t="s">
        <v>95</v>
      </c>
      <c r="E52" s="292" t="str">
        <f>IFERROR(VLOOKUP($D52,'START - AWARD DETAILS'!$C$21:$D$60,2,0),"")</f>
        <v/>
      </c>
      <c r="F52" s="369">
        <v>1</v>
      </c>
      <c r="G52" s="350"/>
      <c r="H52" s="351">
        <f t="shared" si="0"/>
        <v>0</v>
      </c>
      <c r="I52" s="350"/>
      <c r="J52" s="351">
        <f t="shared" si="1"/>
        <v>0</v>
      </c>
      <c r="K52" s="350"/>
      <c r="L52" s="351">
        <f t="shared" si="2"/>
        <v>0</v>
      </c>
      <c r="M52" s="350"/>
      <c r="N52" s="351">
        <f t="shared" si="3"/>
        <v>0</v>
      </c>
      <c r="O52" s="350"/>
      <c r="P52" s="357">
        <f t="shared" si="4"/>
        <v>0</v>
      </c>
      <c r="Q52" s="343">
        <f t="shared" si="5"/>
        <v>0</v>
      </c>
      <c r="R52" s="469">
        <f t="shared" si="6"/>
        <v>0</v>
      </c>
      <c r="S52" s="1"/>
      <c r="T52" s="2"/>
      <c r="U52" s="2"/>
      <c r="V52" s="2"/>
      <c r="W52" s="2"/>
      <c r="X52" s="2"/>
      <c r="Y52" s="2"/>
      <c r="Z52" s="2"/>
      <c r="AA52" s="2"/>
      <c r="AB52" s="2"/>
      <c r="AC52" s="2"/>
      <c r="AD52" s="2"/>
      <c r="AE52" s="2"/>
      <c r="AF52" s="2"/>
    </row>
    <row r="53" spans="1:32">
      <c r="A53" s="2"/>
      <c r="B53" s="1"/>
      <c r="C53" s="291"/>
      <c r="D53" s="185" t="s">
        <v>95</v>
      </c>
      <c r="E53" s="292" t="str">
        <f>IFERROR(VLOOKUP($D53,'START - AWARD DETAILS'!$C$21:$D$60,2,0),"")</f>
        <v/>
      </c>
      <c r="F53" s="369">
        <v>1</v>
      </c>
      <c r="G53" s="350"/>
      <c r="H53" s="351">
        <f t="shared" si="0"/>
        <v>0</v>
      </c>
      <c r="I53" s="350"/>
      <c r="J53" s="351">
        <f t="shared" si="1"/>
        <v>0</v>
      </c>
      <c r="K53" s="350"/>
      <c r="L53" s="351">
        <f t="shared" si="2"/>
        <v>0</v>
      </c>
      <c r="M53" s="350"/>
      <c r="N53" s="351">
        <f t="shared" si="3"/>
        <v>0</v>
      </c>
      <c r="O53" s="350"/>
      <c r="P53" s="357">
        <f t="shared" si="4"/>
        <v>0</v>
      </c>
      <c r="Q53" s="343">
        <f t="shared" si="5"/>
        <v>0</v>
      </c>
      <c r="R53" s="469">
        <f t="shared" si="6"/>
        <v>0</v>
      </c>
      <c r="S53" s="1"/>
      <c r="T53" s="2"/>
      <c r="U53" s="2"/>
      <c r="V53" s="2"/>
      <c r="W53" s="2"/>
      <c r="X53" s="2"/>
      <c r="Y53" s="2"/>
      <c r="Z53" s="2"/>
      <c r="AA53" s="2"/>
      <c r="AB53" s="2"/>
      <c r="AC53" s="2"/>
      <c r="AD53" s="2"/>
      <c r="AE53" s="2"/>
      <c r="AF53" s="2"/>
    </row>
    <row r="54" spans="1:32">
      <c r="A54" s="2"/>
      <c r="B54" s="1"/>
      <c r="C54" s="291"/>
      <c r="D54" s="185" t="s">
        <v>95</v>
      </c>
      <c r="E54" s="292" t="str">
        <f>IFERROR(VLOOKUP($D54,'START - AWARD DETAILS'!$C$21:$D$60,2,0),"")</f>
        <v/>
      </c>
      <c r="F54" s="369">
        <v>1</v>
      </c>
      <c r="G54" s="350"/>
      <c r="H54" s="351">
        <f t="shared" si="0"/>
        <v>0</v>
      </c>
      <c r="I54" s="350"/>
      <c r="J54" s="351">
        <f t="shared" si="1"/>
        <v>0</v>
      </c>
      <c r="K54" s="350"/>
      <c r="L54" s="351">
        <f t="shared" si="2"/>
        <v>0</v>
      </c>
      <c r="M54" s="350"/>
      <c r="N54" s="351">
        <f t="shared" si="3"/>
        <v>0</v>
      </c>
      <c r="O54" s="350"/>
      <c r="P54" s="357">
        <f t="shared" si="4"/>
        <v>0</v>
      </c>
      <c r="Q54" s="343">
        <f t="shared" si="5"/>
        <v>0</v>
      </c>
      <c r="R54" s="469">
        <f t="shared" si="6"/>
        <v>0</v>
      </c>
      <c r="S54" s="1"/>
      <c r="T54" s="2"/>
      <c r="U54" s="2"/>
      <c r="V54" s="2"/>
      <c r="W54" s="2"/>
      <c r="X54" s="2"/>
      <c r="Y54" s="2"/>
      <c r="Z54" s="2"/>
      <c r="AA54" s="2"/>
      <c r="AB54" s="2"/>
      <c r="AC54" s="2"/>
      <c r="AD54" s="2"/>
      <c r="AE54" s="2"/>
      <c r="AF54" s="2"/>
    </row>
    <row r="55" spans="1:32">
      <c r="A55" s="2"/>
      <c r="B55" s="1"/>
      <c r="C55" s="291"/>
      <c r="D55" s="185" t="s">
        <v>95</v>
      </c>
      <c r="E55" s="292" t="str">
        <f>IFERROR(VLOOKUP($D55,'START - AWARD DETAILS'!$C$21:$D$60,2,0),"")</f>
        <v/>
      </c>
      <c r="F55" s="369">
        <v>1</v>
      </c>
      <c r="G55" s="350"/>
      <c r="H55" s="351">
        <f t="shared" si="0"/>
        <v>0</v>
      </c>
      <c r="I55" s="350"/>
      <c r="J55" s="351">
        <f t="shared" si="1"/>
        <v>0</v>
      </c>
      <c r="K55" s="350"/>
      <c r="L55" s="351">
        <f t="shared" si="2"/>
        <v>0</v>
      </c>
      <c r="M55" s="350"/>
      <c r="N55" s="351">
        <f t="shared" si="3"/>
        <v>0</v>
      </c>
      <c r="O55" s="350"/>
      <c r="P55" s="357">
        <f t="shared" si="4"/>
        <v>0</v>
      </c>
      <c r="Q55" s="343">
        <f t="shared" si="5"/>
        <v>0</v>
      </c>
      <c r="R55" s="469">
        <f t="shared" si="6"/>
        <v>0</v>
      </c>
      <c r="S55" s="1"/>
      <c r="T55" s="2"/>
      <c r="U55" s="2"/>
      <c r="V55" s="2"/>
      <c r="W55" s="2"/>
      <c r="X55" s="2"/>
      <c r="Y55" s="2"/>
      <c r="Z55" s="2"/>
      <c r="AA55" s="2"/>
      <c r="AB55" s="2"/>
      <c r="AC55" s="2"/>
      <c r="AD55" s="2"/>
      <c r="AE55" s="2"/>
      <c r="AF55" s="2"/>
    </row>
    <row r="56" spans="1:32">
      <c r="A56" s="2"/>
      <c r="B56" s="1"/>
      <c r="C56" s="291"/>
      <c r="D56" s="185" t="s">
        <v>95</v>
      </c>
      <c r="E56" s="292" t="str">
        <f>IFERROR(VLOOKUP($D56,'START - AWARD DETAILS'!$C$21:$D$60,2,0),"")</f>
        <v/>
      </c>
      <c r="F56" s="369">
        <v>1</v>
      </c>
      <c r="G56" s="350"/>
      <c r="H56" s="351">
        <f t="shared" si="0"/>
        <v>0</v>
      </c>
      <c r="I56" s="350"/>
      <c r="J56" s="351">
        <f t="shared" si="1"/>
        <v>0</v>
      </c>
      <c r="K56" s="350"/>
      <c r="L56" s="351">
        <f t="shared" si="2"/>
        <v>0</v>
      </c>
      <c r="M56" s="350"/>
      <c r="N56" s="351">
        <f t="shared" si="3"/>
        <v>0</v>
      </c>
      <c r="O56" s="350"/>
      <c r="P56" s="357">
        <f t="shared" si="4"/>
        <v>0</v>
      </c>
      <c r="Q56" s="343">
        <f t="shared" si="5"/>
        <v>0</v>
      </c>
      <c r="R56" s="469">
        <f t="shared" si="6"/>
        <v>0</v>
      </c>
      <c r="S56" s="1"/>
      <c r="T56" s="2"/>
      <c r="U56" s="2"/>
      <c r="V56" s="2"/>
      <c r="W56" s="2"/>
      <c r="X56" s="2"/>
      <c r="Y56" s="2"/>
      <c r="Z56" s="2"/>
      <c r="AA56" s="2"/>
      <c r="AB56" s="2"/>
      <c r="AC56" s="2"/>
      <c r="AD56" s="2"/>
      <c r="AE56" s="2"/>
      <c r="AF56" s="2"/>
    </row>
    <row r="57" spans="1:32">
      <c r="A57" s="2"/>
      <c r="B57" s="1"/>
      <c r="C57" s="291"/>
      <c r="D57" s="185" t="s">
        <v>95</v>
      </c>
      <c r="E57" s="292" t="str">
        <f>IFERROR(VLOOKUP($D57,'START - AWARD DETAILS'!$C$21:$D$60,2,0),"")</f>
        <v/>
      </c>
      <c r="F57" s="369">
        <v>1</v>
      </c>
      <c r="G57" s="350"/>
      <c r="H57" s="351">
        <f t="shared" si="0"/>
        <v>0</v>
      </c>
      <c r="I57" s="350"/>
      <c r="J57" s="351">
        <f t="shared" si="1"/>
        <v>0</v>
      </c>
      <c r="K57" s="350"/>
      <c r="L57" s="351">
        <f t="shared" si="2"/>
        <v>0</v>
      </c>
      <c r="M57" s="350"/>
      <c r="N57" s="351">
        <f t="shared" si="3"/>
        <v>0</v>
      </c>
      <c r="O57" s="350"/>
      <c r="P57" s="357">
        <f t="shared" si="4"/>
        <v>0</v>
      </c>
      <c r="Q57" s="343">
        <f t="shared" si="5"/>
        <v>0</v>
      </c>
      <c r="R57" s="469">
        <f t="shared" si="6"/>
        <v>0</v>
      </c>
      <c r="S57" s="1"/>
      <c r="T57" s="2"/>
      <c r="U57" s="2"/>
      <c r="V57" s="2"/>
      <c r="W57" s="2"/>
      <c r="X57" s="2"/>
      <c r="Y57" s="2"/>
      <c r="Z57" s="2"/>
      <c r="AA57" s="2"/>
      <c r="AB57" s="2"/>
      <c r="AC57" s="2"/>
      <c r="AD57" s="2"/>
      <c r="AE57" s="2"/>
      <c r="AF57" s="2"/>
    </row>
    <row r="58" spans="1:32">
      <c r="A58" s="2"/>
      <c r="B58" s="1"/>
      <c r="C58" s="291"/>
      <c r="D58" s="185" t="s">
        <v>95</v>
      </c>
      <c r="E58" s="292" t="str">
        <f>IFERROR(VLOOKUP($D58,'START - AWARD DETAILS'!$C$21:$D$60,2,0),"")</f>
        <v/>
      </c>
      <c r="F58" s="369">
        <v>1</v>
      </c>
      <c r="G58" s="350"/>
      <c r="H58" s="351">
        <f t="shared" si="0"/>
        <v>0</v>
      </c>
      <c r="I58" s="350"/>
      <c r="J58" s="351">
        <f t="shared" si="1"/>
        <v>0</v>
      </c>
      <c r="K58" s="350"/>
      <c r="L58" s="351">
        <f t="shared" si="2"/>
        <v>0</v>
      </c>
      <c r="M58" s="350"/>
      <c r="N58" s="351">
        <f t="shared" si="3"/>
        <v>0</v>
      </c>
      <c r="O58" s="350"/>
      <c r="P58" s="357">
        <f t="shared" si="4"/>
        <v>0</v>
      </c>
      <c r="Q58" s="343">
        <f t="shared" si="5"/>
        <v>0</v>
      </c>
      <c r="R58" s="469">
        <f t="shared" si="6"/>
        <v>0</v>
      </c>
      <c r="S58" s="1"/>
      <c r="T58" s="2"/>
      <c r="U58" s="2"/>
      <c r="V58" s="2"/>
      <c r="W58" s="2"/>
      <c r="X58" s="2"/>
      <c r="Y58" s="2"/>
      <c r="Z58" s="2"/>
      <c r="AA58" s="2"/>
      <c r="AB58" s="2"/>
      <c r="AC58" s="2"/>
      <c r="AD58" s="2"/>
      <c r="AE58" s="2"/>
      <c r="AF58" s="2"/>
    </row>
    <row r="59" spans="1:32">
      <c r="A59" s="2"/>
      <c r="B59" s="1"/>
      <c r="C59" s="291"/>
      <c r="D59" s="185" t="s">
        <v>95</v>
      </c>
      <c r="E59" s="292" t="str">
        <f>IFERROR(VLOOKUP($D59,'START - AWARD DETAILS'!$C$21:$D$60,2,0),"")</f>
        <v/>
      </c>
      <c r="F59" s="369">
        <v>1</v>
      </c>
      <c r="G59" s="350"/>
      <c r="H59" s="351">
        <f t="shared" si="0"/>
        <v>0</v>
      </c>
      <c r="I59" s="350"/>
      <c r="J59" s="351">
        <f t="shared" si="1"/>
        <v>0</v>
      </c>
      <c r="K59" s="350"/>
      <c r="L59" s="351">
        <f t="shared" si="2"/>
        <v>0</v>
      </c>
      <c r="M59" s="350"/>
      <c r="N59" s="351">
        <f t="shared" si="3"/>
        <v>0</v>
      </c>
      <c r="O59" s="350"/>
      <c r="P59" s="357">
        <f t="shared" si="4"/>
        <v>0</v>
      </c>
      <c r="Q59" s="343">
        <f t="shared" si="5"/>
        <v>0</v>
      </c>
      <c r="R59" s="469">
        <f t="shared" si="6"/>
        <v>0</v>
      </c>
      <c r="S59" s="1"/>
      <c r="T59" s="2"/>
      <c r="U59" s="2"/>
      <c r="V59" s="2"/>
      <c r="W59" s="2"/>
      <c r="X59" s="2"/>
      <c r="Y59" s="2"/>
      <c r="Z59" s="2"/>
      <c r="AA59" s="2"/>
      <c r="AB59" s="2"/>
      <c r="AC59" s="2"/>
      <c r="AD59" s="2"/>
      <c r="AE59" s="2"/>
      <c r="AF59" s="2"/>
    </row>
    <row r="60" spans="1:32">
      <c r="A60" s="2"/>
      <c r="B60" s="1"/>
      <c r="C60" s="291"/>
      <c r="D60" s="185" t="s">
        <v>95</v>
      </c>
      <c r="E60" s="292" t="str">
        <f>IFERROR(VLOOKUP($D60,'START - AWARD DETAILS'!$C$21:$D$60,2,0),"")</f>
        <v/>
      </c>
      <c r="F60" s="369">
        <v>1</v>
      </c>
      <c r="G60" s="350"/>
      <c r="H60" s="351">
        <f t="shared" si="0"/>
        <v>0</v>
      </c>
      <c r="I60" s="350"/>
      <c r="J60" s="351">
        <f t="shared" si="1"/>
        <v>0</v>
      </c>
      <c r="K60" s="350"/>
      <c r="L60" s="351">
        <f t="shared" si="2"/>
        <v>0</v>
      </c>
      <c r="M60" s="350"/>
      <c r="N60" s="351">
        <f t="shared" si="3"/>
        <v>0</v>
      </c>
      <c r="O60" s="350"/>
      <c r="P60" s="357">
        <f t="shared" si="4"/>
        <v>0</v>
      </c>
      <c r="Q60" s="343">
        <f t="shared" si="5"/>
        <v>0</v>
      </c>
      <c r="R60" s="469">
        <f t="shared" si="6"/>
        <v>0</v>
      </c>
      <c r="S60" s="1"/>
      <c r="T60" s="2"/>
      <c r="U60" s="2"/>
      <c r="V60" s="2"/>
      <c r="W60" s="2"/>
      <c r="X60" s="2"/>
      <c r="Y60" s="2"/>
      <c r="Z60" s="2"/>
      <c r="AA60" s="2"/>
      <c r="AB60" s="2"/>
      <c r="AC60" s="2"/>
      <c r="AD60" s="2"/>
      <c r="AE60" s="2"/>
      <c r="AF60" s="2"/>
    </row>
    <row r="61" spans="1:32" ht="15.75" thickBot="1">
      <c r="A61" s="2"/>
      <c r="B61" s="1"/>
      <c r="C61" s="291"/>
      <c r="D61" s="185" t="s">
        <v>95</v>
      </c>
      <c r="E61" s="292" t="str">
        <f>IFERROR(VLOOKUP($D61,'START - AWARD DETAILS'!$C$21:$D$60,2,0),"")</f>
        <v/>
      </c>
      <c r="F61" s="369">
        <v>1</v>
      </c>
      <c r="G61" s="360"/>
      <c r="H61" s="361">
        <f t="shared" ref="H61" si="7">G61*F61</f>
        <v>0</v>
      </c>
      <c r="I61" s="360"/>
      <c r="J61" s="361">
        <f t="shared" ref="J61" si="8">I61*F61</f>
        <v>0</v>
      </c>
      <c r="K61" s="360"/>
      <c r="L61" s="361">
        <f t="shared" ref="L61" si="9">K61*F61</f>
        <v>0</v>
      </c>
      <c r="M61" s="360"/>
      <c r="N61" s="361">
        <f t="shared" ref="N61" si="10">M61*F61</f>
        <v>0</v>
      </c>
      <c r="O61" s="360"/>
      <c r="P61" s="362">
        <f t="shared" ref="P61" si="11">O61*F61</f>
        <v>0</v>
      </c>
      <c r="Q61" s="344">
        <f t="shared" ref="Q61:R61" si="12">G61+I61+K61+M61+O61</f>
        <v>0</v>
      </c>
      <c r="R61" s="471">
        <f t="shared" si="12"/>
        <v>0</v>
      </c>
      <c r="S61" s="1"/>
      <c r="T61" s="2"/>
      <c r="U61" s="2"/>
      <c r="V61" s="2"/>
      <c r="W61" s="2"/>
      <c r="X61" s="2"/>
      <c r="Y61" s="2"/>
      <c r="Z61" s="2"/>
      <c r="AA61" s="2"/>
      <c r="AB61" s="2"/>
      <c r="AC61" s="2"/>
      <c r="AD61" s="2"/>
      <c r="AE61" s="2"/>
      <c r="AF61" s="2"/>
    </row>
    <row r="62" spans="1:32" ht="15.75" thickBot="1">
      <c r="A62" s="2"/>
      <c r="B62" s="1"/>
      <c r="C62" s="289"/>
      <c r="D62" s="290"/>
      <c r="E62" s="290"/>
      <c r="F62" s="364"/>
      <c r="G62" s="365">
        <f t="shared" ref="G62:R62" si="13">SUM(G12:G61)</f>
        <v>0</v>
      </c>
      <c r="H62" s="365">
        <f t="shared" si="13"/>
        <v>0</v>
      </c>
      <c r="I62" s="365">
        <f t="shared" si="13"/>
        <v>0</v>
      </c>
      <c r="J62" s="365">
        <f t="shared" si="13"/>
        <v>0</v>
      </c>
      <c r="K62" s="365">
        <f t="shared" si="13"/>
        <v>0</v>
      </c>
      <c r="L62" s="365">
        <f t="shared" si="13"/>
        <v>0</v>
      </c>
      <c r="M62" s="365">
        <f t="shared" si="13"/>
        <v>0</v>
      </c>
      <c r="N62" s="365">
        <f t="shared" si="13"/>
        <v>0</v>
      </c>
      <c r="O62" s="365">
        <f t="shared" si="13"/>
        <v>0</v>
      </c>
      <c r="P62" s="366">
        <f t="shared" si="13"/>
        <v>0</v>
      </c>
      <c r="Q62" s="367">
        <f t="shared" si="13"/>
        <v>0</v>
      </c>
      <c r="R62" s="368">
        <f t="shared" si="13"/>
        <v>0</v>
      </c>
      <c r="S62" s="1"/>
      <c r="T62" s="2"/>
      <c r="U62" s="2"/>
      <c r="V62" s="2"/>
      <c r="W62" s="2"/>
      <c r="X62" s="2"/>
      <c r="Y62" s="2"/>
      <c r="Z62" s="2"/>
      <c r="AA62" s="2"/>
      <c r="AB62" s="2"/>
      <c r="AC62" s="2"/>
      <c r="AD62" s="2"/>
      <c r="AE62" s="2"/>
      <c r="AF62" s="2"/>
    </row>
    <row r="63" spans="1:32" ht="7.5" customHeight="1">
      <c r="A63" s="2"/>
      <c r="B63" s="1"/>
      <c r="C63" s="1"/>
      <c r="D63" s="1"/>
      <c r="E63" s="1"/>
      <c r="F63" s="1"/>
      <c r="G63" s="1"/>
      <c r="H63" s="1"/>
      <c r="I63" s="1"/>
      <c r="J63" s="1"/>
      <c r="K63" s="1"/>
      <c r="L63" s="1"/>
      <c r="M63" s="1"/>
      <c r="N63" s="1"/>
      <c r="O63" s="1"/>
      <c r="P63" s="1"/>
      <c r="Q63" s="1"/>
      <c r="R63" s="1"/>
      <c r="S63" s="1"/>
      <c r="T63" s="2"/>
      <c r="U63" s="2"/>
      <c r="V63" s="2"/>
      <c r="W63" s="2"/>
      <c r="X63" s="2"/>
      <c r="Y63" s="2"/>
      <c r="Z63" s="2"/>
      <c r="AA63" s="2"/>
      <c r="AB63" s="2"/>
      <c r="AC63" s="2"/>
      <c r="AD63" s="2"/>
      <c r="AE63" s="2"/>
      <c r="AF63" s="2"/>
    </row>
    <row r="64" spans="1:32" ht="7.5" customHeight="1">
      <c r="A64" s="2"/>
      <c r="B64" s="1"/>
      <c r="C64" s="1"/>
      <c r="D64" s="1"/>
      <c r="E64" s="1"/>
      <c r="F64" s="1"/>
      <c r="G64" s="1"/>
      <c r="H64" s="1"/>
      <c r="I64" s="1"/>
      <c r="J64" s="1"/>
      <c r="K64" s="1"/>
      <c r="L64" s="1"/>
      <c r="M64" s="1"/>
      <c r="N64" s="1"/>
      <c r="O64" s="1"/>
      <c r="P64" s="1"/>
      <c r="Q64" s="1"/>
      <c r="R64" s="1"/>
      <c r="S64" s="1"/>
      <c r="T64" s="2"/>
      <c r="U64" s="2"/>
      <c r="V64" s="2"/>
      <c r="W64" s="2"/>
      <c r="X64" s="2"/>
      <c r="Y64" s="2"/>
      <c r="Z64" s="2"/>
      <c r="AA64" s="2"/>
      <c r="AB64" s="2"/>
      <c r="AC64" s="2"/>
      <c r="AD64" s="2"/>
      <c r="AE64" s="2"/>
      <c r="AF64" s="2"/>
    </row>
    <row r="65" spans="1:32" ht="15.75" customHeight="1">
      <c r="A65" s="2"/>
      <c r="B65" s="1"/>
      <c r="C65" s="463" t="s">
        <v>183</v>
      </c>
      <c r="D65" s="53"/>
      <c r="E65" s="53"/>
      <c r="F65" s="53"/>
      <c r="G65" s="53"/>
      <c r="H65" s="53"/>
      <c r="I65" s="53"/>
      <c r="J65" s="53"/>
      <c r="K65" s="53"/>
      <c r="L65" s="53"/>
      <c r="M65" s="53"/>
      <c r="N65" s="53"/>
      <c r="O65" s="53"/>
      <c r="P65" s="53"/>
      <c r="Q65" s="53"/>
      <c r="R65" s="54"/>
      <c r="S65" s="1"/>
      <c r="T65" s="2"/>
      <c r="U65" s="2"/>
      <c r="V65" s="2"/>
      <c r="W65" s="2"/>
      <c r="X65" s="2"/>
      <c r="Y65" s="2"/>
      <c r="Z65" s="2"/>
      <c r="AA65" s="2"/>
      <c r="AB65" s="2"/>
      <c r="AC65" s="2"/>
      <c r="AD65" s="2"/>
      <c r="AE65" s="2"/>
      <c r="AF65" s="2"/>
    </row>
    <row r="66" spans="1:32" ht="99.75" customHeight="1">
      <c r="A66" s="2"/>
      <c r="B66" s="1"/>
      <c r="C66" s="541" t="s">
        <v>184</v>
      </c>
      <c r="D66" s="542"/>
      <c r="E66" s="542"/>
      <c r="F66" s="542"/>
      <c r="G66" s="542"/>
      <c r="H66" s="542"/>
      <c r="I66" s="542"/>
      <c r="J66" s="542"/>
      <c r="K66" s="542"/>
      <c r="L66" s="542"/>
      <c r="M66" s="542"/>
      <c r="N66" s="542"/>
      <c r="O66" s="542"/>
      <c r="P66" s="542"/>
      <c r="Q66" s="542"/>
      <c r="R66" s="543"/>
      <c r="S66" s="1"/>
      <c r="T66" s="2"/>
      <c r="U66" s="2"/>
      <c r="V66" s="2"/>
      <c r="W66" s="2"/>
      <c r="X66" s="2"/>
      <c r="Y66" s="2"/>
      <c r="Z66" s="2"/>
      <c r="AA66" s="2"/>
      <c r="AB66" s="2"/>
      <c r="AC66" s="2"/>
      <c r="AD66" s="2"/>
      <c r="AE66" s="2"/>
      <c r="AF66" s="2"/>
    </row>
    <row r="67" spans="1:32" ht="7.5" customHeight="1">
      <c r="A67" s="2"/>
      <c r="B67" s="1"/>
      <c r="C67" s="1"/>
      <c r="D67" s="1"/>
      <c r="E67" s="1"/>
      <c r="F67" s="1"/>
      <c r="G67" s="1"/>
      <c r="H67" s="1"/>
      <c r="I67" s="1"/>
      <c r="J67" s="1"/>
      <c r="K67" s="1"/>
      <c r="L67" s="1"/>
      <c r="M67" s="1"/>
      <c r="N67" s="1"/>
      <c r="O67" s="1"/>
      <c r="P67" s="1"/>
      <c r="Q67" s="1"/>
      <c r="R67" s="1"/>
      <c r="S67" s="1"/>
      <c r="T67" s="2"/>
      <c r="U67" s="2"/>
      <c r="V67" s="2"/>
      <c r="W67" s="2"/>
      <c r="X67" s="2"/>
      <c r="Y67" s="2"/>
      <c r="Z67" s="2"/>
      <c r="AA67" s="2"/>
      <c r="AB67" s="2"/>
      <c r="AC67" s="2"/>
      <c r="AD67" s="2"/>
      <c r="AE67" s="2"/>
      <c r="AF67" s="2"/>
    </row>
    <row r="68" spans="1:32" ht="7.5" customHeight="1" thickBo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c r="A69" s="2"/>
      <c r="B69" s="2"/>
      <c r="C69" s="61" t="s">
        <v>192</v>
      </c>
      <c r="D69" s="62" t="s">
        <v>68</v>
      </c>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c r="A70" s="2"/>
      <c r="B70" s="2"/>
      <c r="C70" s="63" t="s">
        <v>95</v>
      </c>
      <c r="D70" s="63" t="s">
        <v>95</v>
      </c>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c r="A71" s="2"/>
      <c r="B71" s="2">
        <v>1</v>
      </c>
      <c r="C71" s="63" t="s">
        <v>194</v>
      </c>
      <c r="D71" s="63" t="str">
        <f>IF('START - AWARD DETAILS'!C21="","",'START - AWARD DETAILS'!C21)</f>
        <v/>
      </c>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c r="A72" s="2"/>
      <c r="B72" s="2">
        <v>2</v>
      </c>
      <c r="C72" s="63" t="s">
        <v>195</v>
      </c>
      <c r="D72" s="63" t="str">
        <f>IF('START - AWARD DETAILS'!C22="","",'START - AWARD DETAILS'!C22)</f>
        <v/>
      </c>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c r="A73" s="2"/>
      <c r="B73" s="2">
        <v>3</v>
      </c>
      <c r="C73" s="63" t="s">
        <v>196</v>
      </c>
      <c r="D73" s="63" t="str">
        <f>IF('START - AWARD DETAILS'!C23="","",'START - AWARD DETAILS'!C23)</f>
        <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c r="A74" s="2"/>
      <c r="B74" s="2">
        <v>4</v>
      </c>
      <c r="C74" s="63" t="s">
        <v>197</v>
      </c>
      <c r="D74" s="63" t="str">
        <f>IF('START - AWARD DETAILS'!C24="","",'START - AWARD DETAILS'!C24)</f>
        <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c r="A75" s="2"/>
      <c r="B75" s="2">
        <v>5</v>
      </c>
      <c r="C75" s="2"/>
      <c r="D75" s="63" t="str">
        <f>IF('START - AWARD DETAILS'!C25="","",'START - AWARD DETAILS'!C25)</f>
        <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c r="A76" s="2"/>
      <c r="B76" s="2">
        <v>6</v>
      </c>
      <c r="C76" s="2"/>
      <c r="D76" s="63" t="str">
        <f>IF('START - AWARD DETAILS'!C26="","",'START - AWARD DETAILS'!C26)</f>
        <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c r="A77" s="2"/>
      <c r="B77" s="2">
        <v>7</v>
      </c>
      <c r="C77" s="2"/>
      <c r="D77" s="63" t="str">
        <f>IF('START - AWARD DETAILS'!C27="","",'START - AWARD DETAILS'!C27)</f>
        <v/>
      </c>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c r="A78" s="2"/>
      <c r="B78" s="2">
        <v>8</v>
      </c>
      <c r="C78" s="2"/>
      <c r="D78" s="63" t="str">
        <f>IF('START - AWARD DETAILS'!C28="","",'START - AWARD DETAILS'!C28)</f>
        <v/>
      </c>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c r="A79" s="2"/>
      <c r="B79" s="2">
        <v>9</v>
      </c>
      <c r="C79" s="2"/>
      <c r="D79" s="63" t="str">
        <f>IF('START - AWARD DETAILS'!C29="","",'START - AWARD DETAILS'!C29)</f>
        <v/>
      </c>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c r="A80" s="2"/>
      <c r="B80" s="2">
        <v>10</v>
      </c>
      <c r="C80" s="2"/>
      <c r="D80" s="63" t="str">
        <f>IF('START - AWARD DETAILS'!C30="","",'START - AWARD DETAILS'!C30)</f>
        <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c r="A81" s="2"/>
      <c r="B81" s="2">
        <v>11</v>
      </c>
      <c r="C81" s="2"/>
      <c r="D81" s="63" t="str">
        <f>IF('START - AWARD DETAILS'!C31="","",'START - AWARD DETAILS'!C31)</f>
        <v/>
      </c>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c r="A82" s="2"/>
      <c r="B82" s="2">
        <v>12</v>
      </c>
      <c r="C82" s="2"/>
      <c r="D82" s="63" t="str">
        <f>IF('START - AWARD DETAILS'!C32="","",'START - AWARD DETAILS'!C32)</f>
        <v/>
      </c>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c r="A83" s="2"/>
      <c r="B83" s="2">
        <v>13</v>
      </c>
      <c r="C83" s="2"/>
      <c r="D83" s="63" t="str">
        <f>IF('START - AWARD DETAILS'!C33="","",'START - AWARD DETAILS'!C33)</f>
        <v/>
      </c>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c r="A84" s="2"/>
      <c r="B84" s="2">
        <v>14</v>
      </c>
      <c r="C84" s="2"/>
      <c r="D84" s="63" t="str">
        <f>IF('START - AWARD DETAILS'!C34="","",'START - AWARD DETAILS'!C34)</f>
        <v/>
      </c>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c r="A85" s="2"/>
      <c r="B85" s="2">
        <v>15</v>
      </c>
      <c r="C85" s="2"/>
      <c r="D85" s="63" t="str">
        <f>IF('START - AWARD DETAILS'!C35="","",'START - AWARD DETAILS'!C35)</f>
        <v/>
      </c>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c r="A86" s="2"/>
      <c r="B86" s="2">
        <v>16</v>
      </c>
      <c r="C86" s="2"/>
      <c r="D86" s="63" t="str">
        <f>IF('START - AWARD DETAILS'!C36="","",'START - AWARD DETAILS'!C36)</f>
        <v/>
      </c>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c r="A87" s="2"/>
      <c r="B87" s="2">
        <v>17</v>
      </c>
      <c r="C87" s="2"/>
      <c r="D87" s="63" t="str">
        <f>IF('START - AWARD DETAILS'!C37="","",'START - AWARD DETAILS'!C37)</f>
        <v/>
      </c>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c r="A88" s="2"/>
      <c r="B88" s="2">
        <v>18</v>
      </c>
      <c r="C88" s="2"/>
      <c r="D88" s="63" t="str">
        <f>IF('START - AWARD DETAILS'!C38="","",'START - AWARD DETAILS'!C38)</f>
        <v/>
      </c>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c r="A89" s="2"/>
      <c r="B89" s="2">
        <v>19</v>
      </c>
      <c r="C89" s="2"/>
      <c r="D89" s="63" t="str">
        <f>IF('START - AWARD DETAILS'!C39="","",'START - AWARD DETAILS'!C39)</f>
        <v/>
      </c>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c r="A90" s="2"/>
      <c r="B90" s="2">
        <v>20</v>
      </c>
      <c r="C90" s="2"/>
      <c r="D90" s="63" t="str">
        <f>IF('START - AWARD DETAILS'!C40="","",'START - AWARD DETAILS'!C40)</f>
        <v/>
      </c>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c r="A91" s="2"/>
      <c r="B91" s="2"/>
      <c r="C91" s="2"/>
      <c r="D91" s="63" t="str">
        <f>IF('START - AWARD DETAILS'!C41="","",'START - AWARD DETAILS'!C41)</f>
        <v/>
      </c>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c r="A92" s="2"/>
      <c r="B92" s="2"/>
      <c r="C92" s="2"/>
      <c r="D92" s="63" t="str">
        <f>IF('START - AWARD DETAILS'!C42="","",'START - AWARD DETAILS'!C42)</f>
        <v/>
      </c>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c r="A93" s="2"/>
      <c r="B93" s="2"/>
      <c r="C93" s="2"/>
      <c r="D93" s="63" t="str">
        <f>IF('START - AWARD DETAILS'!C43="","",'START - AWARD DETAILS'!C43)</f>
        <v/>
      </c>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c r="A94" s="2"/>
      <c r="B94" s="2"/>
      <c r="C94" s="2"/>
      <c r="D94" s="63" t="str">
        <f>IF('START - AWARD DETAILS'!C44="","",'START - AWARD DETAILS'!C44)</f>
        <v/>
      </c>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c r="A95" s="2"/>
      <c r="B95" s="2"/>
      <c r="C95" s="2"/>
      <c r="D95" s="63" t="str">
        <f>IF('START - AWARD DETAILS'!C45="","",'START - AWARD DETAILS'!C45)</f>
        <v/>
      </c>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c r="A96" s="2"/>
      <c r="B96" s="2"/>
      <c r="C96" s="2"/>
      <c r="D96" s="63" t="str">
        <f>IF('START - AWARD DETAILS'!C46="","",'START - AWARD DETAILS'!C46)</f>
        <v/>
      </c>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c r="A97" s="2"/>
      <c r="B97" s="2"/>
      <c r="C97" s="2"/>
      <c r="D97" s="63" t="str">
        <f>IF('START - AWARD DETAILS'!C47="","",'START - AWARD DETAILS'!C47)</f>
        <v/>
      </c>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c r="A98" s="2"/>
      <c r="B98" s="2"/>
      <c r="C98" s="2"/>
      <c r="D98" s="63" t="str">
        <f>IF('START - AWARD DETAILS'!C48="","",'START - AWARD DETAILS'!C48)</f>
        <v/>
      </c>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c r="A99" s="2"/>
      <c r="B99" s="2"/>
      <c r="C99" s="2"/>
      <c r="D99" s="63" t="str">
        <f>IF('START - AWARD DETAILS'!C49="","",'START - AWARD DETAILS'!C49)</f>
        <v/>
      </c>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c r="A100" s="2"/>
      <c r="B100" s="2"/>
      <c r="C100" s="2"/>
      <c r="D100" s="63" t="str">
        <f>IF('START - AWARD DETAILS'!C50="","",'START - AWARD DETAILS'!C50)</f>
        <v/>
      </c>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c r="A101" s="2"/>
      <c r="B101" s="2"/>
      <c r="C101" s="2"/>
      <c r="D101" s="63" t="str">
        <f>IF('START - AWARD DETAILS'!C51="","",'START - AWARD DETAILS'!C51)</f>
        <v/>
      </c>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c r="A102" s="2"/>
      <c r="B102" s="2"/>
      <c r="C102" s="2"/>
      <c r="D102" s="63" t="str">
        <f>IF('START - AWARD DETAILS'!C52="","",'START - AWARD DETAILS'!C52)</f>
        <v/>
      </c>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c r="A103" s="2"/>
      <c r="B103" s="2"/>
      <c r="C103" s="2"/>
      <c r="D103" s="63" t="str">
        <f>IF('START - AWARD DETAILS'!C53="","",'START - AWARD DETAILS'!C53)</f>
        <v/>
      </c>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c r="A104" s="2"/>
      <c r="B104" s="2"/>
      <c r="C104" s="2"/>
      <c r="D104" s="63" t="str">
        <f>IF('START - AWARD DETAILS'!C54="","",'START - AWARD DETAILS'!C54)</f>
        <v/>
      </c>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c r="A105" s="2"/>
      <c r="B105" s="2"/>
      <c r="C105" s="2"/>
      <c r="D105" s="63" t="str">
        <f>IF('START - AWARD DETAILS'!C55="","",'START - AWARD DETAILS'!C55)</f>
        <v/>
      </c>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c r="A106" s="2"/>
      <c r="B106" s="2"/>
      <c r="C106" s="2"/>
      <c r="D106" s="63" t="str">
        <f>IF('START - AWARD DETAILS'!C56="","",'START - AWARD DETAILS'!C56)</f>
        <v/>
      </c>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c r="A107" s="2"/>
      <c r="B107" s="2"/>
      <c r="C107" s="2"/>
      <c r="D107" s="63" t="str">
        <f>IF('START - AWARD DETAILS'!C57="","",'START - AWARD DETAILS'!C57)</f>
        <v/>
      </c>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c r="A108" s="2"/>
      <c r="B108" s="2"/>
      <c r="C108" s="2"/>
      <c r="D108" s="63" t="str">
        <f>IF('START - AWARD DETAILS'!C58="","",'START - AWARD DETAILS'!C58)</f>
        <v/>
      </c>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c r="A109" s="2"/>
      <c r="B109" s="2"/>
      <c r="C109" s="2"/>
      <c r="D109" s="63" t="str">
        <f>IF('START - AWARD DETAILS'!C59="","",'START - AWARD DETAILS'!C59)</f>
        <v/>
      </c>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c r="A110" s="2"/>
      <c r="B110" s="2"/>
      <c r="C110" s="2"/>
      <c r="D110" s="63" t="str">
        <f>IF('START - AWARD DETAILS'!C60="","",'START - AWARD DETAILS'!C60)</f>
        <v/>
      </c>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row r="1001" spans="1:3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row>
    <row r="1002" spans="1:3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row>
    <row r="1003" spans="1:3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row>
    <row r="1004" spans="1:3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row>
    <row r="1005" spans="1:3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row>
    <row r="1006" spans="1:3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row>
    <row r="1007" spans="1:3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row>
    <row r="1008" spans="1:32">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row>
    <row r="1009" spans="1:32">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row>
    <row r="1010" spans="1:32">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row>
    <row r="1011" spans="1:32">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row>
    <row r="1012" spans="1:3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row>
    <row r="1013" spans="1:32">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row>
    <row r="1014" spans="1:32">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row>
    <row r="1015" spans="1:32">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row>
    <row r="1016" spans="1:32">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row>
    <row r="1017" spans="1:32">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row>
    <row r="1018" spans="1:32">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row>
    <row r="1019" spans="1:32">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row>
    <row r="1020" spans="1:32">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row>
  </sheetData>
  <sheetProtection algorithmName="SHA-512" hashValue="Ig4OuIp5ujx8HzsrGL0RXWxDaBBVgQVefpNrICEVgyrjhAt/FWL/jK7j1yQwd8Lyu2Ai9xpsNFaSzLW4TFsrlg==" saltValue="5OPvvGzETVFFo6PeLZd5wA==" spinCount="100000" sheet="1" selectLockedCells="1" autoFilter="0"/>
  <autoFilter ref="C11:F11" xr:uid="{00000000-0009-0000-0000-00000C000000}"/>
  <mergeCells count="3">
    <mergeCell ref="C3:R3"/>
    <mergeCell ref="C9:R9"/>
    <mergeCell ref="C66:R66"/>
  </mergeCells>
  <conditionalFormatting sqref="C12:C61">
    <cfRule type="expression" dxfId="7" priority="2">
      <formula>AND(C12="",$R12&lt;&gt;0)</formula>
    </cfRule>
  </conditionalFormatting>
  <conditionalFormatting sqref="D12:D61">
    <cfRule type="expression" dxfId="6" priority="1">
      <formula>AND(D12="(Select)",$R12&lt;&gt;0)</formula>
    </cfRule>
  </conditionalFormatting>
  <dataValidations count="1">
    <dataValidation type="list" allowBlank="1" showInputMessage="1" showErrorMessage="1" sqref="D12:D61" xr:uid="{00000000-0002-0000-0C00-000000000000}">
      <formula1>$D$70:$D$110</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F1030"/>
  <sheetViews>
    <sheetView showGridLines="0" topLeftCell="B1" workbookViewId="0" xr3:uid="{274F5AE0-5452-572F-8038-C13FFDA59D49}">
      <selection activeCell="F12" sqref="F12"/>
    </sheetView>
  </sheetViews>
  <sheetFormatPr defaultColWidth="0" defaultRowHeight="15" customHeight="1"/>
  <cols>
    <col min="1" max="2" width="1.42578125" customWidth="1"/>
    <col min="3" max="3" width="30.7109375" customWidth="1"/>
    <col min="4" max="5" width="20.7109375" customWidth="1"/>
    <col min="6" max="6" width="11.7109375" style="183" customWidth="1"/>
    <col min="7" max="7" width="11.7109375" customWidth="1"/>
    <col min="8" max="8" width="11.7109375" style="183" customWidth="1"/>
    <col min="9" max="9" width="11.7109375" customWidth="1"/>
    <col min="10" max="10" width="11.7109375" style="183" customWidth="1"/>
    <col min="11" max="11" width="11.7109375" customWidth="1"/>
    <col min="12" max="12" width="11.7109375" style="183" customWidth="1"/>
    <col min="13" max="13" width="11.7109375" customWidth="1"/>
    <col min="14" max="14" width="11.7109375" style="183" customWidth="1"/>
    <col min="15" max="15" width="11.7109375" customWidth="1"/>
    <col min="16" max="16" width="11.7109375" style="183" customWidth="1"/>
    <col min="17" max="18" width="11.7109375" customWidth="1"/>
    <col min="19" max="20" width="1.42578125" customWidth="1"/>
    <col min="21" max="27" width="8" hidden="1" customWidth="1"/>
    <col min="28" max="32" width="7" hidden="1" customWidth="1"/>
    <col min="33" max="16384" width="12.5703125" hidden="1"/>
  </cols>
  <sheetData>
    <row r="1" spans="1:32"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7.5" customHeight="1">
      <c r="A2" s="2"/>
      <c r="B2" s="1"/>
      <c r="C2" s="1"/>
      <c r="D2" s="1"/>
      <c r="E2" s="1"/>
      <c r="F2" s="1"/>
      <c r="G2" s="1"/>
      <c r="H2" s="1"/>
      <c r="I2" s="1"/>
      <c r="J2" s="1"/>
      <c r="K2" s="1"/>
      <c r="L2" s="1"/>
      <c r="M2" s="1"/>
      <c r="N2" s="1"/>
      <c r="O2" s="1"/>
      <c r="P2" s="1"/>
      <c r="Q2" s="1"/>
      <c r="R2" s="1"/>
      <c r="S2" s="1"/>
      <c r="T2" s="2"/>
      <c r="U2" s="2"/>
      <c r="V2" s="2"/>
      <c r="W2" s="2"/>
      <c r="X2" s="2"/>
      <c r="Y2" s="2"/>
      <c r="Z2" s="2"/>
      <c r="AA2" s="2"/>
      <c r="AB2" s="2"/>
      <c r="AC2" s="2"/>
      <c r="AD2" s="2"/>
      <c r="AE2" s="2"/>
      <c r="AF2" s="2"/>
    </row>
    <row r="3" spans="1:32" ht="15.75">
      <c r="A3" s="2"/>
      <c r="B3" s="1"/>
      <c r="C3" s="509" t="s">
        <v>216</v>
      </c>
      <c r="D3" s="510"/>
      <c r="E3" s="510"/>
      <c r="F3" s="510"/>
      <c r="G3" s="510"/>
      <c r="H3" s="510"/>
      <c r="I3" s="510"/>
      <c r="J3" s="510"/>
      <c r="K3" s="510"/>
      <c r="L3" s="510"/>
      <c r="M3" s="510"/>
      <c r="N3" s="510"/>
      <c r="O3" s="510"/>
      <c r="P3" s="510"/>
      <c r="Q3" s="510"/>
      <c r="R3" s="510"/>
      <c r="S3" s="1"/>
      <c r="T3" s="2"/>
      <c r="U3" s="2"/>
      <c r="V3" s="2"/>
      <c r="W3" s="2"/>
      <c r="X3" s="2"/>
      <c r="Y3" s="2"/>
      <c r="Z3" s="2"/>
      <c r="AA3" s="2"/>
      <c r="AB3" s="2"/>
      <c r="AC3" s="2"/>
      <c r="AD3" s="2"/>
      <c r="AE3" s="2"/>
      <c r="AF3" s="2"/>
    </row>
    <row r="4" spans="1:32" ht="7.5" customHeight="1">
      <c r="A4" s="2"/>
      <c r="B4" s="1"/>
      <c r="C4" s="1"/>
      <c r="D4" s="1"/>
      <c r="E4" s="1"/>
      <c r="F4" s="1"/>
      <c r="G4" s="1"/>
      <c r="H4" s="1"/>
      <c r="I4" s="1"/>
      <c r="J4" s="1"/>
      <c r="K4" s="1"/>
      <c r="L4" s="1"/>
      <c r="M4" s="1"/>
      <c r="N4" s="1"/>
      <c r="O4" s="1"/>
      <c r="P4" s="1"/>
      <c r="Q4" s="1"/>
      <c r="R4" s="1"/>
      <c r="S4" s="1"/>
      <c r="T4" s="2"/>
      <c r="U4" s="2"/>
      <c r="V4" s="2"/>
      <c r="W4" s="2"/>
      <c r="X4" s="2"/>
      <c r="Y4" s="2"/>
      <c r="Z4" s="2"/>
      <c r="AA4" s="2"/>
      <c r="AB4" s="2"/>
      <c r="AC4" s="2"/>
      <c r="AD4" s="2"/>
      <c r="AE4" s="2"/>
      <c r="AF4" s="2"/>
    </row>
    <row r="5" spans="1:32">
      <c r="A5" s="2"/>
      <c r="B5" s="1"/>
      <c r="C5" s="5" t="s">
        <v>14</v>
      </c>
      <c r="D5" s="508" t="str">
        <f>IF('START - AWARD DETAILS'!D13="","",'START - AWARD DETAILS'!D13)</f>
        <v/>
      </c>
      <c r="E5" s="53"/>
      <c r="F5" s="53"/>
      <c r="G5" s="53"/>
      <c r="H5" s="53"/>
      <c r="I5" s="53"/>
      <c r="J5" s="53"/>
      <c r="K5" s="53"/>
      <c r="L5" s="53"/>
      <c r="M5" s="53"/>
      <c r="N5" s="53"/>
      <c r="O5" s="53"/>
      <c r="P5" s="53"/>
      <c r="Q5" s="53"/>
      <c r="R5" s="54"/>
      <c r="S5" s="1"/>
      <c r="T5" s="2"/>
      <c r="U5" s="2"/>
      <c r="V5" s="2"/>
      <c r="W5" s="2"/>
      <c r="X5" s="2"/>
      <c r="Y5" s="2"/>
      <c r="Z5" s="2"/>
      <c r="AA5" s="2"/>
      <c r="AB5" s="2"/>
      <c r="AC5" s="2"/>
      <c r="AD5" s="2"/>
      <c r="AE5" s="2"/>
      <c r="AF5" s="2"/>
    </row>
    <row r="6" spans="1:32" ht="7.5" customHeight="1">
      <c r="A6" s="2"/>
      <c r="B6" s="1"/>
      <c r="C6" s="1"/>
      <c r="D6" s="1"/>
      <c r="E6" s="1"/>
      <c r="F6" s="1"/>
      <c r="G6" s="1"/>
      <c r="H6" s="1"/>
      <c r="I6" s="1"/>
      <c r="J6" s="1"/>
      <c r="K6" s="1"/>
      <c r="L6" s="1"/>
      <c r="M6" s="1"/>
      <c r="N6" s="1"/>
      <c r="O6" s="1"/>
      <c r="P6" s="1"/>
      <c r="Q6" s="1"/>
      <c r="R6" s="1"/>
      <c r="S6" s="1"/>
      <c r="T6" s="2"/>
      <c r="U6" s="2"/>
      <c r="V6" s="2"/>
      <c r="W6" s="2"/>
      <c r="X6" s="2"/>
      <c r="Y6" s="2"/>
      <c r="Z6" s="2"/>
      <c r="AA6" s="2"/>
      <c r="AB6" s="2"/>
      <c r="AC6" s="2"/>
      <c r="AD6" s="2"/>
      <c r="AE6" s="2"/>
      <c r="AF6" s="2"/>
    </row>
    <row r="7" spans="1:32">
      <c r="A7" s="2"/>
      <c r="B7" s="1"/>
      <c r="C7" s="57" t="s">
        <v>15</v>
      </c>
      <c r="D7" s="51" t="str">
        <f>IF('START - AWARD DETAILS'!D14="","",'START - AWARD DETAILS'!D14)</f>
        <v/>
      </c>
      <c r="E7" s="53"/>
      <c r="F7" s="53"/>
      <c r="G7" s="53"/>
      <c r="H7" s="53"/>
      <c r="I7" s="53"/>
      <c r="J7" s="53"/>
      <c r="K7" s="53"/>
      <c r="L7" s="53"/>
      <c r="M7" s="53"/>
      <c r="N7" s="53"/>
      <c r="O7" s="53"/>
      <c r="P7" s="53"/>
      <c r="Q7" s="53"/>
      <c r="R7" s="54"/>
      <c r="S7" s="1"/>
      <c r="T7" s="2"/>
      <c r="U7" s="2"/>
      <c r="V7" s="2"/>
      <c r="W7" s="2"/>
      <c r="X7" s="2"/>
      <c r="Y7" s="2"/>
      <c r="Z7" s="2"/>
      <c r="AA7" s="2"/>
      <c r="AB7" s="2"/>
      <c r="AC7" s="2"/>
      <c r="AD7" s="2"/>
      <c r="AE7" s="2"/>
      <c r="AF7" s="2"/>
    </row>
    <row r="8" spans="1:32" ht="7.5" customHeight="1">
      <c r="A8" s="2"/>
      <c r="B8" s="1"/>
      <c r="C8" s="1"/>
      <c r="D8" s="1"/>
      <c r="E8" s="1"/>
      <c r="F8" s="1"/>
      <c r="G8" s="1"/>
      <c r="H8" s="1"/>
      <c r="I8" s="1"/>
      <c r="J8" s="1"/>
      <c r="K8" s="1"/>
      <c r="L8" s="1"/>
      <c r="M8" s="1"/>
      <c r="N8" s="1"/>
      <c r="O8" s="1"/>
      <c r="P8" s="1"/>
      <c r="Q8" s="1"/>
      <c r="R8" s="1"/>
      <c r="S8" s="1"/>
      <c r="T8" s="2"/>
      <c r="U8" s="2"/>
      <c r="V8" s="2"/>
      <c r="W8" s="2"/>
      <c r="X8" s="2"/>
      <c r="Y8" s="2"/>
      <c r="Z8" s="2"/>
      <c r="AA8" s="2"/>
      <c r="AB8" s="2"/>
      <c r="AC8" s="2"/>
      <c r="AD8" s="2"/>
      <c r="AE8" s="2"/>
      <c r="AF8" s="2"/>
    </row>
    <row r="9" spans="1:32" ht="75.75" customHeight="1">
      <c r="A9" s="2"/>
      <c r="B9" s="1"/>
      <c r="C9" s="545" t="s">
        <v>217</v>
      </c>
      <c r="D9" s="510"/>
      <c r="E9" s="510"/>
      <c r="F9" s="510"/>
      <c r="G9" s="510"/>
      <c r="H9" s="510"/>
      <c r="I9" s="510"/>
      <c r="J9" s="510"/>
      <c r="K9" s="510"/>
      <c r="L9" s="510"/>
      <c r="M9" s="510"/>
      <c r="N9" s="510"/>
      <c r="O9" s="510"/>
      <c r="P9" s="510"/>
      <c r="Q9" s="510"/>
      <c r="R9" s="512"/>
      <c r="S9" s="1"/>
      <c r="T9" s="2"/>
      <c r="U9" s="2"/>
      <c r="V9" s="2"/>
      <c r="W9" s="2"/>
      <c r="X9" s="2"/>
      <c r="Y9" s="2"/>
      <c r="Z9" s="2"/>
      <c r="AA9" s="2"/>
      <c r="AB9" s="2"/>
      <c r="AC9" s="2"/>
      <c r="AD9" s="2"/>
      <c r="AE9" s="2"/>
      <c r="AF9" s="2"/>
    </row>
    <row r="10" spans="1:32" ht="7.5" customHeight="1" thickBot="1">
      <c r="A10" s="2"/>
      <c r="B10" s="1"/>
      <c r="C10" s="1"/>
      <c r="D10" s="1"/>
      <c r="E10" s="1"/>
      <c r="F10" s="1"/>
      <c r="G10" s="1"/>
      <c r="H10" s="1"/>
      <c r="I10" s="1"/>
      <c r="J10" s="1"/>
      <c r="K10" s="1"/>
      <c r="L10" s="1"/>
      <c r="M10" s="1"/>
      <c r="N10" s="1"/>
      <c r="O10" s="1"/>
      <c r="P10" s="1"/>
      <c r="Q10" s="1"/>
      <c r="R10" s="1"/>
      <c r="S10" s="1"/>
      <c r="T10" s="2"/>
      <c r="U10" s="2"/>
      <c r="V10" s="2"/>
      <c r="W10" s="2"/>
      <c r="X10" s="2"/>
      <c r="Y10" s="2"/>
      <c r="Z10" s="2"/>
      <c r="AA10" s="2"/>
      <c r="AB10" s="2"/>
      <c r="AC10" s="2"/>
      <c r="AD10" s="2"/>
      <c r="AE10" s="2"/>
      <c r="AF10" s="2"/>
    </row>
    <row r="11" spans="1:32" ht="39" thickBot="1">
      <c r="A11" s="2"/>
      <c r="B11" s="1"/>
      <c r="C11" s="70" t="s">
        <v>191</v>
      </c>
      <c r="D11" s="55" t="s">
        <v>68</v>
      </c>
      <c r="E11" s="58"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1"/>
      <c r="T11" s="2"/>
      <c r="U11" s="2"/>
      <c r="V11" s="2"/>
      <c r="W11" s="2"/>
      <c r="X11" s="2"/>
      <c r="Y11" s="2"/>
      <c r="Z11" s="2"/>
      <c r="AA11" s="2"/>
      <c r="AB11" s="2"/>
      <c r="AC11" s="2"/>
      <c r="AD11" s="2"/>
      <c r="AE11" s="2"/>
      <c r="AF11" s="2"/>
    </row>
    <row r="12" spans="1:32">
      <c r="A12" s="2"/>
      <c r="B12" s="1"/>
      <c r="C12" s="184"/>
      <c r="D12" s="185" t="s">
        <v>95</v>
      </c>
      <c r="E12" s="452"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1"/>
      <c r="T12" s="2"/>
      <c r="U12" s="2"/>
      <c r="V12" s="2"/>
      <c r="W12" s="2"/>
      <c r="X12" s="2"/>
      <c r="Y12" s="2"/>
      <c r="Z12" s="2"/>
      <c r="AA12" s="2"/>
      <c r="AB12" s="2"/>
      <c r="AC12" s="2"/>
      <c r="AD12" s="2"/>
      <c r="AE12" s="2"/>
      <c r="AF12" s="2"/>
    </row>
    <row r="13" spans="1:32">
      <c r="A13" s="2"/>
      <c r="B13" s="1"/>
      <c r="C13" s="184"/>
      <c r="D13" s="185" t="s">
        <v>95</v>
      </c>
      <c r="E13" s="452" t="str">
        <f>IFERROR(VLOOKUP($D13,'START - AWARD DETAILS'!$C$21:$D$60,2,0),"")</f>
        <v/>
      </c>
      <c r="F13" s="369">
        <v>1</v>
      </c>
      <c r="G13" s="347"/>
      <c r="H13" s="348">
        <f t="shared" ref="H13:H61" si="0">G13*F13</f>
        <v>0</v>
      </c>
      <c r="I13" s="347"/>
      <c r="J13" s="348">
        <f t="shared" ref="J13:J61" si="1">I13*F13</f>
        <v>0</v>
      </c>
      <c r="K13" s="347"/>
      <c r="L13" s="348">
        <f t="shared" ref="L13:L61" si="2">K13*F13</f>
        <v>0</v>
      </c>
      <c r="M13" s="347"/>
      <c r="N13" s="348">
        <f t="shared" ref="N13:N61" si="3">M13*F13</f>
        <v>0</v>
      </c>
      <c r="O13" s="347"/>
      <c r="P13" s="358">
        <f t="shared" ref="P13:P61" si="4">O13*F13</f>
        <v>0</v>
      </c>
      <c r="Q13" s="343">
        <f t="shared" ref="Q13:R61" si="5">G13+I13+K13+M13+O13</f>
        <v>0</v>
      </c>
      <c r="R13" s="469">
        <f t="shared" si="5"/>
        <v>0</v>
      </c>
      <c r="S13" s="1"/>
      <c r="T13" s="2"/>
      <c r="U13" s="2"/>
      <c r="V13" s="2"/>
      <c r="W13" s="2"/>
      <c r="X13" s="2"/>
      <c r="Y13" s="2"/>
      <c r="Z13" s="2"/>
      <c r="AA13" s="2"/>
      <c r="AB13" s="2"/>
      <c r="AC13" s="2"/>
      <c r="AD13" s="2"/>
      <c r="AE13" s="2"/>
      <c r="AF13" s="2"/>
    </row>
    <row r="14" spans="1:32">
      <c r="A14" s="2"/>
      <c r="B14" s="1"/>
      <c r="C14" s="184"/>
      <c r="D14" s="185" t="s">
        <v>95</v>
      </c>
      <c r="E14" s="452" t="str">
        <f>IFERROR(VLOOKUP($D14,'START - AWARD DETAILS'!$C$21:$D$60,2,0),"")</f>
        <v/>
      </c>
      <c r="F14" s="369">
        <v>1</v>
      </c>
      <c r="G14" s="347"/>
      <c r="H14" s="348">
        <f t="shared" si="0"/>
        <v>0</v>
      </c>
      <c r="I14" s="347"/>
      <c r="J14" s="348">
        <f t="shared" si="1"/>
        <v>0</v>
      </c>
      <c r="K14" s="347"/>
      <c r="L14" s="348">
        <f t="shared" si="2"/>
        <v>0</v>
      </c>
      <c r="M14" s="347"/>
      <c r="N14" s="348">
        <f t="shared" si="3"/>
        <v>0</v>
      </c>
      <c r="O14" s="347"/>
      <c r="P14" s="358">
        <f t="shared" si="4"/>
        <v>0</v>
      </c>
      <c r="Q14" s="343">
        <f t="shared" si="5"/>
        <v>0</v>
      </c>
      <c r="R14" s="469">
        <f t="shared" si="5"/>
        <v>0</v>
      </c>
      <c r="S14" s="1"/>
      <c r="T14" s="2"/>
      <c r="U14" s="2"/>
      <c r="V14" s="2"/>
      <c r="W14" s="2"/>
      <c r="X14" s="2"/>
      <c r="Y14" s="2"/>
      <c r="Z14" s="2"/>
      <c r="AA14" s="2"/>
      <c r="AB14" s="2"/>
      <c r="AC14" s="2"/>
      <c r="AD14" s="2"/>
      <c r="AE14" s="2"/>
      <c r="AF14" s="2"/>
    </row>
    <row r="15" spans="1:32">
      <c r="A15" s="2"/>
      <c r="B15" s="1"/>
      <c r="C15" s="184"/>
      <c r="D15" s="185" t="s">
        <v>95</v>
      </c>
      <c r="E15" s="452" t="str">
        <f>IFERROR(VLOOKUP($D15,'START - AWARD DETAILS'!$C$21:$D$60,2,0),"")</f>
        <v/>
      </c>
      <c r="F15" s="369">
        <v>1</v>
      </c>
      <c r="G15" s="347"/>
      <c r="H15" s="348">
        <f t="shared" si="0"/>
        <v>0</v>
      </c>
      <c r="I15" s="347"/>
      <c r="J15" s="348">
        <f t="shared" si="1"/>
        <v>0</v>
      </c>
      <c r="K15" s="347"/>
      <c r="L15" s="348">
        <f t="shared" si="2"/>
        <v>0</v>
      </c>
      <c r="M15" s="347"/>
      <c r="N15" s="348">
        <f t="shared" si="3"/>
        <v>0</v>
      </c>
      <c r="O15" s="347"/>
      <c r="P15" s="358">
        <f t="shared" si="4"/>
        <v>0</v>
      </c>
      <c r="Q15" s="343">
        <f t="shared" si="5"/>
        <v>0</v>
      </c>
      <c r="R15" s="469">
        <f t="shared" si="5"/>
        <v>0</v>
      </c>
      <c r="S15" s="1"/>
      <c r="T15" s="2"/>
      <c r="U15" s="2"/>
      <c r="V15" s="2"/>
      <c r="W15" s="2"/>
      <c r="X15" s="2"/>
      <c r="Y15" s="2"/>
      <c r="Z15" s="2"/>
      <c r="AA15" s="2"/>
      <c r="AB15" s="2"/>
      <c r="AC15" s="2"/>
      <c r="AD15" s="2"/>
      <c r="AE15" s="2"/>
      <c r="AF15" s="2"/>
    </row>
    <row r="16" spans="1:32">
      <c r="A16" s="2"/>
      <c r="B16" s="1"/>
      <c r="C16" s="184"/>
      <c r="D16" s="185" t="s">
        <v>95</v>
      </c>
      <c r="E16" s="452" t="str">
        <f>IFERROR(VLOOKUP($D16,'START - AWARD DETAILS'!$C$21:$D$60,2,0),"")</f>
        <v/>
      </c>
      <c r="F16" s="369">
        <v>1</v>
      </c>
      <c r="G16" s="347"/>
      <c r="H16" s="348">
        <f t="shared" si="0"/>
        <v>0</v>
      </c>
      <c r="I16" s="347"/>
      <c r="J16" s="348">
        <f t="shared" si="1"/>
        <v>0</v>
      </c>
      <c r="K16" s="347"/>
      <c r="L16" s="348">
        <f t="shared" si="2"/>
        <v>0</v>
      </c>
      <c r="M16" s="347"/>
      <c r="N16" s="348">
        <f t="shared" si="3"/>
        <v>0</v>
      </c>
      <c r="O16" s="347"/>
      <c r="P16" s="358">
        <f t="shared" si="4"/>
        <v>0</v>
      </c>
      <c r="Q16" s="343">
        <f t="shared" si="5"/>
        <v>0</v>
      </c>
      <c r="R16" s="469">
        <f t="shared" si="5"/>
        <v>0</v>
      </c>
      <c r="S16" s="1"/>
      <c r="T16" s="2"/>
      <c r="U16" s="2"/>
      <c r="V16" s="2"/>
      <c r="W16" s="2"/>
      <c r="X16" s="2"/>
      <c r="Y16" s="2"/>
      <c r="Z16" s="2"/>
      <c r="AA16" s="2"/>
      <c r="AB16" s="2"/>
      <c r="AC16" s="2"/>
      <c r="AD16" s="2"/>
      <c r="AE16" s="2"/>
      <c r="AF16" s="2"/>
    </row>
    <row r="17" spans="1:32">
      <c r="A17" s="2"/>
      <c r="B17" s="1"/>
      <c r="C17" s="184"/>
      <c r="D17" s="185" t="s">
        <v>95</v>
      </c>
      <c r="E17" s="452" t="str">
        <f>IFERROR(VLOOKUP($D17,'START - AWARD DETAILS'!$C$21:$D$60,2,0),"")</f>
        <v/>
      </c>
      <c r="F17" s="369">
        <v>1</v>
      </c>
      <c r="G17" s="347"/>
      <c r="H17" s="348">
        <f t="shared" si="0"/>
        <v>0</v>
      </c>
      <c r="I17" s="347"/>
      <c r="J17" s="348">
        <f t="shared" si="1"/>
        <v>0</v>
      </c>
      <c r="K17" s="347"/>
      <c r="L17" s="348">
        <f t="shared" si="2"/>
        <v>0</v>
      </c>
      <c r="M17" s="347"/>
      <c r="N17" s="348">
        <f t="shared" si="3"/>
        <v>0</v>
      </c>
      <c r="O17" s="347"/>
      <c r="P17" s="358">
        <f t="shared" si="4"/>
        <v>0</v>
      </c>
      <c r="Q17" s="343">
        <f t="shared" si="5"/>
        <v>0</v>
      </c>
      <c r="R17" s="469">
        <f t="shared" si="5"/>
        <v>0</v>
      </c>
      <c r="S17" s="1"/>
      <c r="T17" s="2"/>
      <c r="U17" s="2"/>
      <c r="V17" s="2"/>
      <c r="W17" s="2"/>
      <c r="X17" s="2"/>
      <c r="Y17" s="2"/>
      <c r="Z17" s="2"/>
      <c r="AA17" s="2"/>
      <c r="AB17" s="2"/>
      <c r="AC17" s="2"/>
      <c r="AD17" s="2"/>
      <c r="AE17" s="2"/>
      <c r="AF17" s="2"/>
    </row>
    <row r="18" spans="1:32" s="183" customFormat="1">
      <c r="A18" s="2"/>
      <c r="B18" s="1"/>
      <c r="C18" s="184"/>
      <c r="D18" s="185" t="s">
        <v>95</v>
      </c>
      <c r="E18" s="452" t="str">
        <f>IFERROR(VLOOKUP($D18,'START - AWARD DETAILS'!$C$21:$D$60,2,0),"")</f>
        <v/>
      </c>
      <c r="F18" s="369">
        <v>1</v>
      </c>
      <c r="G18" s="347"/>
      <c r="H18" s="348">
        <f t="shared" ref="H18:H60" si="6">G18*F18</f>
        <v>0</v>
      </c>
      <c r="I18" s="347"/>
      <c r="J18" s="348">
        <f t="shared" ref="J18:J60" si="7">I18*F18</f>
        <v>0</v>
      </c>
      <c r="K18" s="347"/>
      <c r="L18" s="348">
        <f t="shared" ref="L18:L60" si="8">K18*F18</f>
        <v>0</v>
      </c>
      <c r="M18" s="347"/>
      <c r="N18" s="348">
        <f t="shared" ref="N18:N60" si="9">M18*F18</f>
        <v>0</v>
      </c>
      <c r="O18" s="347"/>
      <c r="P18" s="358">
        <f t="shared" ref="P18:P60" si="10">O18*F18</f>
        <v>0</v>
      </c>
      <c r="Q18" s="343">
        <f t="shared" ref="Q18:Q60" si="11">G18+I18+K18+M18+O18</f>
        <v>0</v>
      </c>
      <c r="R18" s="469">
        <f t="shared" ref="R18:R60" si="12">H18+J18+L18+N18+P18</f>
        <v>0</v>
      </c>
      <c r="S18" s="1"/>
      <c r="T18" s="2"/>
      <c r="U18" s="2"/>
      <c r="V18" s="2"/>
      <c r="W18" s="2"/>
      <c r="X18" s="2"/>
      <c r="Y18" s="2"/>
      <c r="Z18" s="2"/>
      <c r="AA18" s="2"/>
      <c r="AB18" s="2"/>
      <c r="AC18" s="2"/>
      <c r="AD18" s="2"/>
      <c r="AE18" s="2"/>
      <c r="AF18" s="2"/>
    </row>
    <row r="19" spans="1:32" s="183" customFormat="1">
      <c r="A19" s="2"/>
      <c r="B19" s="1"/>
      <c r="C19" s="184"/>
      <c r="D19" s="185" t="s">
        <v>95</v>
      </c>
      <c r="E19" s="452" t="str">
        <f>IFERROR(VLOOKUP($D19,'START - AWARD DETAILS'!$C$21:$D$60,2,0),"")</f>
        <v/>
      </c>
      <c r="F19" s="369">
        <v>1</v>
      </c>
      <c r="G19" s="347"/>
      <c r="H19" s="348">
        <f t="shared" si="6"/>
        <v>0</v>
      </c>
      <c r="I19" s="347"/>
      <c r="J19" s="348">
        <f t="shared" si="7"/>
        <v>0</v>
      </c>
      <c r="K19" s="347"/>
      <c r="L19" s="348">
        <f t="shared" si="8"/>
        <v>0</v>
      </c>
      <c r="M19" s="347"/>
      <c r="N19" s="348">
        <f t="shared" si="9"/>
        <v>0</v>
      </c>
      <c r="O19" s="347"/>
      <c r="P19" s="358">
        <f t="shared" si="10"/>
        <v>0</v>
      </c>
      <c r="Q19" s="343">
        <f t="shared" si="11"/>
        <v>0</v>
      </c>
      <c r="R19" s="469">
        <f t="shared" si="12"/>
        <v>0</v>
      </c>
      <c r="S19" s="1"/>
      <c r="T19" s="2"/>
      <c r="U19" s="2"/>
      <c r="V19" s="2"/>
      <c r="W19" s="2"/>
      <c r="X19" s="2"/>
      <c r="Y19" s="2"/>
      <c r="Z19" s="2"/>
      <c r="AA19" s="2"/>
      <c r="AB19" s="2"/>
      <c r="AC19" s="2"/>
      <c r="AD19" s="2"/>
      <c r="AE19" s="2"/>
      <c r="AF19" s="2"/>
    </row>
    <row r="20" spans="1:32" s="183" customFormat="1">
      <c r="A20" s="2"/>
      <c r="B20" s="1"/>
      <c r="C20" s="184"/>
      <c r="D20" s="185" t="s">
        <v>95</v>
      </c>
      <c r="E20" s="452" t="str">
        <f>IFERROR(VLOOKUP($D20,'START - AWARD DETAILS'!$C$21:$D$60,2,0),"")</f>
        <v/>
      </c>
      <c r="F20" s="369">
        <v>1</v>
      </c>
      <c r="G20" s="347"/>
      <c r="H20" s="348">
        <f t="shared" si="6"/>
        <v>0</v>
      </c>
      <c r="I20" s="347"/>
      <c r="J20" s="348">
        <f t="shared" si="7"/>
        <v>0</v>
      </c>
      <c r="K20" s="347"/>
      <c r="L20" s="348">
        <f t="shared" si="8"/>
        <v>0</v>
      </c>
      <c r="M20" s="347"/>
      <c r="N20" s="348">
        <f t="shared" si="9"/>
        <v>0</v>
      </c>
      <c r="O20" s="347"/>
      <c r="P20" s="358">
        <f t="shared" si="10"/>
        <v>0</v>
      </c>
      <c r="Q20" s="343">
        <f t="shared" si="11"/>
        <v>0</v>
      </c>
      <c r="R20" s="469">
        <f t="shared" si="12"/>
        <v>0</v>
      </c>
      <c r="S20" s="1"/>
      <c r="T20" s="2"/>
      <c r="U20" s="2"/>
      <c r="V20" s="2"/>
      <c r="W20" s="2"/>
      <c r="X20" s="2"/>
      <c r="Y20" s="2"/>
      <c r="Z20" s="2"/>
      <c r="AA20" s="2"/>
      <c r="AB20" s="2"/>
      <c r="AC20" s="2"/>
      <c r="AD20" s="2"/>
      <c r="AE20" s="2"/>
      <c r="AF20" s="2"/>
    </row>
    <row r="21" spans="1:32" s="183" customFormat="1">
      <c r="A21" s="2"/>
      <c r="B21" s="1"/>
      <c r="C21" s="184"/>
      <c r="D21" s="185" t="s">
        <v>95</v>
      </c>
      <c r="E21" s="452" t="str">
        <f>IFERROR(VLOOKUP($D21,'START - AWARD DETAILS'!$C$21:$D$60,2,0),"")</f>
        <v/>
      </c>
      <c r="F21" s="369">
        <v>1</v>
      </c>
      <c r="G21" s="347"/>
      <c r="H21" s="348">
        <f t="shared" si="6"/>
        <v>0</v>
      </c>
      <c r="I21" s="347"/>
      <c r="J21" s="348">
        <f t="shared" si="7"/>
        <v>0</v>
      </c>
      <c r="K21" s="347"/>
      <c r="L21" s="348">
        <f t="shared" si="8"/>
        <v>0</v>
      </c>
      <c r="M21" s="347"/>
      <c r="N21" s="348">
        <f t="shared" si="9"/>
        <v>0</v>
      </c>
      <c r="O21" s="347"/>
      <c r="P21" s="358">
        <f t="shared" si="10"/>
        <v>0</v>
      </c>
      <c r="Q21" s="343">
        <f t="shared" si="11"/>
        <v>0</v>
      </c>
      <c r="R21" s="469">
        <f t="shared" si="12"/>
        <v>0</v>
      </c>
      <c r="S21" s="1"/>
      <c r="T21" s="2"/>
      <c r="U21" s="2"/>
      <c r="V21" s="2"/>
      <c r="W21" s="2"/>
      <c r="X21" s="2"/>
      <c r="Y21" s="2"/>
      <c r="Z21" s="2"/>
      <c r="AA21" s="2"/>
      <c r="AB21" s="2"/>
      <c r="AC21" s="2"/>
      <c r="AD21" s="2"/>
      <c r="AE21" s="2"/>
      <c r="AF21" s="2"/>
    </row>
    <row r="22" spans="1:32" s="183" customFormat="1">
      <c r="A22" s="2"/>
      <c r="B22" s="1"/>
      <c r="C22" s="184"/>
      <c r="D22" s="185" t="s">
        <v>95</v>
      </c>
      <c r="E22" s="452" t="str">
        <f>IFERROR(VLOOKUP($D22,'START - AWARD DETAILS'!$C$21:$D$60,2,0),"")</f>
        <v/>
      </c>
      <c r="F22" s="369">
        <v>1</v>
      </c>
      <c r="G22" s="347"/>
      <c r="H22" s="348">
        <f t="shared" si="6"/>
        <v>0</v>
      </c>
      <c r="I22" s="347"/>
      <c r="J22" s="348">
        <f t="shared" si="7"/>
        <v>0</v>
      </c>
      <c r="K22" s="347"/>
      <c r="L22" s="348">
        <f t="shared" si="8"/>
        <v>0</v>
      </c>
      <c r="M22" s="347"/>
      <c r="N22" s="348">
        <f t="shared" si="9"/>
        <v>0</v>
      </c>
      <c r="O22" s="347"/>
      <c r="P22" s="358">
        <f t="shared" si="10"/>
        <v>0</v>
      </c>
      <c r="Q22" s="343">
        <f t="shared" si="11"/>
        <v>0</v>
      </c>
      <c r="R22" s="469">
        <f t="shared" si="12"/>
        <v>0</v>
      </c>
      <c r="S22" s="1"/>
      <c r="T22" s="2"/>
      <c r="U22" s="2"/>
      <c r="V22" s="2"/>
      <c r="W22" s="2"/>
      <c r="X22" s="2"/>
      <c r="Y22" s="2"/>
      <c r="Z22" s="2"/>
      <c r="AA22" s="2"/>
      <c r="AB22" s="2"/>
      <c r="AC22" s="2"/>
      <c r="AD22" s="2"/>
      <c r="AE22" s="2"/>
      <c r="AF22" s="2"/>
    </row>
    <row r="23" spans="1:32" s="183" customFormat="1">
      <c r="A23" s="2"/>
      <c r="B23" s="1"/>
      <c r="C23" s="184"/>
      <c r="D23" s="185" t="s">
        <v>95</v>
      </c>
      <c r="E23" s="452" t="str">
        <f>IFERROR(VLOOKUP($D23,'START - AWARD DETAILS'!$C$21:$D$60,2,0),"")</f>
        <v/>
      </c>
      <c r="F23" s="369">
        <v>1</v>
      </c>
      <c r="G23" s="347"/>
      <c r="H23" s="348">
        <f t="shared" si="6"/>
        <v>0</v>
      </c>
      <c r="I23" s="347"/>
      <c r="J23" s="348">
        <f t="shared" si="7"/>
        <v>0</v>
      </c>
      <c r="K23" s="347"/>
      <c r="L23" s="348">
        <f t="shared" si="8"/>
        <v>0</v>
      </c>
      <c r="M23" s="347"/>
      <c r="N23" s="348">
        <f t="shared" si="9"/>
        <v>0</v>
      </c>
      <c r="O23" s="347"/>
      <c r="P23" s="358">
        <f t="shared" si="10"/>
        <v>0</v>
      </c>
      <c r="Q23" s="343">
        <f t="shared" si="11"/>
        <v>0</v>
      </c>
      <c r="R23" s="469">
        <f t="shared" si="12"/>
        <v>0</v>
      </c>
      <c r="S23" s="1"/>
      <c r="T23" s="2"/>
      <c r="U23" s="2"/>
      <c r="V23" s="2"/>
      <c r="W23" s="2"/>
      <c r="X23" s="2"/>
      <c r="Y23" s="2"/>
      <c r="Z23" s="2"/>
      <c r="AA23" s="2"/>
      <c r="AB23" s="2"/>
      <c r="AC23" s="2"/>
      <c r="AD23" s="2"/>
      <c r="AE23" s="2"/>
      <c r="AF23" s="2"/>
    </row>
    <row r="24" spans="1:32" s="183" customFormat="1">
      <c r="A24" s="2"/>
      <c r="B24" s="1"/>
      <c r="C24" s="184"/>
      <c r="D24" s="185" t="s">
        <v>95</v>
      </c>
      <c r="E24" s="452" t="str">
        <f>IFERROR(VLOOKUP($D24,'START - AWARD DETAILS'!$C$21:$D$60,2,0),"")</f>
        <v/>
      </c>
      <c r="F24" s="369">
        <v>1</v>
      </c>
      <c r="G24" s="347"/>
      <c r="H24" s="348">
        <f t="shared" si="6"/>
        <v>0</v>
      </c>
      <c r="I24" s="347"/>
      <c r="J24" s="348">
        <f t="shared" si="7"/>
        <v>0</v>
      </c>
      <c r="K24" s="347"/>
      <c r="L24" s="348">
        <f t="shared" si="8"/>
        <v>0</v>
      </c>
      <c r="M24" s="347"/>
      <c r="N24" s="348">
        <f t="shared" si="9"/>
        <v>0</v>
      </c>
      <c r="O24" s="347"/>
      <c r="P24" s="358">
        <f t="shared" si="10"/>
        <v>0</v>
      </c>
      <c r="Q24" s="343">
        <f t="shared" si="11"/>
        <v>0</v>
      </c>
      <c r="R24" s="469">
        <f t="shared" si="12"/>
        <v>0</v>
      </c>
      <c r="S24" s="1"/>
      <c r="T24" s="2"/>
      <c r="U24" s="2"/>
      <c r="V24" s="2"/>
      <c r="W24" s="2"/>
      <c r="X24" s="2"/>
      <c r="Y24" s="2"/>
      <c r="Z24" s="2"/>
      <c r="AA24" s="2"/>
      <c r="AB24" s="2"/>
      <c r="AC24" s="2"/>
      <c r="AD24" s="2"/>
      <c r="AE24" s="2"/>
      <c r="AF24" s="2"/>
    </row>
    <row r="25" spans="1:32" s="183" customFormat="1">
      <c r="A25" s="2"/>
      <c r="B25" s="1"/>
      <c r="C25" s="184"/>
      <c r="D25" s="185" t="s">
        <v>95</v>
      </c>
      <c r="E25" s="452" t="str">
        <f>IFERROR(VLOOKUP($D25,'START - AWARD DETAILS'!$C$21:$D$60,2,0),"")</f>
        <v/>
      </c>
      <c r="F25" s="369">
        <v>1</v>
      </c>
      <c r="G25" s="347"/>
      <c r="H25" s="348">
        <f t="shared" si="6"/>
        <v>0</v>
      </c>
      <c r="I25" s="347"/>
      <c r="J25" s="348">
        <f t="shared" si="7"/>
        <v>0</v>
      </c>
      <c r="K25" s="347"/>
      <c r="L25" s="348">
        <f t="shared" si="8"/>
        <v>0</v>
      </c>
      <c r="M25" s="347"/>
      <c r="N25" s="348">
        <f t="shared" si="9"/>
        <v>0</v>
      </c>
      <c r="O25" s="347"/>
      <c r="P25" s="358">
        <f t="shared" si="10"/>
        <v>0</v>
      </c>
      <c r="Q25" s="343">
        <f t="shared" si="11"/>
        <v>0</v>
      </c>
      <c r="R25" s="469">
        <f t="shared" si="12"/>
        <v>0</v>
      </c>
      <c r="S25" s="1"/>
      <c r="T25" s="2"/>
      <c r="U25" s="2"/>
      <c r="V25" s="2"/>
      <c r="W25" s="2"/>
      <c r="X25" s="2"/>
      <c r="Y25" s="2"/>
      <c r="Z25" s="2"/>
      <c r="AA25" s="2"/>
      <c r="AB25" s="2"/>
      <c r="AC25" s="2"/>
      <c r="AD25" s="2"/>
      <c r="AE25" s="2"/>
      <c r="AF25" s="2"/>
    </row>
    <row r="26" spans="1:32" s="183" customFormat="1">
      <c r="A26" s="2"/>
      <c r="B26" s="1"/>
      <c r="C26" s="184"/>
      <c r="D26" s="185" t="s">
        <v>95</v>
      </c>
      <c r="E26" s="452" t="str">
        <f>IFERROR(VLOOKUP($D26,'START - AWARD DETAILS'!$C$21:$D$60,2,0),"")</f>
        <v/>
      </c>
      <c r="F26" s="369">
        <v>1</v>
      </c>
      <c r="G26" s="347"/>
      <c r="H26" s="348">
        <f t="shared" si="6"/>
        <v>0</v>
      </c>
      <c r="I26" s="347"/>
      <c r="J26" s="348">
        <f t="shared" si="7"/>
        <v>0</v>
      </c>
      <c r="K26" s="347"/>
      <c r="L26" s="348">
        <f t="shared" si="8"/>
        <v>0</v>
      </c>
      <c r="M26" s="347"/>
      <c r="N26" s="348">
        <f t="shared" si="9"/>
        <v>0</v>
      </c>
      <c r="O26" s="347"/>
      <c r="P26" s="358">
        <f t="shared" si="10"/>
        <v>0</v>
      </c>
      <c r="Q26" s="343">
        <f t="shared" si="11"/>
        <v>0</v>
      </c>
      <c r="R26" s="469">
        <f t="shared" si="12"/>
        <v>0</v>
      </c>
      <c r="S26" s="1"/>
      <c r="T26" s="2"/>
      <c r="U26" s="2"/>
      <c r="V26" s="2"/>
      <c r="W26" s="2"/>
      <c r="X26" s="2"/>
      <c r="Y26" s="2"/>
      <c r="Z26" s="2"/>
      <c r="AA26" s="2"/>
      <c r="AB26" s="2"/>
      <c r="AC26" s="2"/>
      <c r="AD26" s="2"/>
      <c r="AE26" s="2"/>
      <c r="AF26" s="2"/>
    </row>
    <row r="27" spans="1:32" s="183" customFormat="1">
      <c r="A27" s="2"/>
      <c r="B27" s="1"/>
      <c r="C27" s="184"/>
      <c r="D27" s="185" t="s">
        <v>95</v>
      </c>
      <c r="E27" s="452" t="str">
        <f>IFERROR(VLOOKUP($D27,'START - AWARD DETAILS'!$C$21:$D$60,2,0),"")</f>
        <v/>
      </c>
      <c r="F27" s="369">
        <v>1</v>
      </c>
      <c r="G27" s="347"/>
      <c r="H27" s="348">
        <f t="shared" si="6"/>
        <v>0</v>
      </c>
      <c r="I27" s="347"/>
      <c r="J27" s="348">
        <f t="shared" si="7"/>
        <v>0</v>
      </c>
      <c r="K27" s="347"/>
      <c r="L27" s="348">
        <f t="shared" si="8"/>
        <v>0</v>
      </c>
      <c r="M27" s="347"/>
      <c r="N27" s="348">
        <f t="shared" si="9"/>
        <v>0</v>
      </c>
      <c r="O27" s="347"/>
      <c r="P27" s="358">
        <f t="shared" si="10"/>
        <v>0</v>
      </c>
      <c r="Q27" s="343">
        <f t="shared" si="11"/>
        <v>0</v>
      </c>
      <c r="R27" s="469">
        <f t="shared" si="12"/>
        <v>0</v>
      </c>
      <c r="S27" s="1"/>
      <c r="T27" s="2"/>
      <c r="U27" s="2"/>
      <c r="V27" s="2"/>
      <c r="W27" s="2"/>
      <c r="X27" s="2"/>
      <c r="Y27" s="2"/>
      <c r="Z27" s="2"/>
      <c r="AA27" s="2"/>
      <c r="AB27" s="2"/>
      <c r="AC27" s="2"/>
      <c r="AD27" s="2"/>
      <c r="AE27" s="2"/>
      <c r="AF27" s="2"/>
    </row>
    <row r="28" spans="1:32" s="183" customFormat="1">
      <c r="A28" s="2"/>
      <c r="B28" s="1"/>
      <c r="C28" s="184"/>
      <c r="D28" s="185" t="s">
        <v>95</v>
      </c>
      <c r="E28" s="452" t="str">
        <f>IFERROR(VLOOKUP($D28,'START - AWARD DETAILS'!$C$21:$D$60,2,0),"")</f>
        <v/>
      </c>
      <c r="F28" s="369">
        <v>1</v>
      </c>
      <c r="G28" s="347"/>
      <c r="H28" s="348">
        <f t="shared" si="6"/>
        <v>0</v>
      </c>
      <c r="I28" s="347"/>
      <c r="J28" s="348">
        <f t="shared" si="7"/>
        <v>0</v>
      </c>
      <c r="K28" s="347"/>
      <c r="L28" s="348">
        <f t="shared" si="8"/>
        <v>0</v>
      </c>
      <c r="M28" s="347"/>
      <c r="N28" s="348">
        <f t="shared" si="9"/>
        <v>0</v>
      </c>
      <c r="O28" s="347"/>
      <c r="P28" s="358">
        <f t="shared" si="10"/>
        <v>0</v>
      </c>
      <c r="Q28" s="343">
        <f t="shared" si="11"/>
        <v>0</v>
      </c>
      <c r="R28" s="469">
        <f t="shared" si="12"/>
        <v>0</v>
      </c>
      <c r="S28" s="1"/>
      <c r="T28" s="2"/>
      <c r="U28" s="2"/>
      <c r="V28" s="2"/>
      <c r="W28" s="2"/>
      <c r="X28" s="2"/>
      <c r="Y28" s="2"/>
      <c r="Z28" s="2"/>
      <c r="AA28" s="2"/>
      <c r="AB28" s="2"/>
      <c r="AC28" s="2"/>
      <c r="AD28" s="2"/>
      <c r="AE28" s="2"/>
      <c r="AF28" s="2"/>
    </row>
    <row r="29" spans="1:32" s="183" customFormat="1">
      <c r="A29" s="2"/>
      <c r="B29" s="1"/>
      <c r="C29" s="184"/>
      <c r="D29" s="185" t="s">
        <v>95</v>
      </c>
      <c r="E29" s="452" t="str">
        <f>IFERROR(VLOOKUP($D29,'START - AWARD DETAILS'!$C$21:$D$60,2,0),"")</f>
        <v/>
      </c>
      <c r="F29" s="369">
        <v>1</v>
      </c>
      <c r="G29" s="347"/>
      <c r="H29" s="348">
        <f t="shared" si="6"/>
        <v>0</v>
      </c>
      <c r="I29" s="347"/>
      <c r="J29" s="348">
        <f t="shared" si="7"/>
        <v>0</v>
      </c>
      <c r="K29" s="347"/>
      <c r="L29" s="348">
        <f t="shared" si="8"/>
        <v>0</v>
      </c>
      <c r="M29" s="347"/>
      <c r="N29" s="348">
        <f t="shared" si="9"/>
        <v>0</v>
      </c>
      <c r="O29" s="347"/>
      <c r="P29" s="358">
        <f t="shared" si="10"/>
        <v>0</v>
      </c>
      <c r="Q29" s="343">
        <f t="shared" si="11"/>
        <v>0</v>
      </c>
      <c r="R29" s="469">
        <f t="shared" si="12"/>
        <v>0</v>
      </c>
      <c r="S29" s="1"/>
      <c r="T29" s="2"/>
      <c r="U29" s="2"/>
      <c r="V29" s="2"/>
      <c r="W29" s="2"/>
      <c r="X29" s="2"/>
      <c r="Y29" s="2"/>
      <c r="Z29" s="2"/>
      <c r="AA29" s="2"/>
      <c r="AB29" s="2"/>
      <c r="AC29" s="2"/>
      <c r="AD29" s="2"/>
      <c r="AE29" s="2"/>
      <c r="AF29" s="2"/>
    </row>
    <row r="30" spans="1:32" s="183" customFormat="1">
      <c r="A30" s="2"/>
      <c r="B30" s="1"/>
      <c r="C30" s="184"/>
      <c r="D30" s="185" t="s">
        <v>95</v>
      </c>
      <c r="E30" s="452" t="str">
        <f>IFERROR(VLOOKUP($D30,'START - AWARD DETAILS'!$C$21:$D$60,2,0),"")</f>
        <v/>
      </c>
      <c r="F30" s="369">
        <v>1</v>
      </c>
      <c r="G30" s="347"/>
      <c r="H30" s="348">
        <f t="shared" si="6"/>
        <v>0</v>
      </c>
      <c r="I30" s="347"/>
      <c r="J30" s="348">
        <f t="shared" si="7"/>
        <v>0</v>
      </c>
      <c r="K30" s="347"/>
      <c r="L30" s="348">
        <f t="shared" si="8"/>
        <v>0</v>
      </c>
      <c r="M30" s="347"/>
      <c r="N30" s="348">
        <f t="shared" si="9"/>
        <v>0</v>
      </c>
      <c r="O30" s="347"/>
      <c r="P30" s="358">
        <f t="shared" si="10"/>
        <v>0</v>
      </c>
      <c r="Q30" s="343">
        <f t="shared" si="11"/>
        <v>0</v>
      </c>
      <c r="R30" s="469">
        <f t="shared" si="12"/>
        <v>0</v>
      </c>
      <c r="S30" s="1"/>
      <c r="T30" s="2"/>
      <c r="U30" s="2"/>
      <c r="V30" s="2"/>
      <c r="W30" s="2"/>
      <c r="X30" s="2"/>
      <c r="Y30" s="2"/>
      <c r="Z30" s="2"/>
      <c r="AA30" s="2"/>
      <c r="AB30" s="2"/>
      <c r="AC30" s="2"/>
      <c r="AD30" s="2"/>
      <c r="AE30" s="2"/>
      <c r="AF30" s="2"/>
    </row>
    <row r="31" spans="1:32" s="183" customFormat="1">
      <c r="A31" s="2"/>
      <c r="B31" s="1"/>
      <c r="C31" s="184"/>
      <c r="D31" s="185" t="s">
        <v>95</v>
      </c>
      <c r="E31" s="452" t="str">
        <f>IFERROR(VLOOKUP($D31,'START - AWARD DETAILS'!$C$21:$D$60,2,0),"")</f>
        <v/>
      </c>
      <c r="F31" s="369">
        <v>1</v>
      </c>
      <c r="G31" s="347"/>
      <c r="H31" s="348">
        <f t="shared" si="6"/>
        <v>0</v>
      </c>
      <c r="I31" s="347"/>
      <c r="J31" s="348">
        <f t="shared" si="7"/>
        <v>0</v>
      </c>
      <c r="K31" s="347"/>
      <c r="L31" s="348">
        <f t="shared" si="8"/>
        <v>0</v>
      </c>
      <c r="M31" s="347"/>
      <c r="N31" s="348">
        <f t="shared" si="9"/>
        <v>0</v>
      </c>
      <c r="O31" s="347"/>
      <c r="P31" s="358">
        <f t="shared" si="10"/>
        <v>0</v>
      </c>
      <c r="Q31" s="343">
        <f t="shared" si="11"/>
        <v>0</v>
      </c>
      <c r="R31" s="469">
        <f t="shared" si="12"/>
        <v>0</v>
      </c>
      <c r="S31" s="1"/>
      <c r="T31" s="2"/>
      <c r="U31" s="2"/>
      <c r="V31" s="2"/>
      <c r="W31" s="2"/>
      <c r="X31" s="2"/>
      <c r="Y31" s="2"/>
      <c r="Z31" s="2"/>
      <c r="AA31" s="2"/>
      <c r="AB31" s="2"/>
      <c r="AC31" s="2"/>
      <c r="AD31" s="2"/>
      <c r="AE31" s="2"/>
      <c r="AF31" s="2"/>
    </row>
    <row r="32" spans="1:32" s="183" customFormat="1">
      <c r="A32" s="2"/>
      <c r="B32" s="1"/>
      <c r="C32" s="184"/>
      <c r="D32" s="185" t="s">
        <v>95</v>
      </c>
      <c r="E32" s="452" t="str">
        <f>IFERROR(VLOOKUP($D32,'START - AWARD DETAILS'!$C$21:$D$60,2,0),"")</f>
        <v/>
      </c>
      <c r="F32" s="369">
        <v>1</v>
      </c>
      <c r="G32" s="347"/>
      <c r="H32" s="348">
        <f t="shared" si="6"/>
        <v>0</v>
      </c>
      <c r="I32" s="347"/>
      <c r="J32" s="348">
        <f t="shared" si="7"/>
        <v>0</v>
      </c>
      <c r="K32" s="347"/>
      <c r="L32" s="348">
        <f t="shared" si="8"/>
        <v>0</v>
      </c>
      <c r="M32" s="347"/>
      <c r="N32" s="348">
        <f t="shared" si="9"/>
        <v>0</v>
      </c>
      <c r="O32" s="347"/>
      <c r="P32" s="358">
        <f t="shared" si="10"/>
        <v>0</v>
      </c>
      <c r="Q32" s="343">
        <f t="shared" si="11"/>
        <v>0</v>
      </c>
      <c r="R32" s="469">
        <f t="shared" si="12"/>
        <v>0</v>
      </c>
      <c r="S32" s="1"/>
      <c r="T32" s="2"/>
      <c r="U32" s="2"/>
      <c r="V32" s="2"/>
      <c r="W32" s="2"/>
      <c r="X32" s="2"/>
      <c r="Y32" s="2"/>
      <c r="Z32" s="2"/>
      <c r="AA32" s="2"/>
      <c r="AB32" s="2"/>
      <c r="AC32" s="2"/>
      <c r="AD32" s="2"/>
      <c r="AE32" s="2"/>
      <c r="AF32" s="2"/>
    </row>
    <row r="33" spans="1:32" s="183" customFormat="1">
      <c r="A33" s="2"/>
      <c r="B33" s="1"/>
      <c r="C33" s="184"/>
      <c r="D33" s="185" t="s">
        <v>95</v>
      </c>
      <c r="E33" s="452" t="str">
        <f>IFERROR(VLOOKUP($D33,'START - AWARD DETAILS'!$C$21:$D$60,2,0),"")</f>
        <v/>
      </c>
      <c r="F33" s="369">
        <v>1</v>
      </c>
      <c r="G33" s="347"/>
      <c r="H33" s="348">
        <f t="shared" si="6"/>
        <v>0</v>
      </c>
      <c r="I33" s="347"/>
      <c r="J33" s="348">
        <f t="shared" si="7"/>
        <v>0</v>
      </c>
      <c r="K33" s="347"/>
      <c r="L33" s="348">
        <f t="shared" si="8"/>
        <v>0</v>
      </c>
      <c r="M33" s="347"/>
      <c r="N33" s="348">
        <f t="shared" si="9"/>
        <v>0</v>
      </c>
      <c r="O33" s="347"/>
      <c r="P33" s="358">
        <f t="shared" si="10"/>
        <v>0</v>
      </c>
      <c r="Q33" s="343">
        <f t="shared" si="11"/>
        <v>0</v>
      </c>
      <c r="R33" s="469">
        <f t="shared" si="12"/>
        <v>0</v>
      </c>
      <c r="S33" s="1"/>
      <c r="T33" s="2"/>
      <c r="U33" s="2"/>
      <c r="V33" s="2"/>
      <c r="W33" s="2"/>
      <c r="X33" s="2"/>
      <c r="Y33" s="2"/>
      <c r="Z33" s="2"/>
      <c r="AA33" s="2"/>
      <c r="AB33" s="2"/>
      <c r="AC33" s="2"/>
      <c r="AD33" s="2"/>
      <c r="AE33" s="2"/>
      <c r="AF33" s="2"/>
    </row>
    <row r="34" spans="1:32" s="183" customFormat="1">
      <c r="A34" s="2"/>
      <c r="B34" s="1"/>
      <c r="C34" s="184"/>
      <c r="D34" s="185" t="s">
        <v>95</v>
      </c>
      <c r="E34" s="452" t="str">
        <f>IFERROR(VLOOKUP($D34,'START - AWARD DETAILS'!$C$21:$D$60,2,0),"")</f>
        <v/>
      </c>
      <c r="F34" s="369">
        <v>1</v>
      </c>
      <c r="G34" s="347"/>
      <c r="H34" s="348">
        <f t="shared" si="6"/>
        <v>0</v>
      </c>
      <c r="I34" s="347"/>
      <c r="J34" s="348">
        <f t="shared" si="7"/>
        <v>0</v>
      </c>
      <c r="K34" s="347"/>
      <c r="L34" s="348">
        <f t="shared" si="8"/>
        <v>0</v>
      </c>
      <c r="M34" s="347"/>
      <c r="N34" s="348">
        <f t="shared" si="9"/>
        <v>0</v>
      </c>
      <c r="O34" s="347"/>
      <c r="P34" s="358">
        <f t="shared" si="10"/>
        <v>0</v>
      </c>
      <c r="Q34" s="343">
        <f t="shared" si="11"/>
        <v>0</v>
      </c>
      <c r="R34" s="469">
        <f t="shared" si="12"/>
        <v>0</v>
      </c>
      <c r="S34" s="1"/>
      <c r="T34" s="2"/>
      <c r="U34" s="2"/>
      <c r="V34" s="2"/>
      <c r="W34" s="2"/>
      <c r="X34" s="2"/>
      <c r="Y34" s="2"/>
      <c r="Z34" s="2"/>
      <c r="AA34" s="2"/>
      <c r="AB34" s="2"/>
      <c r="AC34" s="2"/>
      <c r="AD34" s="2"/>
      <c r="AE34" s="2"/>
      <c r="AF34" s="2"/>
    </row>
    <row r="35" spans="1:32" s="183" customFormat="1">
      <c r="A35" s="2"/>
      <c r="B35" s="1"/>
      <c r="C35" s="184"/>
      <c r="D35" s="185" t="s">
        <v>95</v>
      </c>
      <c r="E35" s="452" t="str">
        <f>IFERROR(VLOOKUP($D35,'START - AWARD DETAILS'!$C$21:$D$60,2,0),"")</f>
        <v/>
      </c>
      <c r="F35" s="369">
        <v>1</v>
      </c>
      <c r="G35" s="347"/>
      <c r="H35" s="348">
        <f t="shared" si="6"/>
        <v>0</v>
      </c>
      <c r="I35" s="347"/>
      <c r="J35" s="348">
        <f t="shared" si="7"/>
        <v>0</v>
      </c>
      <c r="K35" s="347"/>
      <c r="L35" s="348">
        <f t="shared" si="8"/>
        <v>0</v>
      </c>
      <c r="M35" s="347"/>
      <c r="N35" s="348">
        <f t="shared" si="9"/>
        <v>0</v>
      </c>
      <c r="O35" s="347"/>
      <c r="P35" s="358">
        <f t="shared" si="10"/>
        <v>0</v>
      </c>
      <c r="Q35" s="343">
        <f t="shared" si="11"/>
        <v>0</v>
      </c>
      <c r="R35" s="469">
        <f t="shared" si="12"/>
        <v>0</v>
      </c>
      <c r="S35" s="1"/>
      <c r="T35" s="2"/>
      <c r="U35" s="2"/>
      <c r="V35" s="2"/>
      <c r="W35" s="2"/>
      <c r="X35" s="2"/>
      <c r="Y35" s="2"/>
      <c r="Z35" s="2"/>
      <c r="AA35" s="2"/>
      <c r="AB35" s="2"/>
      <c r="AC35" s="2"/>
      <c r="AD35" s="2"/>
      <c r="AE35" s="2"/>
      <c r="AF35" s="2"/>
    </row>
    <row r="36" spans="1:32" s="183" customFormat="1">
      <c r="A36" s="2"/>
      <c r="B36" s="1"/>
      <c r="C36" s="184"/>
      <c r="D36" s="185" t="s">
        <v>95</v>
      </c>
      <c r="E36" s="452" t="str">
        <f>IFERROR(VLOOKUP($D36,'START - AWARD DETAILS'!$C$21:$D$60,2,0),"")</f>
        <v/>
      </c>
      <c r="F36" s="369">
        <v>1</v>
      </c>
      <c r="G36" s="347"/>
      <c r="H36" s="348">
        <f t="shared" si="6"/>
        <v>0</v>
      </c>
      <c r="I36" s="347"/>
      <c r="J36" s="348">
        <f t="shared" si="7"/>
        <v>0</v>
      </c>
      <c r="K36" s="347"/>
      <c r="L36" s="348">
        <f t="shared" si="8"/>
        <v>0</v>
      </c>
      <c r="M36" s="347"/>
      <c r="N36" s="348">
        <f t="shared" si="9"/>
        <v>0</v>
      </c>
      <c r="O36" s="347"/>
      <c r="P36" s="358">
        <f t="shared" si="10"/>
        <v>0</v>
      </c>
      <c r="Q36" s="343">
        <f t="shared" si="11"/>
        <v>0</v>
      </c>
      <c r="R36" s="469">
        <f t="shared" si="12"/>
        <v>0</v>
      </c>
      <c r="S36" s="1"/>
      <c r="T36" s="2"/>
      <c r="U36" s="2"/>
      <c r="V36" s="2"/>
      <c r="W36" s="2"/>
      <c r="X36" s="2"/>
      <c r="Y36" s="2"/>
      <c r="Z36" s="2"/>
      <c r="AA36" s="2"/>
      <c r="AB36" s="2"/>
      <c r="AC36" s="2"/>
      <c r="AD36" s="2"/>
      <c r="AE36" s="2"/>
      <c r="AF36" s="2"/>
    </row>
    <row r="37" spans="1:32" s="183" customFormat="1">
      <c r="A37" s="2"/>
      <c r="B37" s="1"/>
      <c r="C37" s="184"/>
      <c r="D37" s="185" t="s">
        <v>95</v>
      </c>
      <c r="E37" s="452" t="str">
        <f>IFERROR(VLOOKUP($D37,'START - AWARD DETAILS'!$C$21:$D$60,2,0),"")</f>
        <v/>
      </c>
      <c r="F37" s="369">
        <v>1</v>
      </c>
      <c r="G37" s="347"/>
      <c r="H37" s="348">
        <f t="shared" si="6"/>
        <v>0</v>
      </c>
      <c r="I37" s="347"/>
      <c r="J37" s="348">
        <f t="shared" si="7"/>
        <v>0</v>
      </c>
      <c r="K37" s="347"/>
      <c r="L37" s="348">
        <f t="shared" si="8"/>
        <v>0</v>
      </c>
      <c r="M37" s="347"/>
      <c r="N37" s="348">
        <f t="shared" si="9"/>
        <v>0</v>
      </c>
      <c r="O37" s="347"/>
      <c r="P37" s="358">
        <f t="shared" si="10"/>
        <v>0</v>
      </c>
      <c r="Q37" s="343">
        <f t="shared" si="11"/>
        <v>0</v>
      </c>
      <c r="R37" s="469">
        <f t="shared" si="12"/>
        <v>0</v>
      </c>
      <c r="S37" s="1"/>
      <c r="T37" s="2"/>
      <c r="U37" s="2"/>
      <c r="V37" s="2"/>
      <c r="W37" s="2"/>
      <c r="X37" s="2"/>
      <c r="Y37" s="2"/>
      <c r="Z37" s="2"/>
      <c r="AA37" s="2"/>
      <c r="AB37" s="2"/>
      <c r="AC37" s="2"/>
      <c r="AD37" s="2"/>
      <c r="AE37" s="2"/>
      <c r="AF37" s="2"/>
    </row>
    <row r="38" spans="1:32" s="183" customFormat="1">
      <c r="A38" s="2"/>
      <c r="B38" s="1"/>
      <c r="C38" s="184"/>
      <c r="D38" s="185" t="s">
        <v>95</v>
      </c>
      <c r="E38" s="452" t="str">
        <f>IFERROR(VLOOKUP($D38,'START - AWARD DETAILS'!$C$21:$D$60,2,0),"")</f>
        <v/>
      </c>
      <c r="F38" s="369">
        <v>1</v>
      </c>
      <c r="G38" s="347"/>
      <c r="H38" s="348">
        <f t="shared" si="6"/>
        <v>0</v>
      </c>
      <c r="I38" s="347"/>
      <c r="J38" s="348">
        <f t="shared" si="7"/>
        <v>0</v>
      </c>
      <c r="K38" s="347"/>
      <c r="L38" s="348">
        <f t="shared" si="8"/>
        <v>0</v>
      </c>
      <c r="M38" s="347"/>
      <c r="N38" s="348">
        <f t="shared" si="9"/>
        <v>0</v>
      </c>
      <c r="O38" s="347"/>
      <c r="P38" s="358">
        <f t="shared" si="10"/>
        <v>0</v>
      </c>
      <c r="Q38" s="343">
        <f t="shared" si="11"/>
        <v>0</v>
      </c>
      <c r="R38" s="469">
        <f t="shared" si="12"/>
        <v>0</v>
      </c>
      <c r="S38" s="1"/>
      <c r="T38" s="2"/>
      <c r="U38" s="2"/>
      <c r="V38" s="2"/>
      <c r="W38" s="2"/>
      <c r="X38" s="2"/>
      <c r="Y38" s="2"/>
      <c r="Z38" s="2"/>
      <c r="AA38" s="2"/>
      <c r="AB38" s="2"/>
      <c r="AC38" s="2"/>
      <c r="AD38" s="2"/>
      <c r="AE38" s="2"/>
      <c r="AF38" s="2"/>
    </row>
    <row r="39" spans="1:32" s="183" customFormat="1">
      <c r="A39" s="2"/>
      <c r="B39" s="1"/>
      <c r="C39" s="184"/>
      <c r="D39" s="185" t="s">
        <v>95</v>
      </c>
      <c r="E39" s="452" t="str">
        <f>IFERROR(VLOOKUP($D39,'START - AWARD DETAILS'!$C$21:$D$60,2,0),"")</f>
        <v/>
      </c>
      <c r="F39" s="369">
        <v>1</v>
      </c>
      <c r="G39" s="347"/>
      <c r="H39" s="348">
        <f t="shared" si="6"/>
        <v>0</v>
      </c>
      <c r="I39" s="347"/>
      <c r="J39" s="348">
        <f t="shared" si="7"/>
        <v>0</v>
      </c>
      <c r="K39" s="347"/>
      <c r="L39" s="348">
        <f t="shared" si="8"/>
        <v>0</v>
      </c>
      <c r="M39" s="347"/>
      <c r="N39" s="348">
        <f t="shared" si="9"/>
        <v>0</v>
      </c>
      <c r="O39" s="347"/>
      <c r="P39" s="358">
        <f t="shared" si="10"/>
        <v>0</v>
      </c>
      <c r="Q39" s="343">
        <f t="shared" si="11"/>
        <v>0</v>
      </c>
      <c r="R39" s="469">
        <f t="shared" si="12"/>
        <v>0</v>
      </c>
      <c r="S39" s="1"/>
      <c r="T39" s="2"/>
      <c r="U39" s="2"/>
      <c r="V39" s="2"/>
      <c r="W39" s="2"/>
      <c r="X39" s="2"/>
      <c r="Y39" s="2"/>
      <c r="Z39" s="2"/>
      <c r="AA39" s="2"/>
      <c r="AB39" s="2"/>
      <c r="AC39" s="2"/>
      <c r="AD39" s="2"/>
      <c r="AE39" s="2"/>
      <c r="AF39" s="2"/>
    </row>
    <row r="40" spans="1:32" s="183" customFormat="1">
      <c r="A40" s="2"/>
      <c r="B40" s="1"/>
      <c r="C40" s="184"/>
      <c r="D40" s="185" t="s">
        <v>95</v>
      </c>
      <c r="E40" s="452" t="str">
        <f>IFERROR(VLOOKUP($D40,'START - AWARD DETAILS'!$C$21:$D$60,2,0),"")</f>
        <v/>
      </c>
      <c r="F40" s="369">
        <v>1</v>
      </c>
      <c r="G40" s="347"/>
      <c r="H40" s="348">
        <f t="shared" si="6"/>
        <v>0</v>
      </c>
      <c r="I40" s="347"/>
      <c r="J40" s="348">
        <f t="shared" si="7"/>
        <v>0</v>
      </c>
      <c r="K40" s="347"/>
      <c r="L40" s="348">
        <f t="shared" si="8"/>
        <v>0</v>
      </c>
      <c r="M40" s="347"/>
      <c r="N40" s="348">
        <f t="shared" si="9"/>
        <v>0</v>
      </c>
      <c r="O40" s="347"/>
      <c r="P40" s="358">
        <f t="shared" si="10"/>
        <v>0</v>
      </c>
      <c r="Q40" s="343">
        <f t="shared" si="11"/>
        <v>0</v>
      </c>
      <c r="R40" s="469">
        <f t="shared" si="12"/>
        <v>0</v>
      </c>
      <c r="S40" s="1"/>
      <c r="T40" s="2"/>
      <c r="U40" s="2"/>
      <c r="V40" s="2"/>
      <c r="W40" s="2"/>
      <c r="X40" s="2"/>
      <c r="Y40" s="2"/>
      <c r="Z40" s="2"/>
      <c r="AA40" s="2"/>
      <c r="AB40" s="2"/>
      <c r="AC40" s="2"/>
      <c r="AD40" s="2"/>
      <c r="AE40" s="2"/>
      <c r="AF40" s="2"/>
    </row>
    <row r="41" spans="1:32" s="183" customFormat="1">
      <c r="A41" s="2"/>
      <c r="B41" s="1"/>
      <c r="C41" s="184"/>
      <c r="D41" s="185" t="s">
        <v>95</v>
      </c>
      <c r="E41" s="452" t="str">
        <f>IFERROR(VLOOKUP($D41,'START - AWARD DETAILS'!$C$21:$D$60,2,0),"")</f>
        <v/>
      </c>
      <c r="F41" s="369">
        <v>1</v>
      </c>
      <c r="G41" s="347"/>
      <c r="H41" s="348">
        <f t="shared" si="6"/>
        <v>0</v>
      </c>
      <c r="I41" s="347"/>
      <c r="J41" s="348">
        <f t="shared" si="7"/>
        <v>0</v>
      </c>
      <c r="K41" s="347"/>
      <c r="L41" s="348">
        <f t="shared" si="8"/>
        <v>0</v>
      </c>
      <c r="M41" s="347"/>
      <c r="N41" s="348">
        <f t="shared" si="9"/>
        <v>0</v>
      </c>
      <c r="O41" s="347"/>
      <c r="P41" s="358">
        <f t="shared" si="10"/>
        <v>0</v>
      </c>
      <c r="Q41" s="343">
        <f t="shared" si="11"/>
        <v>0</v>
      </c>
      <c r="R41" s="469">
        <f t="shared" si="12"/>
        <v>0</v>
      </c>
      <c r="S41" s="1"/>
      <c r="T41" s="2"/>
      <c r="U41" s="2"/>
      <c r="V41" s="2"/>
      <c r="W41" s="2"/>
      <c r="X41" s="2"/>
      <c r="Y41" s="2"/>
      <c r="Z41" s="2"/>
      <c r="AA41" s="2"/>
      <c r="AB41" s="2"/>
      <c r="AC41" s="2"/>
      <c r="AD41" s="2"/>
      <c r="AE41" s="2"/>
      <c r="AF41" s="2"/>
    </row>
    <row r="42" spans="1:32" s="183" customFormat="1">
      <c r="A42" s="2"/>
      <c r="B42" s="1"/>
      <c r="C42" s="184"/>
      <c r="D42" s="185" t="s">
        <v>95</v>
      </c>
      <c r="E42" s="452" t="str">
        <f>IFERROR(VLOOKUP($D42,'START - AWARD DETAILS'!$C$21:$D$60,2,0),"")</f>
        <v/>
      </c>
      <c r="F42" s="369">
        <v>1</v>
      </c>
      <c r="G42" s="347"/>
      <c r="H42" s="348">
        <f t="shared" si="6"/>
        <v>0</v>
      </c>
      <c r="I42" s="347"/>
      <c r="J42" s="348">
        <f t="shared" si="7"/>
        <v>0</v>
      </c>
      <c r="K42" s="347"/>
      <c r="L42" s="348">
        <f t="shared" si="8"/>
        <v>0</v>
      </c>
      <c r="M42" s="347"/>
      <c r="N42" s="348">
        <f t="shared" si="9"/>
        <v>0</v>
      </c>
      <c r="O42" s="347"/>
      <c r="P42" s="358">
        <f t="shared" si="10"/>
        <v>0</v>
      </c>
      <c r="Q42" s="343">
        <f t="shared" si="11"/>
        <v>0</v>
      </c>
      <c r="R42" s="469">
        <f t="shared" si="12"/>
        <v>0</v>
      </c>
      <c r="S42" s="1"/>
      <c r="T42" s="2"/>
      <c r="U42" s="2"/>
      <c r="V42" s="2"/>
      <c r="W42" s="2"/>
      <c r="X42" s="2"/>
      <c r="Y42" s="2"/>
      <c r="Z42" s="2"/>
      <c r="AA42" s="2"/>
      <c r="AB42" s="2"/>
      <c r="AC42" s="2"/>
      <c r="AD42" s="2"/>
      <c r="AE42" s="2"/>
      <c r="AF42" s="2"/>
    </row>
    <row r="43" spans="1:32" s="183" customFormat="1">
      <c r="A43" s="2"/>
      <c r="B43" s="1"/>
      <c r="C43" s="184"/>
      <c r="D43" s="185" t="s">
        <v>95</v>
      </c>
      <c r="E43" s="452" t="str">
        <f>IFERROR(VLOOKUP($D43,'START - AWARD DETAILS'!$C$21:$D$60,2,0),"")</f>
        <v/>
      </c>
      <c r="F43" s="369">
        <v>1</v>
      </c>
      <c r="G43" s="347"/>
      <c r="H43" s="348">
        <f t="shared" si="6"/>
        <v>0</v>
      </c>
      <c r="I43" s="347"/>
      <c r="J43" s="348">
        <f t="shared" si="7"/>
        <v>0</v>
      </c>
      <c r="K43" s="347"/>
      <c r="L43" s="348">
        <f t="shared" si="8"/>
        <v>0</v>
      </c>
      <c r="M43" s="347"/>
      <c r="N43" s="348">
        <f t="shared" si="9"/>
        <v>0</v>
      </c>
      <c r="O43" s="347"/>
      <c r="P43" s="358">
        <f t="shared" si="10"/>
        <v>0</v>
      </c>
      <c r="Q43" s="343">
        <f t="shared" si="11"/>
        <v>0</v>
      </c>
      <c r="R43" s="469">
        <f t="shared" si="12"/>
        <v>0</v>
      </c>
      <c r="S43" s="1"/>
      <c r="T43" s="2"/>
      <c r="U43" s="2"/>
      <c r="V43" s="2"/>
      <c r="W43" s="2"/>
      <c r="X43" s="2"/>
      <c r="Y43" s="2"/>
      <c r="Z43" s="2"/>
      <c r="AA43" s="2"/>
      <c r="AB43" s="2"/>
      <c r="AC43" s="2"/>
      <c r="AD43" s="2"/>
      <c r="AE43" s="2"/>
      <c r="AF43" s="2"/>
    </row>
    <row r="44" spans="1:32" s="183" customFormat="1">
      <c r="A44" s="2"/>
      <c r="B44" s="1"/>
      <c r="C44" s="184"/>
      <c r="D44" s="185" t="s">
        <v>95</v>
      </c>
      <c r="E44" s="452" t="str">
        <f>IFERROR(VLOOKUP($D44,'START - AWARD DETAILS'!$C$21:$D$60,2,0),"")</f>
        <v/>
      </c>
      <c r="F44" s="369">
        <v>1</v>
      </c>
      <c r="G44" s="347"/>
      <c r="H44" s="348">
        <f t="shared" si="6"/>
        <v>0</v>
      </c>
      <c r="I44" s="347"/>
      <c r="J44" s="348">
        <f t="shared" si="7"/>
        <v>0</v>
      </c>
      <c r="K44" s="347"/>
      <c r="L44" s="348">
        <f t="shared" si="8"/>
        <v>0</v>
      </c>
      <c r="M44" s="347"/>
      <c r="N44" s="348">
        <f t="shared" si="9"/>
        <v>0</v>
      </c>
      <c r="O44" s="347"/>
      <c r="P44" s="358">
        <f t="shared" si="10"/>
        <v>0</v>
      </c>
      <c r="Q44" s="343">
        <f t="shared" si="11"/>
        <v>0</v>
      </c>
      <c r="R44" s="469">
        <f t="shared" si="12"/>
        <v>0</v>
      </c>
      <c r="S44" s="1"/>
      <c r="T44" s="2"/>
      <c r="U44" s="2"/>
      <c r="V44" s="2"/>
      <c r="W44" s="2"/>
      <c r="X44" s="2"/>
      <c r="Y44" s="2"/>
      <c r="Z44" s="2"/>
      <c r="AA44" s="2"/>
      <c r="AB44" s="2"/>
      <c r="AC44" s="2"/>
      <c r="AD44" s="2"/>
      <c r="AE44" s="2"/>
      <c r="AF44" s="2"/>
    </row>
    <row r="45" spans="1:32" s="183" customFormat="1">
      <c r="A45" s="2"/>
      <c r="B45" s="1"/>
      <c r="C45" s="184"/>
      <c r="D45" s="185" t="s">
        <v>95</v>
      </c>
      <c r="E45" s="452" t="str">
        <f>IFERROR(VLOOKUP($D45,'START - AWARD DETAILS'!$C$21:$D$60,2,0),"")</f>
        <v/>
      </c>
      <c r="F45" s="369">
        <v>1</v>
      </c>
      <c r="G45" s="347"/>
      <c r="H45" s="348">
        <f t="shared" si="6"/>
        <v>0</v>
      </c>
      <c r="I45" s="347"/>
      <c r="J45" s="348">
        <f t="shared" si="7"/>
        <v>0</v>
      </c>
      <c r="K45" s="347"/>
      <c r="L45" s="348">
        <f t="shared" si="8"/>
        <v>0</v>
      </c>
      <c r="M45" s="347"/>
      <c r="N45" s="348">
        <f t="shared" si="9"/>
        <v>0</v>
      </c>
      <c r="O45" s="347"/>
      <c r="P45" s="358">
        <f t="shared" si="10"/>
        <v>0</v>
      </c>
      <c r="Q45" s="343">
        <f t="shared" si="11"/>
        <v>0</v>
      </c>
      <c r="R45" s="469">
        <f t="shared" si="12"/>
        <v>0</v>
      </c>
      <c r="S45" s="1"/>
      <c r="T45" s="2"/>
      <c r="U45" s="2"/>
      <c r="V45" s="2"/>
      <c r="W45" s="2"/>
      <c r="X45" s="2"/>
      <c r="Y45" s="2"/>
      <c r="Z45" s="2"/>
      <c r="AA45" s="2"/>
      <c r="AB45" s="2"/>
      <c r="AC45" s="2"/>
      <c r="AD45" s="2"/>
      <c r="AE45" s="2"/>
      <c r="AF45" s="2"/>
    </row>
    <row r="46" spans="1:32" s="183" customFormat="1">
      <c r="A46" s="2"/>
      <c r="B46" s="1"/>
      <c r="C46" s="184"/>
      <c r="D46" s="185" t="s">
        <v>95</v>
      </c>
      <c r="E46" s="452" t="str">
        <f>IFERROR(VLOOKUP($D46,'START - AWARD DETAILS'!$C$21:$D$60,2,0),"")</f>
        <v/>
      </c>
      <c r="F46" s="369">
        <v>1</v>
      </c>
      <c r="G46" s="347"/>
      <c r="H46" s="348">
        <f t="shared" si="6"/>
        <v>0</v>
      </c>
      <c r="I46" s="347"/>
      <c r="J46" s="348">
        <f t="shared" si="7"/>
        <v>0</v>
      </c>
      <c r="K46" s="347"/>
      <c r="L46" s="348">
        <f t="shared" si="8"/>
        <v>0</v>
      </c>
      <c r="M46" s="347"/>
      <c r="N46" s="348">
        <f t="shared" si="9"/>
        <v>0</v>
      </c>
      <c r="O46" s="347"/>
      <c r="P46" s="358">
        <f t="shared" si="10"/>
        <v>0</v>
      </c>
      <c r="Q46" s="343">
        <f t="shared" si="11"/>
        <v>0</v>
      </c>
      <c r="R46" s="469">
        <f t="shared" si="12"/>
        <v>0</v>
      </c>
      <c r="S46" s="1"/>
      <c r="T46" s="2"/>
      <c r="U46" s="2"/>
      <c r="V46" s="2"/>
      <c r="W46" s="2"/>
      <c r="X46" s="2"/>
      <c r="Y46" s="2"/>
      <c r="Z46" s="2"/>
      <c r="AA46" s="2"/>
      <c r="AB46" s="2"/>
      <c r="AC46" s="2"/>
      <c r="AD46" s="2"/>
      <c r="AE46" s="2"/>
      <c r="AF46" s="2"/>
    </row>
    <row r="47" spans="1:32" s="183" customFormat="1">
      <c r="A47" s="2"/>
      <c r="B47" s="1"/>
      <c r="C47" s="184"/>
      <c r="D47" s="185" t="s">
        <v>95</v>
      </c>
      <c r="E47" s="452" t="str">
        <f>IFERROR(VLOOKUP($D47,'START - AWARD DETAILS'!$C$21:$D$60,2,0),"")</f>
        <v/>
      </c>
      <c r="F47" s="369">
        <v>1</v>
      </c>
      <c r="G47" s="347"/>
      <c r="H47" s="348">
        <f t="shared" si="6"/>
        <v>0</v>
      </c>
      <c r="I47" s="347"/>
      <c r="J47" s="348">
        <f t="shared" si="7"/>
        <v>0</v>
      </c>
      <c r="K47" s="347"/>
      <c r="L47" s="348">
        <f t="shared" si="8"/>
        <v>0</v>
      </c>
      <c r="M47" s="347"/>
      <c r="N47" s="348">
        <f t="shared" si="9"/>
        <v>0</v>
      </c>
      <c r="O47" s="347"/>
      <c r="P47" s="358">
        <f t="shared" si="10"/>
        <v>0</v>
      </c>
      <c r="Q47" s="343">
        <f t="shared" si="11"/>
        <v>0</v>
      </c>
      <c r="R47" s="469">
        <f t="shared" si="12"/>
        <v>0</v>
      </c>
      <c r="S47" s="1"/>
      <c r="T47" s="2"/>
      <c r="U47" s="2"/>
      <c r="V47" s="2"/>
      <c r="W47" s="2"/>
      <c r="X47" s="2"/>
      <c r="Y47" s="2"/>
      <c r="Z47" s="2"/>
      <c r="AA47" s="2"/>
      <c r="AB47" s="2"/>
      <c r="AC47" s="2"/>
      <c r="AD47" s="2"/>
      <c r="AE47" s="2"/>
      <c r="AF47" s="2"/>
    </row>
    <row r="48" spans="1:32">
      <c r="A48" s="2"/>
      <c r="B48" s="1"/>
      <c r="C48" s="184"/>
      <c r="D48" s="185" t="s">
        <v>95</v>
      </c>
      <c r="E48" s="452" t="str">
        <f>IFERROR(VLOOKUP($D48,'START - AWARD DETAILS'!$C$21:$D$60,2,0),"")</f>
        <v/>
      </c>
      <c r="F48" s="369">
        <v>1</v>
      </c>
      <c r="G48" s="347"/>
      <c r="H48" s="348">
        <f t="shared" si="6"/>
        <v>0</v>
      </c>
      <c r="I48" s="347"/>
      <c r="J48" s="348">
        <f t="shared" si="7"/>
        <v>0</v>
      </c>
      <c r="K48" s="347"/>
      <c r="L48" s="348">
        <f t="shared" si="8"/>
        <v>0</v>
      </c>
      <c r="M48" s="347"/>
      <c r="N48" s="348">
        <f t="shared" si="9"/>
        <v>0</v>
      </c>
      <c r="O48" s="347"/>
      <c r="P48" s="358">
        <f t="shared" si="10"/>
        <v>0</v>
      </c>
      <c r="Q48" s="343">
        <f t="shared" si="11"/>
        <v>0</v>
      </c>
      <c r="R48" s="469">
        <f t="shared" si="12"/>
        <v>0</v>
      </c>
      <c r="S48" s="1"/>
      <c r="T48" s="2"/>
      <c r="U48" s="2"/>
      <c r="V48" s="2"/>
      <c r="W48" s="2"/>
      <c r="X48" s="2"/>
      <c r="Y48" s="2"/>
      <c r="Z48" s="2"/>
      <c r="AA48" s="2"/>
      <c r="AB48" s="2"/>
      <c r="AC48" s="2"/>
      <c r="AD48" s="2"/>
      <c r="AE48" s="2"/>
      <c r="AF48" s="2"/>
    </row>
    <row r="49" spans="1:32">
      <c r="A49" s="2"/>
      <c r="B49" s="1"/>
      <c r="C49" s="184"/>
      <c r="D49" s="185" t="s">
        <v>95</v>
      </c>
      <c r="E49" s="452" t="str">
        <f>IFERROR(VLOOKUP($D49,'START - AWARD DETAILS'!$C$21:$D$60,2,0),"")</f>
        <v/>
      </c>
      <c r="F49" s="369">
        <v>1</v>
      </c>
      <c r="G49" s="347"/>
      <c r="H49" s="348">
        <f t="shared" si="6"/>
        <v>0</v>
      </c>
      <c r="I49" s="347"/>
      <c r="J49" s="348">
        <f t="shared" si="7"/>
        <v>0</v>
      </c>
      <c r="K49" s="347"/>
      <c r="L49" s="348">
        <f t="shared" si="8"/>
        <v>0</v>
      </c>
      <c r="M49" s="347"/>
      <c r="N49" s="348">
        <f t="shared" si="9"/>
        <v>0</v>
      </c>
      <c r="O49" s="347"/>
      <c r="P49" s="358">
        <f t="shared" si="10"/>
        <v>0</v>
      </c>
      <c r="Q49" s="343">
        <f t="shared" si="11"/>
        <v>0</v>
      </c>
      <c r="R49" s="469">
        <f t="shared" si="12"/>
        <v>0</v>
      </c>
      <c r="S49" s="1"/>
      <c r="T49" s="2"/>
      <c r="U49" s="2"/>
      <c r="V49" s="2"/>
      <c r="W49" s="2"/>
      <c r="X49" s="2"/>
      <c r="Y49" s="2"/>
      <c r="Z49" s="2"/>
      <c r="AA49" s="2"/>
      <c r="AB49" s="2"/>
      <c r="AC49" s="2"/>
      <c r="AD49" s="2"/>
      <c r="AE49" s="2"/>
      <c r="AF49" s="2"/>
    </row>
    <row r="50" spans="1:32">
      <c r="A50" s="2"/>
      <c r="B50" s="1"/>
      <c r="C50" s="184"/>
      <c r="D50" s="185" t="s">
        <v>95</v>
      </c>
      <c r="E50" s="452" t="str">
        <f>IFERROR(VLOOKUP($D50,'START - AWARD DETAILS'!$C$21:$D$60,2,0),"")</f>
        <v/>
      </c>
      <c r="F50" s="369">
        <v>1</v>
      </c>
      <c r="G50" s="347"/>
      <c r="H50" s="348">
        <f t="shared" si="6"/>
        <v>0</v>
      </c>
      <c r="I50" s="347"/>
      <c r="J50" s="348">
        <f t="shared" si="7"/>
        <v>0</v>
      </c>
      <c r="K50" s="347"/>
      <c r="L50" s="348">
        <f t="shared" si="8"/>
        <v>0</v>
      </c>
      <c r="M50" s="347"/>
      <c r="N50" s="348">
        <f t="shared" si="9"/>
        <v>0</v>
      </c>
      <c r="O50" s="347"/>
      <c r="P50" s="358">
        <f t="shared" si="10"/>
        <v>0</v>
      </c>
      <c r="Q50" s="343">
        <f t="shared" si="11"/>
        <v>0</v>
      </c>
      <c r="R50" s="469">
        <f t="shared" si="12"/>
        <v>0</v>
      </c>
      <c r="S50" s="1"/>
      <c r="T50" s="2"/>
      <c r="U50" s="2"/>
      <c r="V50" s="2"/>
      <c r="W50" s="2"/>
      <c r="X50" s="2"/>
      <c r="Y50" s="2"/>
      <c r="Z50" s="2"/>
      <c r="AA50" s="2"/>
      <c r="AB50" s="2"/>
      <c r="AC50" s="2"/>
      <c r="AD50" s="2"/>
      <c r="AE50" s="2"/>
      <c r="AF50" s="2"/>
    </row>
    <row r="51" spans="1:32">
      <c r="A51" s="2"/>
      <c r="B51" s="1"/>
      <c r="C51" s="184"/>
      <c r="D51" s="185" t="s">
        <v>95</v>
      </c>
      <c r="E51" s="452" t="str">
        <f>IFERROR(VLOOKUP($D51,'START - AWARD DETAILS'!$C$21:$D$60,2,0),"")</f>
        <v/>
      </c>
      <c r="F51" s="369">
        <v>1</v>
      </c>
      <c r="G51" s="347"/>
      <c r="H51" s="348">
        <f t="shared" si="6"/>
        <v>0</v>
      </c>
      <c r="I51" s="347"/>
      <c r="J51" s="348">
        <f t="shared" si="7"/>
        <v>0</v>
      </c>
      <c r="K51" s="347"/>
      <c r="L51" s="348">
        <f t="shared" si="8"/>
        <v>0</v>
      </c>
      <c r="M51" s="347"/>
      <c r="N51" s="348">
        <f t="shared" si="9"/>
        <v>0</v>
      </c>
      <c r="O51" s="347"/>
      <c r="P51" s="358">
        <f t="shared" si="10"/>
        <v>0</v>
      </c>
      <c r="Q51" s="343">
        <f t="shared" si="11"/>
        <v>0</v>
      </c>
      <c r="R51" s="469">
        <f t="shared" si="12"/>
        <v>0</v>
      </c>
      <c r="S51" s="1"/>
      <c r="T51" s="2"/>
      <c r="U51" s="2"/>
      <c r="V51" s="2"/>
      <c r="W51" s="2"/>
      <c r="X51" s="2"/>
      <c r="Y51" s="2"/>
      <c r="Z51" s="2"/>
      <c r="AA51" s="2"/>
      <c r="AB51" s="2"/>
      <c r="AC51" s="2"/>
      <c r="AD51" s="2"/>
      <c r="AE51" s="2"/>
      <c r="AF51" s="2"/>
    </row>
    <row r="52" spans="1:32">
      <c r="A52" s="2"/>
      <c r="B52" s="1"/>
      <c r="C52" s="184"/>
      <c r="D52" s="185" t="s">
        <v>95</v>
      </c>
      <c r="E52" s="452" t="str">
        <f>IFERROR(VLOOKUP($D52,'START - AWARD DETAILS'!$C$21:$D$60,2,0),"")</f>
        <v/>
      </c>
      <c r="F52" s="369">
        <v>1</v>
      </c>
      <c r="G52" s="347"/>
      <c r="H52" s="348">
        <f t="shared" si="6"/>
        <v>0</v>
      </c>
      <c r="I52" s="347"/>
      <c r="J52" s="348">
        <f t="shared" si="7"/>
        <v>0</v>
      </c>
      <c r="K52" s="347"/>
      <c r="L52" s="348">
        <f t="shared" si="8"/>
        <v>0</v>
      </c>
      <c r="M52" s="347"/>
      <c r="N52" s="348">
        <f t="shared" si="9"/>
        <v>0</v>
      </c>
      <c r="O52" s="347"/>
      <c r="P52" s="358">
        <f t="shared" si="10"/>
        <v>0</v>
      </c>
      <c r="Q52" s="343">
        <f t="shared" si="11"/>
        <v>0</v>
      </c>
      <c r="R52" s="469">
        <f t="shared" si="12"/>
        <v>0</v>
      </c>
      <c r="S52" s="1"/>
      <c r="T52" s="2"/>
      <c r="U52" s="2"/>
      <c r="V52" s="2"/>
      <c r="W52" s="2"/>
      <c r="X52" s="2"/>
      <c r="Y52" s="2"/>
      <c r="Z52" s="2"/>
      <c r="AA52" s="2"/>
      <c r="AB52" s="2"/>
      <c r="AC52" s="2"/>
      <c r="AD52" s="2"/>
      <c r="AE52" s="2"/>
      <c r="AF52" s="2"/>
    </row>
    <row r="53" spans="1:32">
      <c r="A53" s="2"/>
      <c r="B53" s="1"/>
      <c r="C53" s="184"/>
      <c r="D53" s="185" t="s">
        <v>95</v>
      </c>
      <c r="E53" s="452" t="str">
        <f>IFERROR(VLOOKUP($D53,'START - AWARD DETAILS'!$C$21:$D$60,2,0),"")</f>
        <v/>
      </c>
      <c r="F53" s="369">
        <v>1</v>
      </c>
      <c r="G53" s="347"/>
      <c r="H53" s="348">
        <f t="shared" si="6"/>
        <v>0</v>
      </c>
      <c r="I53" s="347"/>
      <c r="J53" s="348">
        <f t="shared" si="7"/>
        <v>0</v>
      </c>
      <c r="K53" s="347"/>
      <c r="L53" s="348">
        <f t="shared" si="8"/>
        <v>0</v>
      </c>
      <c r="M53" s="347"/>
      <c r="N53" s="348">
        <f t="shared" si="9"/>
        <v>0</v>
      </c>
      <c r="O53" s="347"/>
      <c r="P53" s="358">
        <f t="shared" si="10"/>
        <v>0</v>
      </c>
      <c r="Q53" s="343">
        <f t="shared" si="11"/>
        <v>0</v>
      </c>
      <c r="R53" s="469">
        <f t="shared" si="12"/>
        <v>0</v>
      </c>
      <c r="S53" s="1"/>
      <c r="T53" s="2"/>
      <c r="U53" s="2"/>
      <c r="V53" s="2"/>
      <c r="W53" s="2"/>
      <c r="X53" s="2"/>
      <c r="Y53" s="2"/>
      <c r="Z53" s="2"/>
      <c r="AA53" s="2"/>
      <c r="AB53" s="2"/>
      <c r="AC53" s="2"/>
      <c r="AD53" s="2"/>
      <c r="AE53" s="2"/>
      <c r="AF53" s="2"/>
    </row>
    <row r="54" spans="1:32">
      <c r="A54" s="2"/>
      <c r="B54" s="1"/>
      <c r="C54" s="184"/>
      <c r="D54" s="185" t="s">
        <v>95</v>
      </c>
      <c r="E54" s="452" t="str">
        <f>IFERROR(VLOOKUP($D54,'START - AWARD DETAILS'!$C$21:$D$60,2,0),"")</f>
        <v/>
      </c>
      <c r="F54" s="369">
        <v>1</v>
      </c>
      <c r="G54" s="347"/>
      <c r="H54" s="348">
        <f t="shared" si="6"/>
        <v>0</v>
      </c>
      <c r="I54" s="347"/>
      <c r="J54" s="348">
        <f t="shared" si="7"/>
        <v>0</v>
      </c>
      <c r="K54" s="347"/>
      <c r="L54" s="348">
        <f t="shared" si="8"/>
        <v>0</v>
      </c>
      <c r="M54" s="347"/>
      <c r="N54" s="348">
        <f t="shared" si="9"/>
        <v>0</v>
      </c>
      <c r="O54" s="347"/>
      <c r="P54" s="358">
        <f t="shared" si="10"/>
        <v>0</v>
      </c>
      <c r="Q54" s="343">
        <f t="shared" si="11"/>
        <v>0</v>
      </c>
      <c r="R54" s="469">
        <f t="shared" si="12"/>
        <v>0</v>
      </c>
      <c r="S54" s="1"/>
      <c r="T54" s="2"/>
      <c r="U54" s="2"/>
      <c r="V54" s="2"/>
      <c r="W54" s="2"/>
      <c r="X54" s="2"/>
      <c r="Y54" s="2"/>
      <c r="Z54" s="2"/>
      <c r="AA54" s="2"/>
      <c r="AB54" s="2"/>
      <c r="AC54" s="2"/>
      <c r="AD54" s="2"/>
      <c r="AE54" s="2"/>
      <c r="AF54" s="2"/>
    </row>
    <row r="55" spans="1:32">
      <c r="A55" s="2"/>
      <c r="B55" s="1"/>
      <c r="C55" s="184"/>
      <c r="D55" s="185" t="s">
        <v>95</v>
      </c>
      <c r="E55" s="452" t="str">
        <f>IFERROR(VLOOKUP($D55,'START - AWARD DETAILS'!$C$21:$D$60,2,0),"")</f>
        <v/>
      </c>
      <c r="F55" s="369">
        <v>1</v>
      </c>
      <c r="G55" s="347"/>
      <c r="H55" s="348">
        <f t="shared" si="6"/>
        <v>0</v>
      </c>
      <c r="I55" s="347"/>
      <c r="J55" s="348">
        <f t="shared" si="7"/>
        <v>0</v>
      </c>
      <c r="K55" s="347"/>
      <c r="L55" s="348">
        <f t="shared" si="8"/>
        <v>0</v>
      </c>
      <c r="M55" s="347"/>
      <c r="N55" s="348">
        <f t="shared" si="9"/>
        <v>0</v>
      </c>
      <c r="O55" s="347"/>
      <c r="P55" s="358">
        <f t="shared" si="10"/>
        <v>0</v>
      </c>
      <c r="Q55" s="343">
        <f t="shared" si="11"/>
        <v>0</v>
      </c>
      <c r="R55" s="469">
        <f t="shared" si="12"/>
        <v>0</v>
      </c>
      <c r="S55" s="1"/>
      <c r="T55" s="2"/>
      <c r="U55" s="2"/>
      <c r="V55" s="2"/>
      <c r="W55" s="2"/>
      <c r="X55" s="2"/>
      <c r="Y55" s="2"/>
      <c r="Z55" s="2"/>
      <c r="AA55" s="2"/>
      <c r="AB55" s="2"/>
      <c r="AC55" s="2"/>
      <c r="AD55" s="2"/>
      <c r="AE55" s="2"/>
      <c r="AF55" s="2"/>
    </row>
    <row r="56" spans="1:32">
      <c r="A56" s="2"/>
      <c r="B56" s="1"/>
      <c r="C56" s="184"/>
      <c r="D56" s="185" t="s">
        <v>95</v>
      </c>
      <c r="E56" s="452" t="str">
        <f>IFERROR(VLOOKUP($D56,'START - AWARD DETAILS'!$C$21:$D$60,2,0),"")</f>
        <v/>
      </c>
      <c r="F56" s="369">
        <v>1</v>
      </c>
      <c r="G56" s="347"/>
      <c r="H56" s="348">
        <f t="shared" si="6"/>
        <v>0</v>
      </c>
      <c r="I56" s="347"/>
      <c r="J56" s="348">
        <f t="shared" si="7"/>
        <v>0</v>
      </c>
      <c r="K56" s="347"/>
      <c r="L56" s="348">
        <f t="shared" si="8"/>
        <v>0</v>
      </c>
      <c r="M56" s="347"/>
      <c r="N56" s="348">
        <f t="shared" si="9"/>
        <v>0</v>
      </c>
      <c r="O56" s="347"/>
      <c r="P56" s="358">
        <f t="shared" si="10"/>
        <v>0</v>
      </c>
      <c r="Q56" s="343">
        <f t="shared" si="11"/>
        <v>0</v>
      </c>
      <c r="R56" s="469">
        <f t="shared" si="12"/>
        <v>0</v>
      </c>
      <c r="S56" s="1"/>
      <c r="T56" s="2"/>
      <c r="U56" s="2"/>
      <c r="V56" s="2"/>
      <c r="W56" s="2"/>
      <c r="X56" s="2"/>
      <c r="Y56" s="2"/>
      <c r="Z56" s="2"/>
      <c r="AA56" s="2"/>
      <c r="AB56" s="2"/>
      <c r="AC56" s="2"/>
      <c r="AD56" s="2"/>
      <c r="AE56" s="2"/>
      <c r="AF56" s="2"/>
    </row>
    <row r="57" spans="1:32">
      <c r="A57" s="2"/>
      <c r="B57" s="1"/>
      <c r="C57" s="184"/>
      <c r="D57" s="185" t="s">
        <v>95</v>
      </c>
      <c r="E57" s="452" t="str">
        <f>IFERROR(VLOOKUP($D57,'START - AWARD DETAILS'!$C$21:$D$60,2,0),"")</f>
        <v/>
      </c>
      <c r="F57" s="369">
        <v>1</v>
      </c>
      <c r="G57" s="347"/>
      <c r="H57" s="348">
        <f t="shared" si="6"/>
        <v>0</v>
      </c>
      <c r="I57" s="347"/>
      <c r="J57" s="348">
        <f t="shared" si="7"/>
        <v>0</v>
      </c>
      <c r="K57" s="347"/>
      <c r="L57" s="348">
        <f t="shared" si="8"/>
        <v>0</v>
      </c>
      <c r="M57" s="347"/>
      <c r="N57" s="348">
        <f t="shared" si="9"/>
        <v>0</v>
      </c>
      <c r="O57" s="347"/>
      <c r="P57" s="358">
        <f t="shared" si="10"/>
        <v>0</v>
      </c>
      <c r="Q57" s="343">
        <f t="shared" si="11"/>
        <v>0</v>
      </c>
      <c r="R57" s="469">
        <f t="shared" si="12"/>
        <v>0</v>
      </c>
      <c r="S57" s="1"/>
      <c r="T57" s="2"/>
      <c r="U57" s="2"/>
      <c r="V57" s="2"/>
      <c r="W57" s="2"/>
      <c r="X57" s="2"/>
      <c r="Y57" s="2"/>
      <c r="Z57" s="2"/>
      <c r="AA57" s="2"/>
      <c r="AB57" s="2"/>
      <c r="AC57" s="2"/>
      <c r="AD57" s="2"/>
      <c r="AE57" s="2"/>
      <c r="AF57" s="2"/>
    </row>
    <row r="58" spans="1:32">
      <c r="A58" s="2"/>
      <c r="B58" s="1"/>
      <c r="C58" s="184"/>
      <c r="D58" s="185" t="s">
        <v>95</v>
      </c>
      <c r="E58" s="452" t="str">
        <f>IFERROR(VLOOKUP($D58,'START - AWARD DETAILS'!$C$21:$D$60,2,0),"")</f>
        <v/>
      </c>
      <c r="F58" s="369">
        <v>1</v>
      </c>
      <c r="G58" s="347"/>
      <c r="H58" s="348">
        <f t="shared" si="6"/>
        <v>0</v>
      </c>
      <c r="I58" s="347"/>
      <c r="J58" s="348">
        <f t="shared" si="7"/>
        <v>0</v>
      </c>
      <c r="K58" s="347"/>
      <c r="L58" s="348">
        <f t="shared" si="8"/>
        <v>0</v>
      </c>
      <c r="M58" s="347"/>
      <c r="N58" s="348">
        <f t="shared" si="9"/>
        <v>0</v>
      </c>
      <c r="O58" s="347"/>
      <c r="P58" s="358">
        <f t="shared" si="10"/>
        <v>0</v>
      </c>
      <c r="Q58" s="343">
        <f t="shared" si="11"/>
        <v>0</v>
      </c>
      <c r="R58" s="469">
        <f t="shared" si="12"/>
        <v>0</v>
      </c>
      <c r="S58" s="1"/>
      <c r="T58" s="2"/>
      <c r="U58" s="2"/>
      <c r="V58" s="2"/>
      <c r="W58" s="2"/>
      <c r="X58" s="2"/>
      <c r="Y58" s="2"/>
      <c r="Z58" s="2"/>
      <c r="AA58" s="2"/>
      <c r="AB58" s="2"/>
      <c r="AC58" s="2"/>
      <c r="AD58" s="2"/>
      <c r="AE58" s="2"/>
      <c r="AF58" s="2"/>
    </row>
    <row r="59" spans="1:32">
      <c r="A59" s="2"/>
      <c r="B59" s="1"/>
      <c r="C59" s="184"/>
      <c r="D59" s="185" t="s">
        <v>95</v>
      </c>
      <c r="E59" s="452" t="str">
        <f>IFERROR(VLOOKUP($D59,'START - AWARD DETAILS'!$C$21:$D$60,2,0),"")</f>
        <v/>
      </c>
      <c r="F59" s="369">
        <v>1</v>
      </c>
      <c r="G59" s="347"/>
      <c r="H59" s="348">
        <f t="shared" si="6"/>
        <v>0</v>
      </c>
      <c r="I59" s="347"/>
      <c r="J59" s="348">
        <f t="shared" si="7"/>
        <v>0</v>
      </c>
      <c r="K59" s="347"/>
      <c r="L59" s="348">
        <f t="shared" si="8"/>
        <v>0</v>
      </c>
      <c r="M59" s="347"/>
      <c r="N59" s="348">
        <f t="shared" si="9"/>
        <v>0</v>
      </c>
      <c r="O59" s="347"/>
      <c r="P59" s="358">
        <f t="shared" si="10"/>
        <v>0</v>
      </c>
      <c r="Q59" s="343">
        <f t="shared" si="11"/>
        <v>0</v>
      </c>
      <c r="R59" s="469">
        <f t="shared" si="12"/>
        <v>0</v>
      </c>
      <c r="S59" s="1"/>
      <c r="T59" s="2"/>
      <c r="U59" s="2"/>
      <c r="V59" s="2"/>
      <c r="W59" s="2"/>
      <c r="X59" s="2"/>
      <c r="Y59" s="2"/>
      <c r="Z59" s="2"/>
      <c r="AA59" s="2"/>
      <c r="AB59" s="2"/>
      <c r="AC59" s="2"/>
      <c r="AD59" s="2"/>
      <c r="AE59" s="2"/>
      <c r="AF59" s="2"/>
    </row>
    <row r="60" spans="1:32">
      <c r="A60" s="2"/>
      <c r="B60" s="1"/>
      <c r="C60" s="184"/>
      <c r="D60" s="185" t="s">
        <v>95</v>
      </c>
      <c r="E60" s="452" t="str">
        <f>IFERROR(VLOOKUP($D60,'START - AWARD DETAILS'!$C$21:$D$60,2,0),"")</f>
        <v/>
      </c>
      <c r="F60" s="369">
        <v>1</v>
      </c>
      <c r="G60" s="347"/>
      <c r="H60" s="348">
        <f t="shared" si="6"/>
        <v>0</v>
      </c>
      <c r="I60" s="347"/>
      <c r="J60" s="348">
        <f t="shared" si="7"/>
        <v>0</v>
      </c>
      <c r="K60" s="347"/>
      <c r="L60" s="348">
        <f t="shared" si="8"/>
        <v>0</v>
      </c>
      <c r="M60" s="347"/>
      <c r="N60" s="348">
        <f t="shared" si="9"/>
        <v>0</v>
      </c>
      <c r="O60" s="347"/>
      <c r="P60" s="358">
        <f t="shared" si="10"/>
        <v>0</v>
      </c>
      <c r="Q60" s="343">
        <f t="shared" si="11"/>
        <v>0</v>
      </c>
      <c r="R60" s="469">
        <f t="shared" si="12"/>
        <v>0</v>
      </c>
      <c r="S60" s="1"/>
      <c r="T60" s="2"/>
      <c r="U60" s="2"/>
      <c r="V60" s="2"/>
      <c r="W60" s="2"/>
      <c r="X60" s="2"/>
      <c r="Y60" s="2"/>
      <c r="Z60" s="2"/>
      <c r="AA60" s="2"/>
      <c r="AB60" s="2"/>
      <c r="AC60" s="2"/>
      <c r="AD60" s="2"/>
      <c r="AE60" s="2"/>
      <c r="AF60" s="2"/>
    </row>
    <row r="61" spans="1:32" ht="15.75" customHeight="1" thickBot="1">
      <c r="A61" s="2"/>
      <c r="B61" s="1"/>
      <c r="C61" s="184"/>
      <c r="D61" s="185" t="s">
        <v>95</v>
      </c>
      <c r="E61" s="452" t="str">
        <f>IFERROR(VLOOKUP($D61,'START - AWARD DETAILS'!$C$21:$D$60,2,0),"")</f>
        <v/>
      </c>
      <c r="F61" s="369">
        <v>1</v>
      </c>
      <c r="G61" s="360"/>
      <c r="H61" s="361">
        <f t="shared" si="0"/>
        <v>0</v>
      </c>
      <c r="I61" s="360"/>
      <c r="J61" s="361">
        <f t="shared" si="1"/>
        <v>0</v>
      </c>
      <c r="K61" s="360"/>
      <c r="L61" s="361">
        <f t="shared" si="2"/>
        <v>0</v>
      </c>
      <c r="M61" s="360"/>
      <c r="N61" s="361">
        <f t="shared" si="3"/>
        <v>0</v>
      </c>
      <c r="O61" s="360"/>
      <c r="P61" s="362">
        <f t="shared" si="4"/>
        <v>0</v>
      </c>
      <c r="Q61" s="344">
        <f t="shared" si="5"/>
        <v>0</v>
      </c>
      <c r="R61" s="471">
        <f t="shared" si="5"/>
        <v>0</v>
      </c>
      <c r="S61" s="1"/>
      <c r="T61" s="2"/>
      <c r="U61" s="2"/>
      <c r="V61" s="2"/>
      <c r="W61" s="2"/>
      <c r="X61" s="2"/>
      <c r="Y61" s="2"/>
      <c r="Z61" s="2"/>
      <c r="AA61" s="2"/>
      <c r="AB61" s="2"/>
      <c r="AC61" s="2"/>
      <c r="AD61" s="2"/>
      <c r="AE61" s="2"/>
      <c r="AF61" s="2"/>
    </row>
    <row r="62" spans="1:32" ht="15.75" customHeight="1" thickBot="1">
      <c r="A62" s="2"/>
      <c r="B62" s="1"/>
      <c r="C62" s="59"/>
      <c r="D62" s="60"/>
      <c r="E62" s="60"/>
      <c r="F62" s="364"/>
      <c r="G62" s="365">
        <f t="shared" ref="G62:R62" si="13">SUM(G12:G61)</f>
        <v>0</v>
      </c>
      <c r="H62" s="365">
        <f t="shared" si="13"/>
        <v>0</v>
      </c>
      <c r="I62" s="365">
        <f t="shared" si="13"/>
        <v>0</v>
      </c>
      <c r="J62" s="365">
        <f t="shared" si="13"/>
        <v>0</v>
      </c>
      <c r="K62" s="365">
        <f t="shared" si="13"/>
        <v>0</v>
      </c>
      <c r="L62" s="365">
        <f t="shared" si="13"/>
        <v>0</v>
      </c>
      <c r="M62" s="365">
        <f t="shared" si="13"/>
        <v>0</v>
      </c>
      <c r="N62" s="365">
        <f t="shared" si="13"/>
        <v>0</v>
      </c>
      <c r="O62" s="365">
        <f t="shared" si="13"/>
        <v>0</v>
      </c>
      <c r="P62" s="366">
        <f t="shared" si="13"/>
        <v>0</v>
      </c>
      <c r="Q62" s="367">
        <f t="shared" si="13"/>
        <v>0</v>
      </c>
      <c r="R62" s="368">
        <f t="shared" si="13"/>
        <v>0</v>
      </c>
      <c r="S62" s="1"/>
      <c r="T62" s="2"/>
      <c r="U62" s="2"/>
      <c r="V62" s="2"/>
      <c r="W62" s="2"/>
      <c r="X62" s="2"/>
      <c r="Y62" s="2"/>
      <c r="Z62" s="2"/>
      <c r="AA62" s="2"/>
      <c r="AB62" s="2"/>
      <c r="AC62" s="2"/>
      <c r="AD62" s="2"/>
      <c r="AE62" s="2"/>
      <c r="AF62" s="2"/>
    </row>
    <row r="63" spans="1:32" ht="7.5" customHeight="1">
      <c r="A63" s="2"/>
      <c r="B63" s="1"/>
      <c r="C63" s="1"/>
      <c r="D63" s="1"/>
      <c r="E63" s="1"/>
      <c r="F63" s="1"/>
      <c r="G63" s="1"/>
      <c r="H63" s="1"/>
      <c r="I63" s="1"/>
      <c r="J63" s="1"/>
      <c r="K63" s="1"/>
      <c r="L63" s="1"/>
      <c r="M63" s="1"/>
      <c r="N63" s="1"/>
      <c r="O63" s="1"/>
      <c r="P63" s="1"/>
      <c r="Q63" s="1"/>
      <c r="R63" s="1"/>
      <c r="S63" s="1"/>
      <c r="T63" s="2"/>
      <c r="U63" s="2"/>
      <c r="V63" s="2"/>
      <c r="W63" s="2"/>
      <c r="X63" s="2"/>
      <c r="Y63" s="2"/>
      <c r="Z63" s="2"/>
      <c r="AA63" s="2"/>
      <c r="AB63" s="2"/>
      <c r="AC63" s="2"/>
      <c r="AD63" s="2"/>
      <c r="AE63" s="2"/>
      <c r="AF63" s="2"/>
    </row>
    <row r="64" spans="1:32" ht="7.5" customHeight="1">
      <c r="A64" s="2"/>
      <c r="B64" s="1"/>
      <c r="C64" s="1"/>
      <c r="D64" s="1"/>
      <c r="E64" s="1"/>
      <c r="F64" s="1"/>
      <c r="G64" s="1"/>
      <c r="H64" s="1"/>
      <c r="I64" s="1"/>
      <c r="J64" s="1"/>
      <c r="K64" s="1"/>
      <c r="L64" s="1"/>
      <c r="M64" s="1"/>
      <c r="N64" s="1"/>
      <c r="O64" s="1"/>
      <c r="P64" s="1"/>
      <c r="Q64" s="1"/>
      <c r="R64" s="1"/>
      <c r="S64" s="1"/>
      <c r="T64" s="2"/>
      <c r="U64" s="2"/>
      <c r="V64" s="2"/>
      <c r="W64" s="2"/>
      <c r="X64" s="2"/>
      <c r="Y64" s="2"/>
      <c r="Z64" s="2"/>
      <c r="AA64" s="2"/>
      <c r="AB64" s="2"/>
      <c r="AC64" s="2"/>
      <c r="AD64" s="2"/>
      <c r="AE64" s="2"/>
      <c r="AF64" s="2"/>
    </row>
    <row r="65" spans="1:32" ht="15.75" customHeight="1">
      <c r="A65" s="2"/>
      <c r="B65" s="1"/>
      <c r="C65" s="463" t="s">
        <v>183</v>
      </c>
      <c r="D65" s="53"/>
      <c r="E65" s="53"/>
      <c r="F65" s="53"/>
      <c r="G65" s="53"/>
      <c r="H65" s="53"/>
      <c r="I65" s="53"/>
      <c r="J65" s="53"/>
      <c r="K65" s="53"/>
      <c r="L65" s="53"/>
      <c r="M65" s="53"/>
      <c r="N65" s="53"/>
      <c r="O65" s="53"/>
      <c r="P65" s="53"/>
      <c r="Q65" s="53"/>
      <c r="R65" s="54"/>
      <c r="S65" s="1"/>
      <c r="T65" s="2"/>
      <c r="U65" s="2"/>
      <c r="V65" s="2"/>
      <c r="W65" s="2"/>
      <c r="X65" s="2"/>
      <c r="Y65" s="2"/>
      <c r="Z65" s="2"/>
      <c r="AA65" s="2"/>
      <c r="AB65" s="2"/>
      <c r="AC65" s="2"/>
      <c r="AD65" s="2"/>
      <c r="AE65" s="2"/>
      <c r="AF65" s="2"/>
    </row>
    <row r="66" spans="1:32" ht="99.75" customHeight="1">
      <c r="A66" s="2"/>
      <c r="B66" s="1"/>
      <c r="C66" s="541" t="s">
        <v>184</v>
      </c>
      <c r="D66" s="542"/>
      <c r="E66" s="542"/>
      <c r="F66" s="542"/>
      <c r="G66" s="542"/>
      <c r="H66" s="542"/>
      <c r="I66" s="542"/>
      <c r="J66" s="542"/>
      <c r="K66" s="542"/>
      <c r="L66" s="542"/>
      <c r="M66" s="542"/>
      <c r="N66" s="542"/>
      <c r="O66" s="542"/>
      <c r="P66" s="542"/>
      <c r="Q66" s="542"/>
      <c r="R66" s="543"/>
      <c r="S66" s="1"/>
      <c r="T66" s="2"/>
      <c r="U66" s="2"/>
      <c r="V66" s="2"/>
      <c r="W66" s="2"/>
      <c r="X66" s="2"/>
      <c r="Y66" s="2"/>
      <c r="Z66" s="2"/>
      <c r="AA66" s="2"/>
      <c r="AB66" s="2"/>
      <c r="AC66" s="2"/>
      <c r="AD66" s="2"/>
      <c r="AE66" s="2"/>
      <c r="AF66" s="2"/>
    </row>
    <row r="67" spans="1:32" ht="7.5" customHeight="1">
      <c r="A67" s="2"/>
      <c r="B67" s="1"/>
      <c r="C67" s="1"/>
      <c r="D67" s="1"/>
      <c r="E67" s="1"/>
      <c r="F67" s="1"/>
      <c r="G67" s="1"/>
      <c r="H67" s="1"/>
      <c r="I67" s="1"/>
      <c r="J67" s="1"/>
      <c r="K67" s="1"/>
      <c r="L67" s="1"/>
      <c r="M67" s="1"/>
      <c r="N67" s="1"/>
      <c r="O67" s="1"/>
      <c r="P67" s="1"/>
      <c r="Q67" s="1"/>
      <c r="R67" s="1"/>
      <c r="S67" s="1"/>
      <c r="T67" s="2"/>
      <c r="U67" s="2"/>
      <c r="V67" s="2"/>
      <c r="W67" s="2"/>
      <c r="X67" s="2"/>
      <c r="Y67" s="2"/>
      <c r="Z67" s="2"/>
      <c r="AA67" s="2"/>
      <c r="AB67" s="2"/>
      <c r="AC67" s="2"/>
      <c r="AD67" s="2"/>
      <c r="AE67" s="2"/>
      <c r="AF67" s="2"/>
    </row>
    <row r="68" spans="1:32" ht="7.5" customHeight="1" thickBo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c r="A69" s="2"/>
      <c r="B69" s="2"/>
      <c r="C69" s="61" t="s">
        <v>192</v>
      </c>
      <c r="D69" s="62" t="s">
        <v>68</v>
      </c>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c r="A70" s="2"/>
      <c r="B70" s="2"/>
      <c r="C70" s="63" t="s">
        <v>95</v>
      </c>
      <c r="D70" s="63" t="s">
        <v>95</v>
      </c>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c r="A71" s="2"/>
      <c r="B71" s="2">
        <v>1</v>
      </c>
      <c r="C71" s="63" t="s">
        <v>194</v>
      </c>
      <c r="D71" s="63" t="str">
        <f>IF('START - AWARD DETAILS'!C21="","",'START - AWARD DETAILS'!C21)</f>
        <v/>
      </c>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c r="A72" s="2"/>
      <c r="B72" s="2">
        <v>2</v>
      </c>
      <c r="C72" s="63" t="s">
        <v>195</v>
      </c>
      <c r="D72" s="63" t="str">
        <f>IF('START - AWARD DETAILS'!C22="","",'START - AWARD DETAILS'!C22)</f>
        <v/>
      </c>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c r="A73" s="2"/>
      <c r="B73" s="2">
        <v>3</v>
      </c>
      <c r="C73" s="63" t="s">
        <v>196</v>
      </c>
      <c r="D73" s="63" t="str">
        <f>IF('START - AWARD DETAILS'!C23="","",'START - AWARD DETAILS'!C23)</f>
        <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c r="A74" s="2"/>
      <c r="B74" s="2">
        <v>4</v>
      </c>
      <c r="C74" s="63" t="s">
        <v>197</v>
      </c>
      <c r="D74" s="63" t="str">
        <f>IF('START - AWARD DETAILS'!C24="","",'START - AWARD DETAILS'!C24)</f>
        <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c r="A75" s="2"/>
      <c r="B75" s="2">
        <v>5</v>
      </c>
      <c r="C75" s="2"/>
      <c r="D75" s="63" t="str">
        <f>IF('START - AWARD DETAILS'!C25="","",'START - AWARD DETAILS'!C25)</f>
        <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c r="A76" s="2"/>
      <c r="B76" s="2">
        <v>6</v>
      </c>
      <c r="C76" s="2"/>
      <c r="D76" s="63" t="str">
        <f>IF('START - AWARD DETAILS'!C26="","",'START - AWARD DETAILS'!C26)</f>
        <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c r="A77" s="2"/>
      <c r="B77" s="2">
        <v>7</v>
      </c>
      <c r="C77" s="2"/>
      <c r="D77" s="63" t="str">
        <f>IF('START - AWARD DETAILS'!C27="","",'START - AWARD DETAILS'!C27)</f>
        <v/>
      </c>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c r="A78" s="2"/>
      <c r="B78" s="2">
        <v>8</v>
      </c>
      <c r="C78" s="2"/>
      <c r="D78" s="63" t="str">
        <f>IF('START - AWARD DETAILS'!C28="","",'START - AWARD DETAILS'!C28)</f>
        <v/>
      </c>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c r="A79" s="2"/>
      <c r="B79" s="2">
        <v>9</v>
      </c>
      <c r="C79" s="2"/>
      <c r="D79" s="63" t="str">
        <f>IF('START - AWARD DETAILS'!C29="","",'START - AWARD DETAILS'!C29)</f>
        <v/>
      </c>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c r="A80" s="2"/>
      <c r="B80" s="2">
        <v>10</v>
      </c>
      <c r="C80" s="2"/>
      <c r="D80" s="63" t="str">
        <f>IF('START - AWARD DETAILS'!C30="","",'START - AWARD DETAILS'!C30)</f>
        <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c r="A81" s="2"/>
      <c r="B81" s="2">
        <v>11</v>
      </c>
      <c r="C81" s="2"/>
      <c r="D81" s="63" t="str">
        <f>IF('START - AWARD DETAILS'!C31="","",'START - AWARD DETAILS'!C31)</f>
        <v/>
      </c>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c r="A82" s="2"/>
      <c r="B82" s="2">
        <v>12</v>
      </c>
      <c r="C82" s="2"/>
      <c r="D82" s="63" t="str">
        <f>IF('START - AWARD DETAILS'!C32="","",'START - AWARD DETAILS'!C32)</f>
        <v/>
      </c>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c r="A83" s="2"/>
      <c r="B83" s="2">
        <v>13</v>
      </c>
      <c r="C83" s="2"/>
      <c r="D83" s="63" t="str">
        <f>IF('START - AWARD DETAILS'!C33="","",'START - AWARD DETAILS'!C33)</f>
        <v/>
      </c>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c r="A84" s="2"/>
      <c r="B84" s="2">
        <v>14</v>
      </c>
      <c r="C84" s="2"/>
      <c r="D84" s="63" t="str">
        <f>IF('START - AWARD DETAILS'!C34="","",'START - AWARD DETAILS'!C34)</f>
        <v/>
      </c>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c r="A85" s="2"/>
      <c r="B85" s="2">
        <v>15</v>
      </c>
      <c r="C85" s="2"/>
      <c r="D85" s="63" t="str">
        <f>IF('START - AWARD DETAILS'!C35="","",'START - AWARD DETAILS'!C35)</f>
        <v/>
      </c>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c r="A86" s="2"/>
      <c r="B86" s="2">
        <v>16</v>
      </c>
      <c r="C86" s="2"/>
      <c r="D86" s="63" t="str">
        <f>IF('START - AWARD DETAILS'!C36="","",'START - AWARD DETAILS'!C36)</f>
        <v/>
      </c>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c r="A87" s="2"/>
      <c r="B87" s="2">
        <v>17</v>
      </c>
      <c r="C87" s="2"/>
      <c r="D87" s="63" t="str">
        <f>IF('START - AWARD DETAILS'!C37="","",'START - AWARD DETAILS'!C37)</f>
        <v/>
      </c>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c r="A88" s="2"/>
      <c r="B88" s="2">
        <v>18</v>
      </c>
      <c r="C88" s="2"/>
      <c r="D88" s="63" t="str">
        <f>IF('START - AWARD DETAILS'!C38="","",'START - AWARD DETAILS'!C38)</f>
        <v/>
      </c>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c r="A89" s="2"/>
      <c r="B89" s="2">
        <v>19</v>
      </c>
      <c r="C89" s="2"/>
      <c r="D89" s="63" t="str">
        <f>IF('START - AWARD DETAILS'!C39="","",'START - AWARD DETAILS'!C39)</f>
        <v/>
      </c>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c r="A90" s="2"/>
      <c r="B90" s="2">
        <v>20</v>
      </c>
      <c r="C90" s="2"/>
      <c r="D90" s="63" t="str">
        <f>IF('START - AWARD DETAILS'!C40="","",'START - AWARD DETAILS'!C40)</f>
        <v/>
      </c>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c r="A91" s="2"/>
      <c r="B91" s="2"/>
      <c r="C91" s="2"/>
      <c r="D91" s="63" t="str">
        <f>IF('START - AWARD DETAILS'!C41="","",'START - AWARD DETAILS'!C41)</f>
        <v/>
      </c>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c r="A92" s="2"/>
      <c r="B92" s="2"/>
      <c r="C92" s="2"/>
      <c r="D92" s="63" t="str">
        <f>IF('START - AWARD DETAILS'!C42="","",'START - AWARD DETAILS'!C42)</f>
        <v/>
      </c>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c r="A93" s="2"/>
      <c r="B93" s="2"/>
      <c r="C93" s="2"/>
      <c r="D93" s="63" t="str">
        <f>IF('START - AWARD DETAILS'!C43="","",'START - AWARD DETAILS'!C43)</f>
        <v/>
      </c>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c r="A94" s="2"/>
      <c r="B94" s="2"/>
      <c r="C94" s="2"/>
      <c r="D94" s="63" t="str">
        <f>IF('START - AWARD DETAILS'!C44="","",'START - AWARD DETAILS'!C44)</f>
        <v/>
      </c>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c r="A95" s="2"/>
      <c r="B95" s="2"/>
      <c r="C95" s="2"/>
      <c r="D95" s="63" t="str">
        <f>IF('START - AWARD DETAILS'!C45="","",'START - AWARD DETAILS'!C45)</f>
        <v/>
      </c>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c r="A96" s="2"/>
      <c r="B96" s="2"/>
      <c r="C96" s="2"/>
      <c r="D96" s="63" t="str">
        <f>IF('START - AWARD DETAILS'!C46="","",'START - AWARD DETAILS'!C46)</f>
        <v/>
      </c>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c r="A97" s="2"/>
      <c r="B97" s="2"/>
      <c r="C97" s="2"/>
      <c r="D97" s="63" t="str">
        <f>IF('START - AWARD DETAILS'!C47="","",'START - AWARD DETAILS'!C47)</f>
        <v/>
      </c>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c r="A98" s="2"/>
      <c r="B98" s="2"/>
      <c r="C98" s="2"/>
      <c r="D98" s="63" t="str">
        <f>IF('START - AWARD DETAILS'!C48="","",'START - AWARD DETAILS'!C48)</f>
        <v/>
      </c>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c r="A99" s="2"/>
      <c r="B99" s="2"/>
      <c r="C99" s="2"/>
      <c r="D99" s="63" t="str">
        <f>IF('START - AWARD DETAILS'!C49="","",'START - AWARD DETAILS'!C49)</f>
        <v/>
      </c>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c r="A100" s="2"/>
      <c r="B100" s="2"/>
      <c r="C100" s="2"/>
      <c r="D100" s="63" t="str">
        <f>IF('START - AWARD DETAILS'!C50="","",'START - AWARD DETAILS'!C50)</f>
        <v/>
      </c>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c r="A101" s="2"/>
      <c r="B101" s="2"/>
      <c r="C101" s="2"/>
      <c r="D101" s="63" t="str">
        <f>IF('START - AWARD DETAILS'!C51="","",'START - AWARD DETAILS'!C51)</f>
        <v/>
      </c>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c r="A102" s="2"/>
      <c r="B102" s="2"/>
      <c r="C102" s="2"/>
      <c r="D102" s="63" t="str">
        <f>IF('START - AWARD DETAILS'!C52="","",'START - AWARD DETAILS'!C52)</f>
        <v/>
      </c>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c r="A103" s="2"/>
      <c r="B103" s="2"/>
      <c r="C103" s="2"/>
      <c r="D103" s="63" t="str">
        <f>IF('START - AWARD DETAILS'!C53="","",'START - AWARD DETAILS'!C53)</f>
        <v/>
      </c>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c r="A104" s="2"/>
      <c r="B104" s="2"/>
      <c r="C104" s="2"/>
      <c r="D104" s="63" t="str">
        <f>IF('START - AWARD DETAILS'!C54="","",'START - AWARD DETAILS'!C54)</f>
        <v/>
      </c>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c r="A105" s="2"/>
      <c r="B105" s="2"/>
      <c r="C105" s="2"/>
      <c r="D105" s="63" t="str">
        <f>IF('START - AWARD DETAILS'!C55="","",'START - AWARD DETAILS'!C55)</f>
        <v/>
      </c>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c r="A106" s="2"/>
      <c r="B106" s="2"/>
      <c r="C106" s="2"/>
      <c r="D106" s="63" t="str">
        <f>IF('START - AWARD DETAILS'!C56="","",'START - AWARD DETAILS'!C56)</f>
        <v/>
      </c>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c r="A107" s="2"/>
      <c r="B107" s="2"/>
      <c r="C107" s="2"/>
      <c r="D107" s="63" t="str">
        <f>IF('START - AWARD DETAILS'!C57="","",'START - AWARD DETAILS'!C57)</f>
        <v/>
      </c>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c r="A108" s="2"/>
      <c r="B108" s="2"/>
      <c r="C108" s="2"/>
      <c r="D108" s="63" t="str">
        <f>IF('START - AWARD DETAILS'!C58="","",'START - AWARD DETAILS'!C58)</f>
        <v/>
      </c>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c r="A109" s="2"/>
      <c r="B109" s="2"/>
      <c r="C109" s="2"/>
      <c r="D109" s="63" t="str">
        <f>IF('START - AWARD DETAILS'!C59="","",'START - AWARD DETAILS'!C59)</f>
        <v/>
      </c>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c r="A110" s="2"/>
      <c r="B110" s="2"/>
      <c r="C110" s="2"/>
      <c r="D110" s="63" t="str">
        <f>IF('START - AWARD DETAILS'!C60="","",'START - AWARD DETAILS'!C60)</f>
        <v/>
      </c>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row r="1001" spans="1:3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row>
    <row r="1002" spans="1:3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row>
    <row r="1003" spans="1:3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row>
    <row r="1004" spans="1:3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row>
    <row r="1005" spans="1:3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row>
    <row r="1006" spans="1:3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row>
    <row r="1007" spans="1:3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row>
    <row r="1008" spans="1:32">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row>
    <row r="1009" spans="1:32">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row>
    <row r="1010" spans="1:32">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row>
    <row r="1011" spans="1:32">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row>
    <row r="1012" spans="1:3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row>
    <row r="1013" spans="1:32">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row>
    <row r="1014" spans="1:32">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row>
    <row r="1015" spans="1:32">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row>
    <row r="1016" spans="1:32">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row>
    <row r="1017" spans="1:32">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row>
    <row r="1018" spans="1:32">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row>
    <row r="1019" spans="1:32">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row>
    <row r="1020" spans="1:32">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row>
    <row r="1021" spans="1:32">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row>
    <row r="1022" spans="1:32">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row>
    <row r="1023" spans="1:32">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row>
    <row r="1024" spans="1:32">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row>
    <row r="1025" spans="1:32">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row>
    <row r="1026" spans="1:32">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row>
    <row r="1027" spans="1:32">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row>
    <row r="1028" spans="1:32">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row>
    <row r="1029" spans="1:32">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row>
    <row r="1030" spans="1:32">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row>
  </sheetData>
  <sheetProtection algorithmName="SHA-512" hashValue="i9zYPVBiwTFPzpanAAx48A543jF0b2ur4Pj9/OjpXiWCwY+2GIHVS7vE2jhtpyUl0FvfFFOUGRSA/Cy8MpQjCw==" saltValue="v/PYkOYkacNgnc6IIe4/fw==" spinCount="100000" sheet="1" selectLockedCells="1" autoFilter="0"/>
  <autoFilter ref="C11:F11" xr:uid="{00000000-0009-0000-0000-00000D000000}"/>
  <mergeCells count="3">
    <mergeCell ref="C3:R3"/>
    <mergeCell ref="C9:R9"/>
    <mergeCell ref="C66:R66"/>
  </mergeCells>
  <conditionalFormatting sqref="C12:C61">
    <cfRule type="expression" dxfId="5" priority="2">
      <formula>AND(C12="",$R12&lt;&gt;0)</formula>
    </cfRule>
  </conditionalFormatting>
  <conditionalFormatting sqref="D12:D61">
    <cfRule type="expression" dxfId="4" priority="1">
      <formula>AND(D12="(Select)",$R12&lt;&gt;0)</formula>
    </cfRule>
  </conditionalFormatting>
  <dataValidations count="1">
    <dataValidation type="list" allowBlank="1" showInputMessage="1" showErrorMessage="1" sqref="D12:D61" xr:uid="{00000000-0002-0000-0D00-000000000000}">
      <formula1>$D$70:$D$110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F1022"/>
  <sheetViews>
    <sheetView showGridLines="0" workbookViewId="0" xr3:uid="{33642244-9AC9-5136-AF77-195C889548CE}">
      <selection activeCell="F12" sqref="F12"/>
    </sheetView>
  </sheetViews>
  <sheetFormatPr defaultColWidth="0" defaultRowHeight="15" customHeight="1"/>
  <cols>
    <col min="1" max="2" width="1.42578125" style="183" customWidth="1"/>
    <col min="3" max="3" width="30.7109375" style="183" customWidth="1"/>
    <col min="4" max="5" width="20.7109375" style="183" customWidth="1"/>
    <col min="6" max="18" width="11.7109375" style="183" customWidth="1"/>
    <col min="19" max="20" width="1.42578125" style="183" customWidth="1"/>
    <col min="21" max="27" width="8" style="183" hidden="1" customWidth="1"/>
    <col min="28" max="32" width="7" style="183" hidden="1" customWidth="1"/>
    <col min="33" max="16384" width="12.5703125" style="183" hidden="1"/>
  </cols>
  <sheetData>
    <row r="1" spans="1:32"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7.5" customHeight="1">
      <c r="A2" s="2"/>
      <c r="B2" s="1"/>
      <c r="C2" s="1"/>
      <c r="D2" s="1"/>
      <c r="E2" s="1"/>
      <c r="F2" s="1"/>
      <c r="G2" s="1"/>
      <c r="H2" s="1"/>
      <c r="I2" s="1"/>
      <c r="J2" s="1"/>
      <c r="K2" s="1"/>
      <c r="L2" s="1"/>
      <c r="M2" s="1"/>
      <c r="N2" s="1"/>
      <c r="O2" s="1"/>
      <c r="P2" s="1"/>
      <c r="Q2" s="1"/>
      <c r="R2" s="1"/>
      <c r="S2" s="1"/>
      <c r="T2" s="2"/>
      <c r="U2" s="2"/>
      <c r="V2" s="2"/>
      <c r="W2" s="2"/>
      <c r="X2" s="2"/>
      <c r="Y2" s="2"/>
      <c r="Z2" s="2"/>
      <c r="AA2" s="2"/>
      <c r="AB2" s="2"/>
      <c r="AC2" s="2"/>
      <c r="AD2" s="2"/>
      <c r="AE2" s="2"/>
      <c r="AF2" s="2"/>
    </row>
    <row r="3" spans="1:32" ht="15.75">
      <c r="A3" s="2"/>
      <c r="B3" s="1"/>
      <c r="C3" s="509" t="s">
        <v>218</v>
      </c>
      <c r="D3" s="510"/>
      <c r="E3" s="510"/>
      <c r="F3" s="510"/>
      <c r="G3" s="510"/>
      <c r="H3" s="510"/>
      <c r="I3" s="510"/>
      <c r="J3" s="510"/>
      <c r="K3" s="510"/>
      <c r="L3" s="510"/>
      <c r="M3" s="510"/>
      <c r="N3" s="510"/>
      <c r="O3" s="510"/>
      <c r="P3" s="510"/>
      <c r="Q3" s="510"/>
      <c r="R3" s="510"/>
      <c r="S3" s="1"/>
      <c r="T3" s="2"/>
      <c r="U3" s="2"/>
      <c r="V3" s="2"/>
      <c r="W3" s="2"/>
      <c r="X3" s="2"/>
      <c r="Y3" s="2"/>
      <c r="Z3" s="2"/>
      <c r="AA3" s="2"/>
      <c r="AB3" s="2"/>
      <c r="AC3" s="2"/>
      <c r="AD3" s="2"/>
      <c r="AE3" s="2"/>
      <c r="AF3" s="2"/>
    </row>
    <row r="4" spans="1:32" ht="7.5" customHeight="1">
      <c r="A4" s="2"/>
      <c r="B4" s="1"/>
      <c r="C4" s="1"/>
      <c r="D4" s="1"/>
      <c r="E4" s="1"/>
      <c r="F4" s="1"/>
      <c r="G4" s="1"/>
      <c r="H4" s="1"/>
      <c r="I4" s="1"/>
      <c r="J4" s="1"/>
      <c r="K4" s="1"/>
      <c r="L4" s="1"/>
      <c r="M4" s="1"/>
      <c r="N4" s="1"/>
      <c r="O4" s="1"/>
      <c r="P4" s="1"/>
      <c r="Q4" s="1"/>
      <c r="R4" s="1"/>
      <c r="S4" s="1"/>
      <c r="T4" s="2"/>
      <c r="U4" s="2"/>
      <c r="V4" s="2"/>
      <c r="W4" s="2"/>
      <c r="X4" s="2"/>
      <c r="Y4" s="2"/>
      <c r="Z4" s="2"/>
      <c r="AA4" s="2"/>
      <c r="AB4" s="2"/>
      <c r="AC4" s="2"/>
      <c r="AD4" s="2"/>
      <c r="AE4" s="2"/>
      <c r="AF4" s="2"/>
    </row>
    <row r="5" spans="1:32">
      <c r="A5" s="2"/>
      <c r="B5" s="1"/>
      <c r="C5" s="5" t="s">
        <v>14</v>
      </c>
      <c r="D5" s="508" t="str">
        <f>IF('START - AWARD DETAILS'!D13="","",'START - AWARD DETAILS'!D13)</f>
        <v/>
      </c>
      <c r="E5" s="53"/>
      <c r="F5" s="53"/>
      <c r="G5" s="53"/>
      <c r="H5" s="53"/>
      <c r="I5" s="53"/>
      <c r="J5" s="53"/>
      <c r="K5" s="53"/>
      <c r="L5" s="53"/>
      <c r="M5" s="53"/>
      <c r="N5" s="53"/>
      <c r="O5" s="53"/>
      <c r="P5" s="53"/>
      <c r="Q5" s="53"/>
      <c r="R5" s="54"/>
      <c r="S5" s="1"/>
      <c r="T5" s="2"/>
      <c r="U5" s="2"/>
      <c r="V5" s="2"/>
      <c r="W5" s="2"/>
      <c r="X5" s="2"/>
      <c r="Y5" s="2"/>
      <c r="Z5" s="2"/>
      <c r="AA5" s="2"/>
      <c r="AB5" s="2"/>
      <c r="AC5" s="2"/>
      <c r="AD5" s="2"/>
      <c r="AE5" s="2"/>
      <c r="AF5" s="2"/>
    </row>
    <row r="6" spans="1:32" ht="7.5" customHeight="1">
      <c r="A6" s="2"/>
      <c r="B6" s="1"/>
      <c r="C6" s="1"/>
      <c r="D6" s="1"/>
      <c r="E6" s="1"/>
      <c r="F6" s="1"/>
      <c r="G6" s="1"/>
      <c r="H6" s="1"/>
      <c r="I6" s="1"/>
      <c r="J6" s="1"/>
      <c r="K6" s="1"/>
      <c r="L6" s="1"/>
      <c r="M6" s="1"/>
      <c r="N6" s="1"/>
      <c r="O6" s="1"/>
      <c r="P6" s="1"/>
      <c r="Q6" s="1"/>
      <c r="R6" s="1"/>
      <c r="S6" s="1"/>
      <c r="T6" s="2"/>
      <c r="U6" s="2"/>
      <c r="V6" s="2"/>
      <c r="W6" s="2"/>
      <c r="X6" s="2"/>
      <c r="Y6" s="2"/>
      <c r="Z6" s="2"/>
      <c r="AA6" s="2"/>
      <c r="AB6" s="2"/>
      <c r="AC6" s="2"/>
      <c r="AD6" s="2"/>
      <c r="AE6" s="2"/>
      <c r="AF6" s="2"/>
    </row>
    <row r="7" spans="1:32">
      <c r="A7" s="2"/>
      <c r="B7" s="1"/>
      <c r="C7" s="57" t="s">
        <v>15</v>
      </c>
      <c r="D7" s="51" t="str">
        <f>IF('START - AWARD DETAILS'!D14="","",'START - AWARD DETAILS'!D14)</f>
        <v/>
      </c>
      <c r="E7" s="53"/>
      <c r="F7" s="53"/>
      <c r="G7" s="53"/>
      <c r="H7" s="53"/>
      <c r="I7" s="53"/>
      <c r="J7" s="53"/>
      <c r="K7" s="53"/>
      <c r="L7" s="53"/>
      <c r="M7" s="53"/>
      <c r="N7" s="53"/>
      <c r="O7" s="53"/>
      <c r="P7" s="53"/>
      <c r="Q7" s="53"/>
      <c r="R7" s="54"/>
      <c r="S7" s="1"/>
      <c r="T7" s="2"/>
      <c r="U7" s="2"/>
      <c r="V7" s="2"/>
      <c r="W7" s="2"/>
      <c r="X7" s="2"/>
      <c r="Y7" s="2"/>
      <c r="Z7" s="2"/>
      <c r="AA7" s="2"/>
      <c r="AB7" s="2"/>
      <c r="AC7" s="2"/>
      <c r="AD7" s="2"/>
      <c r="AE7" s="2"/>
      <c r="AF7" s="2"/>
    </row>
    <row r="8" spans="1:32" ht="7.5" customHeight="1">
      <c r="A8" s="2"/>
      <c r="B8" s="1"/>
      <c r="C8" s="1"/>
      <c r="D8" s="1"/>
      <c r="E8" s="1"/>
      <c r="F8" s="1"/>
      <c r="G8" s="1"/>
      <c r="H8" s="1"/>
      <c r="I8" s="1"/>
      <c r="J8" s="1"/>
      <c r="K8" s="1"/>
      <c r="L8" s="1"/>
      <c r="M8" s="1"/>
      <c r="N8" s="1"/>
      <c r="O8" s="1"/>
      <c r="P8" s="1"/>
      <c r="Q8" s="1"/>
      <c r="R8" s="1"/>
      <c r="S8" s="1"/>
      <c r="T8" s="2"/>
      <c r="U8" s="2"/>
      <c r="V8" s="2"/>
      <c r="W8" s="2"/>
      <c r="X8" s="2"/>
      <c r="Y8" s="2"/>
      <c r="Z8" s="2"/>
      <c r="AA8" s="2"/>
      <c r="AB8" s="2"/>
      <c r="AC8" s="2"/>
      <c r="AD8" s="2"/>
      <c r="AE8" s="2"/>
      <c r="AF8" s="2"/>
    </row>
    <row r="9" spans="1:32" ht="72.75" customHeight="1">
      <c r="A9" s="2"/>
      <c r="B9" s="1"/>
      <c r="C9" s="545" t="s">
        <v>219</v>
      </c>
      <c r="D9" s="510"/>
      <c r="E9" s="510"/>
      <c r="F9" s="510"/>
      <c r="G9" s="510"/>
      <c r="H9" s="510"/>
      <c r="I9" s="510"/>
      <c r="J9" s="510"/>
      <c r="K9" s="510"/>
      <c r="L9" s="510"/>
      <c r="M9" s="510"/>
      <c r="N9" s="510"/>
      <c r="O9" s="510"/>
      <c r="P9" s="510"/>
      <c r="Q9" s="510"/>
      <c r="R9" s="512"/>
      <c r="S9" s="1"/>
      <c r="T9" s="2"/>
      <c r="U9" s="2"/>
      <c r="V9" s="2"/>
      <c r="W9" s="2"/>
      <c r="X9" s="2"/>
      <c r="Y9" s="2"/>
      <c r="Z9" s="2"/>
      <c r="AA9" s="2"/>
      <c r="AB9" s="2"/>
      <c r="AC9" s="2"/>
      <c r="AD9" s="2"/>
      <c r="AE9" s="2"/>
      <c r="AF9" s="2"/>
    </row>
    <row r="10" spans="1:32" ht="7.5" customHeight="1" thickBot="1">
      <c r="A10" s="2"/>
      <c r="B10" s="1"/>
      <c r="C10" s="1"/>
      <c r="D10" s="1"/>
      <c r="E10" s="1"/>
      <c r="F10" s="1"/>
      <c r="G10" s="1"/>
      <c r="H10" s="1"/>
      <c r="I10" s="1"/>
      <c r="J10" s="1"/>
      <c r="K10" s="1"/>
      <c r="L10" s="1"/>
      <c r="M10" s="1"/>
      <c r="N10" s="1"/>
      <c r="O10" s="1"/>
      <c r="P10" s="1"/>
      <c r="Q10" s="1"/>
      <c r="R10" s="1"/>
      <c r="S10" s="1"/>
      <c r="T10" s="2"/>
      <c r="U10" s="2"/>
      <c r="V10" s="2"/>
      <c r="W10" s="2"/>
      <c r="X10" s="2"/>
      <c r="Y10" s="2"/>
      <c r="Z10" s="2"/>
      <c r="AA10" s="2"/>
      <c r="AB10" s="2"/>
      <c r="AC10" s="2"/>
      <c r="AD10" s="2"/>
      <c r="AE10" s="2"/>
      <c r="AF10" s="2"/>
    </row>
    <row r="11" spans="1:32" ht="39" thickBot="1">
      <c r="A11" s="2"/>
      <c r="B11" s="1"/>
      <c r="C11" s="70" t="s">
        <v>191</v>
      </c>
      <c r="D11" s="55" t="s">
        <v>68</v>
      </c>
      <c r="E11" s="58"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1"/>
      <c r="T11" s="2"/>
      <c r="U11" s="2"/>
      <c r="V11" s="2"/>
      <c r="W11" s="2"/>
      <c r="X11" s="2"/>
      <c r="Y11" s="2"/>
      <c r="Z11" s="2"/>
      <c r="AA11" s="2"/>
      <c r="AB11" s="2"/>
      <c r="AC11" s="2"/>
      <c r="AD11" s="2"/>
      <c r="AE11" s="2"/>
      <c r="AF11" s="2"/>
    </row>
    <row r="12" spans="1:32">
      <c r="A12" s="2"/>
      <c r="B12" s="1"/>
      <c r="C12" s="291"/>
      <c r="D12" s="286" t="s">
        <v>95</v>
      </c>
      <c r="E12" s="292"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1"/>
      <c r="T12" s="2"/>
      <c r="U12" s="2"/>
      <c r="V12" s="2"/>
      <c r="W12" s="2"/>
      <c r="X12" s="2"/>
      <c r="Y12" s="2"/>
      <c r="Z12" s="2"/>
      <c r="AA12" s="2"/>
      <c r="AB12" s="2"/>
      <c r="AC12" s="2"/>
      <c r="AD12" s="2"/>
      <c r="AE12" s="2"/>
      <c r="AF12" s="2"/>
    </row>
    <row r="13" spans="1:32">
      <c r="A13" s="2"/>
      <c r="B13" s="1"/>
      <c r="C13" s="291"/>
      <c r="D13" s="286" t="s">
        <v>95</v>
      </c>
      <c r="E13" s="292" t="str">
        <f>IFERROR(VLOOKUP($D13,'START - AWARD DETAILS'!$C$21:$D$60,2,0),"")</f>
        <v/>
      </c>
      <c r="F13" s="369">
        <v>1</v>
      </c>
      <c r="G13" s="350"/>
      <c r="H13" s="351">
        <f t="shared" ref="H13:H48" si="0">G13*F13</f>
        <v>0</v>
      </c>
      <c r="I13" s="350"/>
      <c r="J13" s="351">
        <f t="shared" ref="J13:J48" si="1">I13*F13</f>
        <v>0</v>
      </c>
      <c r="K13" s="350"/>
      <c r="L13" s="351">
        <f t="shared" ref="L13:L48" si="2">K13*F13</f>
        <v>0</v>
      </c>
      <c r="M13" s="350"/>
      <c r="N13" s="351">
        <f t="shared" ref="N13:N48" si="3">M13*F13</f>
        <v>0</v>
      </c>
      <c r="O13" s="350"/>
      <c r="P13" s="357">
        <f t="shared" ref="P13:P48" si="4">O13*F13</f>
        <v>0</v>
      </c>
      <c r="Q13" s="343">
        <f t="shared" ref="Q13:Q48" si="5">G13+I13+K13+M13+O13</f>
        <v>0</v>
      </c>
      <c r="R13" s="469">
        <f t="shared" ref="R13:R48" si="6">H13+J13+L13+N13+P13</f>
        <v>0</v>
      </c>
      <c r="S13" s="1"/>
      <c r="T13" s="2"/>
      <c r="U13" s="2"/>
      <c r="V13" s="2"/>
      <c r="W13" s="2"/>
      <c r="X13" s="2"/>
      <c r="Y13" s="2"/>
      <c r="Z13" s="2"/>
      <c r="AA13" s="2"/>
      <c r="AB13" s="2"/>
      <c r="AC13" s="2"/>
      <c r="AD13" s="2"/>
      <c r="AE13" s="2"/>
      <c r="AF13" s="2"/>
    </row>
    <row r="14" spans="1:32">
      <c r="A14" s="2"/>
      <c r="B14" s="1"/>
      <c r="C14" s="291"/>
      <c r="D14" s="286" t="s">
        <v>95</v>
      </c>
      <c r="E14" s="292" t="str">
        <f>IFERROR(VLOOKUP($D14,'START - AWARD DETAILS'!$C$21:$D$60,2,0),"")</f>
        <v/>
      </c>
      <c r="F14" s="369">
        <v>1</v>
      </c>
      <c r="G14" s="350"/>
      <c r="H14" s="351">
        <f t="shared" si="0"/>
        <v>0</v>
      </c>
      <c r="I14" s="350"/>
      <c r="J14" s="351">
        <f t="shared" si="1"/>
        <v>0</v>
      </c>
      <c r="K14" s="350"/>
      <c r="L14" s="351">
        <f t="shared" si="2"/>
        <v>0</v>
      </c>
      <c r="M14" s="350"/>
      <c r="N14" s="351">
        <f t="shared" si="3"/>
        <v>0</v>
      </c>
      <c r="O14" s="350"/>
      <c r="P14" s="357">
        <f t="shared" si="4"/>
        <v>0</v>
      </c>
      <c r="Q14" s="343">
        <f t="shared" si="5"/>
        <v>0</v>
      </c>
      <c r="R14" s="469">
        <f t="shared" si="6"/>
        <v>0</v>
      </c>
      <c r="S14" s="1"/>
      <c r="T14" s="2"/>
      <c r="U14" s="2"/>
      <c r="V14" s="2"/>
      <c r="W14" s="2"/>
      <c r="X14" s="2"/>
      <c r="Y14" s="2"/>
      <c r="Z14" s="2"/>
      <c r="AA14" s="2"/>
      <c r="AB14" s="2"/>
      <c r="AC14" s="2"/>
      <c r="AD14" s="2"/>
      <c r="AE14" s="2"/>
      <c r="AF14" s="2"/>
    </row>
    <row r="15" spans="1:32">
      <c r="A15" s="2"/>
      <c r="B15" s="1"/>
      <c r="C15" s="291"/>
      <c r="D15" s="286" t="s">
        <v>95</v>
      </c>
      <c r="E15" s="292" t="str">
        <f>IFERROR(VLOOKUP($D15,'START - AWARD DETAILS'!$C$21:$D$60,2,0),"")</f>
        <v/>
      </c>
      <c r="F15" s="369">
        <v>1</v>
      </c>
      <c r="G15" s="350"/>
      <c r="H15" s="351">
        <f t="shared" si="0"/>
        <v>0</v>
      </c>
      <c r="I15" s="350"/>
      <c r="J15" s="351">
        <f t="shared" si="1"/>
        <v>0</v>
      </c>
      <c r="K15" s="350"/>
      <c r="L15" s="351">
        <f t="shared" si="2"/>
        <v>0</v>
      </c>
      <c r="M15" s="350"/>
      <c r="N15" s="351">
        <f t="shared" si="3"/>
        <v>0</v>
      </c>
      <c r="O15" s="350"/>
      <c r="P15" s="357">
        <f t="shared" si="4"/>
        <v>0</v>
      </c>
      <c r="Q15" s="343">
        <f t="shared" si="5"/>
        <v>0</v>
      </c>
      <c r="R15" s="469">
        <f t="shared" si="6"/>
        <v>0</v>
      </c>
      <c r="S15" s="1"/>
      <c r="T15" s="2"/>
      <c r="U15" s="2"/>
      <c r="V15" s="2"/>
      <c r="W15" s="2"/>
      <c r="X15" s="2"/>
      <c r="Y15" s="2"/>
      <c r="Z15" s="2"/>
      <c r="AA15" s="2"/>
      <c r="AB15" s="2"/>
      <c r="AC15" s="2"/>
      <c r="AD15" s="2"/>
      <c r="AE15" s="2"/>
      <c r="AF15" s="2"/>
    </row>
    <row r="16" spans="1:32">
      <c r="A16" s="2"/>
      <c r="B16" s="1"/>
      <c r="C16" s="291"/>
      <c r="D16" s="286" t="s">
        <v>95</v>
      </c>
      <c r="E16" s="292" t="str">
        <f>IFERROR(VLOOKUP($D16,'START - AWARD DETAILS'!$C$21:$D$60,2,0),"")</f>
        <v/>
      </c>
      <c r="F16" s="369">
        <v>1</v>
      </c>
      <c r="G16" s="350"/>
      <c r="H16" s="351">
        <f t="shared" si="0"/>
        <v>0</v>
      </c>
      <c r="I16" s="350"/>
      <c r="J16" s="351">
        <f t="shared" si="1"/>
        <v>0</v>
      </c>
      <c r="K16" s="350"/>
      <c r="L16" s="351">
        <f t="shared" si="2"/>
        <v>0</v>
      </c>
      <c r="M16" s="350"/>
      <c r="N16" s="351">
        <f t="shared" si="3"/>
        <v>0</v>
      </c>
      <c r="O16" s="350"/>
      <c r="P16" s="357">
        <f t="shared" si="4"/>
        <v>0</v>
      </c>
      <c r="Q16" s="343">
        <f t="shared" si="5"/>
        <v>0</v>
      </c>
      <c r="R16" s="469">
        <f t="shared" si="6"/>
        <v>0</v>
      </c>
      <c r="S16" s="1"/>
      <c r="T16" s="2"/>
      <c r="U16" s="2"/>
      <c r="V16" s="2"/>
      <c r="W16" s="2"/>
      <c r="X16" s="2"/>
      <c r="Y16" s="2"/>
      <c r="Z16" s="2"/>
      <c r="AA16" s="2"/>
      <c r="AB16" s="2"/>
      <c r="AC16" s="2"/>
      <c r="AD16" s="2"/>
      <c r="AE16" s="2"/>
      <c r="AF16" s="2"/>
    </row>
    <row r="17" spans="1:32">
      <c r="A17" s="2"/>
      <c r="B17" s="1"/>
      <c r="C17" s="291"/>
      <c r="D17" s="286" t="s">
        <v>95</v>
      </c>
      <c r="E17" s="292" t="str">
        <f>IFERROR(VLOOKUP($D17,'START - AWARD DETAILS'!$C$21:$D$60,2,0),"")</f>
        <v/>
      </c>
      <c r="F17" s="369">
        <v>1</v>
      </c>
      <c r="G17" s="350"/>
      <c r="H17" s="351">
        <f t="shared" si="0"/>
        <v>0</v>
      </c>
      <c r="I17" s="350"/>
      <c r="J17" s="351">
        <f t="shared" si="1"/>
        <v>0</v>
      </c>
      <c r="K17" s="350"/>
      <c r="L17" s="351">
        <f t="shared" si="2"/>
        <v>0</v>
      </c>
      <c r="M17" s="350"/>
      <c r="N17" s="351">
        <f t="shared" si="3"/>
        <v>0</v>
      </c>
      <c r="O17" s="350"/>
      <c r="P17" s="357">
        <f t="shared" si="4"/>
        <v>0</v>
      </c>
      <c r="Q17" s="343">
        <f t="shared" si="5"/>
        <v>0</v>
      </c>
      <c r="R17" s="469">
        <f t="shared" si="6"/>
        <v>0</v>
      </c>
      <c r="S17" s="1"/>
      <c r="T17" s="2"/>
      <c r="U17" s="2"/>
      <c r="V17" s="2"/>
      <c r="W17" s="2"/>
      <c r="X17" s="2"/>
      <c r="Y17" s="2"/>
      <c r="Z17" s="2"/>
      <c r="AA17" s="2"/>
      <c r="AB17" s="2"/>
      <c r="AC17" s="2"/>
      <c r="AD17" s="2"/>
      <c r="AE17" s="2"/>
      <c r="AF17" s="2"/>
    </row>
    <row r="18" spans="1:32">
      <c r="A18" s="2"/>
      <c r="B18" s="1"/>
      <c r="C18" s="291"/>
      <c r="D18" s="286" t="s">
        <v>95</v>
      </c>
      <c r="E18" s="292" t="str">
        <f>IFERROR(VLOOKUP($D18,'START - AWARD DETAILS'!$C$21:$D$60,2,0),"")</f>
        <v/>
      </c>
      <c r="F18" s="369">
        <v>1</v>
      </c>
      <c r="G18" s="350"/>
      <c r="H18" s="351">
        <f t="shared" si="0"/>
        <v>0</v>
      </c>
      <c r="I18" s="350"/>
      <c r="J18" s="351">
        <f t="shared" si="1"/>
        <v>0</v>
      </c>
      <c r="K18" s="350"/>
      <c r="L18" s="351">
        <f t="shared" si="2"/>
        <v>0</v>
      </c>
      <c r="M18" s="350"/>
      <c r="N18" s="351">
        <f t="shared" si="3"/>
        <v>0</v>
      </c>
      <c r="O18" s="350"/>
      <c r="P18" s="357">
        <f t="shared" si="4"/>
        <v>0</v>
      </c>
      <c r="Q18" s="343">
        <f t="shared" si="5"/>
        <v>0</v>
      </c>
      <c r="R18" s="469">
        <f t="shared" si="6"/>
        <v>0</v>
      </c>
      <c r="S18" s="1"/>
      <c r="T18" s="2"/>
      <c r="U18" s="2"/>
      <c r="V18" s="2"/>
      <c r="W18" s="2"/>
      <c r="X18" s="2"/>
      <c r="Y18" s="2"/>
      <c r="Z18" s="2"/>
      <c r="AA18" s="2"/>
      <c r="AB18" s="2"/>
      <c r="AC18" s="2"/>
      <c r="AD18" s="2"/>
      <c r="AE18" s="2"/>
      <c r="AF18" s="2"/>
    </row>
    <row r="19" spans="1:32">
      <c r="A19" s="2"/>
      <c r="B19" s="1"/>
      <c r="C19" s="291"/>
      <c r="D19" s="286" t="s">
        <v>95</v>
      </c>
      <c r="E19" s="292" t="str">
        <f>IFERROR(VLOOKUP($D19,'START - AWARD DETAILS'!$C$21:$D$60,2,0),"")</f>
        <v/>
      </c>
      <c r="F19" s="369">
        <v>1</v>
      </c>
      <c r="G19" s="350"/>
      <c r="H19" s="351">
        <f t="shared" si="0"/>
        <v>0</v>
      </c>
      <c r="I19" s="350"/>
      <c r="J19" s="351">
        <f t="shared" si="1"/>
        <v>0</v>
      </c>
      <c r="K19" s="350"/>
      <c r="L19" s="351">
        <f t="shared" si="2"/>
        <v>0</v>
      </c>
      <c r="M19" s="350"/>
      <c r="N19" s="351">
        <f t="shared" si="3"/>
        <v>0</v>
      </c>
      <c r="O19" s="350"/>
      <c r="P19" s="357">
        <f t="shared" si="4"/>
        <v>0</v>
      </c>
      <c r="Q19" s="343">
        <f t="shared" si="5"/>
        <v>0</v>
      </c>
      <c r="R19" s="469">
        <f t="shared" si="6"/>
        <v>0</v>
      </c>
      <c r="S19" s="1"/>
      <c r="T19" s="2"/>
      <c r="U19" s="2"/>
      <c r="V19" s="2"/>
      <c r="W19" s="2"/>
      <c r="X19" s="2"/>
      <c r="Y19" s="2"/>
      <c r="Z19" s="2"/>
      <c r="AA19" s="2"/>
      <c r="AB19" s="2"/>
      <c r="AC19" s="2"/>
      <c r="AD19" s="2"/>
      <c r="AE19" s="2"/>
      <c r="AF19" s="2"/>
    </row>
    <row r="20" spans="1:32">
      <c r="A20" s="2"/>
      <c r="B20" s="1"/>
      <c r="C20" s="291"/>
      <c r="D20" s="286" t="s">
        <v>95</v>
      </c>
      <c r="E20" s="292" t="str">
        <f>IFERROR(VLOOKUP($D20,'START - AWARD DETAILS'!$C$21:$D$60,2,0),"")</f>
        <v/>
      </c>
      <c r="F20" s="369">
        <v>1</v>
      </c>
      <c r="G20" s="350"/>
      <c r="H20" s="351">
        <f t="shared" si="0"/>
        <v>0</v>
      </c>
      <c r="I20" s="350"/>
      <c r="J20" s="351">
        <f t="shared" si="1"/>
        <v>0</v>
      </c>
      <c r="K20" s="350"/>
      <c r="L20" s="351">
        <f t="shared" si="2"/>
        <v>0</v>
      </c>
      <c r="M20" s="350"/>
      <c r="N20" s="351">
        <f t="shared" si="3"/>
        <v>0</v>
      </c>
      <c r="O20" s="350"/>
      <c r="P20" s="357">
        <f t="shared" si="4"/>
        <v>0</v>
      </c>
      <c r="Q20" s="343">
        <f t="shared" si="5"/>
        <v>0</v>
      </c>
      <c r="R20" s="469">
        <f t="shared" si="6"/>
        <v>0</v>
      </c>
      <c r="S20" s="1"/>
      <c r="T20" s="2"/>
      <c r="U20" s="2"/>
      <c r="V20" s="2"/>
      <c r="W20" s="2"/>
      <c r="X20" s="2"/>
      <c r="Y20" s="2"/>
      <c r="Z20" s="2"/>
      <c r="AA20" s="2"/>
      <c r="AB20" s="2"/>
      <c r="AC20" s="2"/>
      <c r="AD20" s="2"/>
      <c r="AE20" s="2"/>
      <c r="AF20" s="2"/>
    </row>
    <row r="21" spans="1:32">
      <c r="A21" s="2"/>
      <c r="B21" s="1"/>
      <c r="C21" s="291"/>
      <c r="D21" s="286" t="s">
        <v>95</v>
      </c>
      <c r="E21" s="292" t="str">
        <f>IFERROR(VLOOKUP($D21,'START - AWARD DETAILS'!$C$21:$D$60,2,0),"")</f>
        <v/>
      </c>
      <c r="F21" s="369">
        <v>1</v>
      </c>
      <c r="G21" s="350"/>
      <c r="H21" s="351">
        <f t="shared" si="0"/>
        <v>0</v>
      </c>
      <c r="I21" s="350"/>
      <c r="J21" s="351">
        <f t="shared" si="1"/>
        <v>0</v>
      </c>
      <c r="K21" s="350"/>
      <c r="L21" s="351">
        <f t="shared" si="2"/>
        <v>0</v>
      </c>
      <c r="M21" s="350"/>
      <c r="N21" s="351">
        <f t="shared" si="3"/>
        <v>0</v>
      </c>
      <c r="O21" s="350"/>
      <c r="P21" s="357">
        <f t="shared" si="4"/>
        <v>0</v>
      </c>
      <c r="Q21" s="343">
        <f t="shared" si="5"/>
        <v>0</v>
      </c>
      <c r="R21" s="469">
        <f t="shared" si="6"/>
        <v>0</v>
      </c>
      <c r="S21" s="1"/>
      <c r="T21" s="2"/>
      <c r="U21" s="2"/>
      <c r="V21" s="2"/>
      <c r="W21" s="2"/>
      <c r="X21" s="2"/>
      <c r="Y21" s="2"/>
      <c r="Z21" s="2"/>
      <c r="AA21" s="2"/>
      <c r="AB21" s="2"/>
      <c r="AC21" s="2"/>
      <c r="AD21" s="2"/>
      <c r="AE21" s="2"/>
      <c r="AF21" s="2"/>
    </row>
    <row r="22" spans="1:32">
      <c r="A22" s="2"/>
      <c r="B22" s="1"/>
      <c r="C22" s="291"/>
      <c r="D22" s="286" t="s">
        <v>95</v>
      </c>
      <c r="E22" s="292" t="str">
        <f>IFERROR(VLOOKUP($D22,'START - AWARD DETAILS'!$C$21:$D$60,2,0),"")</f>
        <v/>
      </c>
      <c r="F22" s="369">
        <v>1</v>
      </c>
      <c r="G22" s="350"/>
      <c r="H22" s="351">
        <f t="shared" si="0"/>
        <v>0</v>
      </c>
      <c r="I22" s="350"/>
      <c r="J22" s="351">
        <f t="shared" si="1"/>
        <v>0</v>
      </c>
      <c r="K22" s="350"/>
      <c r="L22" s="351">
        <f t="shared" si="2"/>
        <v>0</v>
      </c>
      <c r="M22" s="350"/>
      <c r="N22" s="351">
        <f t="shared" si="3"/>
        <v>0</v>
      </c>
      <c r="O22" s="350"/>
      <c r="P22" s="357">
        <f t="shared" si="4"/>
        <v>0</v>
      </c>
      <c r="Q22" s="343">
        <f t="shared" si="5"/>
        <v>0</v>
      </c>
      <c r="R22" s="469">
        <f t="shared" si="6"/>
        <v>0</v>
      </c>
      <c r="S22" s="1"/>
      <c r="T22" s="2"/>
      <c r="U22" s="2"/>
      <c r="V22" s="2"/>
      <c r="W22" s="2"/>
      <c r="X22" s="2"/>
      <c r="Y22" s="2"/>
      <c r="Z22" s="2"/>
      <c r="AA22" s="2"/>
      <c r="AB22" s="2"/>
      <c r="AC22" s="2"/>
      <c r="AD22" s="2"/>
      <c r="AE22" s="2"/>
      <c r="AF22" s="2"/>
    </row>
    <row r="23" spans="1:32">
      <c r="A23" s="2"/>
      <c r="B23" s="1"/>
      <c r="C23" s="291"/>
      <c r="D23" s="286" t="s">
        <v>95</v>
      </c>
      <c r="E23" s="292" t="str">
        <f>IFERROR(VLOOKUP($D23,'START - AWARD DETAILS'!$C$21:$D$60,2,0),"")</f>
        <v/>
      </c>
      <c r="F23" s="369">
        <v>1</v>
      </c>
      <c r="G23" s="350"/>
      <c r="H23" s="351">
        <f t="shared" si="0"/>
        <v>0</v>
      </c>
      <c r="I23" s="350"/>
      <c r="J23" s="351">
        <f t="shared" si="1"/>
        <v>0</v>
      </c>
      <c r="K23" s="350"/>
      <c r="L23" s="351">
        <f t="shared" si="2"/>
        <v>0</v>
      </c>
      <c r="M23" s="350"/>
      <c r="N23" s="351">
        <f t="shared" si="3"/>
        <v>0</v>
      </c>
      <c r="O23" s="350"/>
      <c r="P23" s="357">
        <f t="shared" si="4"/>
        <v>0</v>
      </c>
      <c r="Q23" s="343">
        <f t="shared" si="5"/>
        <v>0</v>
      </c>
      <c r="R23" s="469">
        <f t="shared" si="6"/>
        <v>0</v>
      </c>
      <c r="S23" s="1"/>
      <c r="T23" s="2"/>
      <c r="U23" s="2"/>
      <c r="V23" s="2"/>
      <c r="W23" s="2"/>
      <c r="X23" s="2"/>
      <c r="Y23" s="2"/>
      <c r="Z23" s="2"/>
      <c r="AA23" s="2"/>
      <c r="AB23" s="2"/>
      <c r="AC23" s="2"/>
      <c r="AD23" s="2"/>
      <c r="AE23" s="2"/>
      <c r="AF23" s="2"/>
    </row>
    <row r="24" spans="1:32">
      <c r="A24" s="2"/>
      <c r="B24" s="1"/>
      <c r="C24" s="291"/>
      <c r="D24" s="286" t="s">
        <v>95</v>
      </c>
      <c r="E24" s="292" t="str">
        <f>IFERROR(VLOOKUP($D24,'START - AWARD DETAILS'!$C$21:$D$60,2,0),"")</f>
        <v/>
      </c>
      <c r="F24" s="369">
        <v>1</v>
      </c>
      <c r="G24" s="350"/>
      <c r="H24" s="351">
        <f t="shared" si="0"/>
        <v>0</v>
      </c>
      <c r="I24" s="350"/>
      <c r="J24" s="351">
        <f t="shared" si="1"/>
        <v>0</v>
      </c>
      <c r="K24" s="350"/>
      <c r="L24" s="351">
        <f t="shared" si="2"/>
        <v>0</v>
      </c>
      <c r="M24" s="350"/>
      <c r="N24" s="351">
        <f t="shared" si="3"/>
        <v>0</v>
      </c>
      <c r="O24" s="350"/>
      <c r="P24" s="357">
        <f t="shared" si="4"/>
        <v>0</v>
      </c>
      <c r="Q24" s="343">
        <f t="shared" si="5"/>
        <v>0</v>
      </c>
      <c r="R24" s="469">
        <f t="shared" si="6"/>
        <v>0</v>
      </c>
      <c r="S24" s="1"/>
      <c r="T24" s="2"/>
      <c r="U24" s="2"/>
      <c r="V24" s="2"/>
      <c r="W24" s="2"/>
      <c r="X24" s="2"/>
      <c r="Y24" s="2"/>
      <c r="Z24" s="2"/>
      <c r="AA24" s="2"/>
      <c r="AB24" s="2"/>
      <c r="AC24" s="2"/>
      <c r="AD24" s="2"/>
      <c r="AE24" s="2"/>
      <c r="AF24" s="2"/>
    </row>
    <row r="25" spans="1:32">
      <c r="A25" s="2"/>
      <c r="B25" s="1"/>
      <c r="C25" s="291"/>
      <c r="D25" s="286" t="s">
        <v>95</v>
      </c>
      <c r="E25" s="292" t="str">
        <f>IFERROR(VLOOKUP($D25,'START - AWARD DETAILS'!$C$21:$D$60,2,0),"")</f>
        <v/>
      </c>
      <c r="F25" s="369">
        <v>1</v>
      </c>
      <c r="G25" s="350"/>
      <c r="H25" s="351">
        <f t="shared" si="0"/>
        <v>0</v>
      </c>
      <c r="I25" s="350"/>
      <c r="J25" s="351">
        <f t="shared" si="1"/>
        <v>0</v>
      </c>
      <c r="K25" s="350"/>
      <c r="L25" s="351">
        <f t="shared" si="2"/>
        <v>0</v>
      </c>
      <c r="M25" s="350"/>
      <c r="N25" s="351">
        <f t="shared" si="3"/>
        <v>0</v>
      </c>
      <c r="O25" s="350"/>
      <c r="P25" s="357">
        <f t="shared" si="4"/>
        <v>0</v>
      </c>
      <c r="Q25" s="343">
        <f t="shared" si="5"/>
        <v>0</v>
      </c>
      <c r="R25" s="469">
        <f t="shared" si="6"/>
        <v>0</v>
      </c>
      <c r="S25" s="1"/>
      <c r="T25" s="2"/>
      <c r="U25" s="2"/>
      <c r="V25" s="2"/>
      <c r="W25" s="2"/>
      <c r="X25" s="2"/>
      <c r="Y25" s="2"/>
      <c r="Z25" s="2"/>
      <c r="AA25" s="2"/>
      <c r="AB25" s="2"/>
      <c r="AC25" s="2"/>
      <c r="AD25" s="2"/>
      <c r="AE25" s="2"/>
      <c r="AF25" s="2"/>
    </row>
    <row r="26" spans="1:32">
      <c r="A26" s="2"/>
      <c r="B26" s="1"/>
      <c r="C26" s="291"/>
      <c r="D26" s="286" t="s">
        <v>95</v>
      </c>
      <c r="E26" s="292" t="str">
        <f>IFERROR(VLOOKUP($D26,'START - AWARD DETAILS'!$C$21:$D$60,2,0),"")</f>
        <v/>
      </c>
      <c r="F26" s="369">
        <v>1</v>
      </c>
      <c r="G26" s="350"/>
      <c r="H26" s="351">
        <f t="shared" si="0"/>
        <v>0</v>
      </c>
      <c r="I26" s="350"/>
      <c r="J26" s="351">
        <f t="shared" si="1"/>
        <v>0</v>
      </c>
      <c r="K26" s="350"/>
      <c r="L26" s="351">
        <f t="shared" si="2"/>
        <v>0</v>
      </c>
      <c r="M26" s="350"/>
      <c r="N26" s="351">
        <f t="shared" si="3"/>
        <v>0</v>
      </c>
      <c r="O26" s="350"/>
      <c r="P26" s="357">
        <f t="shared" si="4"/>
        <v>0</v>
      </c>
      <c r="Q26" s="343">
        <f t="shared" si="5"/>
        <v>0</v>
      </c>
      <c r="R26" s="469">
        <f t="shared" si="6"/>
        <v>0</v>
      </c>
      <c r="S26" s="1"/>
      <c r="T26" s="2"/>
      <c r="U26" s="2"/>
      <c r="V26" s="2"/>
      <c r="W26" s="2"/>
      <c r="X26" s="2"/>
      <c r="Y26" s="2"/>
      <c r="Z26" s="2"/>
      <c r="AA26" s="2"/>
      <c r="AB26" s="2"/>
      <c r="AC26" s="2"/>
      <c r="AD26" s="2"/>
      <c r="AE26" s="2"/>
      <c r="AF26" s="2"/>
    </row>
    <row r="27" spans="1:32">
      <c r="A27" s="2"/>
      <c r="B27" s="1"/>
      <c r="C27" s="291"/>
      <c r="D27" s="286" t="s">
        <v>95</v>
      </c>
      <c r="E27" s="292" t="str">
        <f>IFERROR(VLOOKUP($D27,'START - AWARD DETAILS'!$C$21:$D$60,2,0),"")</f>
        <v/>
      </c>
      <c r="F27" s="369">
        <v>1</v>
      </c>
      <c r="G27" s="350"/>
      <c r="H27" s="351">
        <f t="shared" si="0"/>
        <v>0</v>
      </c>
      <c r="I27" s="350"/>
      <c r="J27" s="351">
        <f t="shared" si="1"/>
        <v>0</v>
      </c>
      <c r="K27" s="350"/>
      <c r="L27" s="351">
        <f t="shared" si="2"/>
        <v>0</v>
      </c>
      <c r="M27" s="350"/>
      <c r="N27" s="351">
        <f t="shared" si="3"/>
        <v>0</v>
      </c>
      <c r="O27" s="350"/>
      <c r="P27" s="357">
        <f t="shared" si="4"/>
        <v>0</v>
      </c>
      <c r="Q27" s="343">
        <f t="shared" si="5"/>
        <v>0</v>
      </c>
      <c r="R27" s="469">
        <f t="shared" si="6"/>
        <v>0</v>
      </c>
      <c r="S27" s="1"/>
      <c r="T27" s="2"/>
      <c r="U27" s="2"/>
      <c r="V27" s="2"/>
      <c r="W27" s="2"/>
      <c r="X27" s="2"/>
      <c r="Y27" s="2"/>
      <c r="Z27" s="2"/>
      <c r="AA27" s="2"/>
      <c r="AB27" s="2"/>
      <c r="AC27" s="2"/>
      <c r="AD27" s="2"/>
      <c r="AE27" s="2"/>
      <c r="AF27" s="2"/>
    </row>
    <row r="28" spans="1:32">
      <c r="A28" s="2"/>
      <c r="B28" s="1"/>
      <c r="C28" s="291"/>
      <c r="D28" s="286" t="s">
        <v>95</v>
      </c>
      <c r="E28" s="292" t="str">
        <f>IFERROR(VLOOKUP($D28,'START - AWARD DETAILS'!$C$21:$D$60,2,0),"")</f>
        <v/>
      </c>
      <c r="F28" s="369">
        <v>1</v>
      </c>
      <c r="G28" s="350"/>
      <c r="H28" s="351">
        <f t="shared" si="0"/>
        <v>0</v>
      </c>
      <c r="I28" s="350"/>
      <c r="J28" s="351">
        <f t="shared" si="1"/>
        <v>0</v>
      </c>
      <c r="K28" s="350"/>
      <c r="L28" s="351">
        <f t="shared" si="2"/>
        <v>0</v>
      </c>
      <c r="M28" s="350"/>
      <c r="N28" s="351">
        <f t="shared" si="3"/>
        <v>0</v>
      </c>
      <c r="O28" s="350"/>
      <c r="P28" s="357">
        <f t="shared" si="4"/>
        <v>0</v>
      </c>
      <c r="Q28" s="343">
        <f t="shared" si="5"/>
        <v>0</v>
      </c>
      <c r="R28" s="469">
        <f t="shared" si="6"/>
        <v>0</v>
      </c>
      <c r="S28" s="1"/>
      <c r="T28" s="2"/>
      <c r="U28" s="2"/>
      <c r="V28" s="2"/>
      <c r="W28" s="2"/>
      <c r="X28" s="2"/>
      <c r="Y28" s="2"/>
      <c r="Z28" s="2"/>
      <c r="AA28" s="2"/>
      <c r="AB28" s="2"/>
      <c r="AC28" s="2"/>
      <c r="AD28" s="2"/>
      <c r="AE28" s="2"/>
      <c r="AF28" s="2"/>
    </row>
    <row r="29" spans="1:32">
      <c r="A29" s="2"/>
      <c r="B29" s="1"/>
      <c r="C29" s="291"/>
      <c r="D29" s="286" t="s">
        <v>95</v>
      </c>
      <c r="E29" s="292" t="str">
        <f>IFERROR(VLOOKUP($D29,'START - AWARD DETAILS'!$C$21:$D$60,2,0),"")</f>
        <v/>
      </c>
      <c r="F29" s="369">
        <v>1</v>
      </c>
      <c r="G29" s="350"/>
      <c r="H29" s="351">
        <f t="shared" si="0"/>
        <v>0</v>
      </c>
      <c r="I29" s="350"/>
      <c r="J29" s="351">
        <f t="shared" si="1"/>
        <v>0</v>
      </c>
      <c r="K29" s="350"/>
      <c r="L29" s="351">
        <f t="shared" si="2"/>
        <v>0</v>
      </c>
      <c r="M29" s="350"/>
      <c r="N29" s="351">
        <f t="shared" si="3"/>
        <v>0</v>
      </c>
      <c r="O29" s="350"/>
      <c r="P29" s="357">
        <f t="shared" si="4"/>
        <v>0</v>
      </c>
      <c r="Q29" s="343">
        <f t="shared" si="5"/>
        <v>0</v>
      </c>
      <c r="R29" s="469">
        <f t="shared" si="6"/>
        <v>0</v>
      </c>
      <c r="S29" s="1"/>
      <c r="T29" s="2"/>
      <c r="U29" s="2"/>
      <c r="V29" s="2"/>
      <c r="W29" s="2"/>
      <c r="X29" s="2"/>
      <c r="Y29" s="2"/>
      <c r="Z29" s="2"/>
      <c r="AA29" s="2"/>
      <c r="AB29" s="2"/>
      <c r="AC29" s="2"/>
      <c r="AD29" s="2"/>
      <c r="AE29" s="2"/>
      <c r="AF29" s="2"/>
    </row>
    <row r="30" spans="1:32">
      <c r="A30" s="2"/>
      <c r="B30" s="1"/>
      <c r="C30" s="291"/>
      <c r="D30" s="286" t="s">
        <v>95</v>
      </c>
      <c r="E30" s="292" t="str">
        <f>IFERROR(VLOOKUP($D30,'START - AWARD DETAILS'!$C$21:$D$60,2,0),"")</f>
        <v/>
      </c>
      <c r="F30" s="369">
        <v>1</v>
      </c>
      <c r="G30" s="350"/>
      <c r="H30" s="351">
        <f t="shared" si="0"/>
        <v>0</v>
      </c>
      <c r="I30" s="350"/>
      <c r="J30" s="351">
        <f t="shared" si="1"/>
        <v>0</v>
      </c>
      <c r="K30" s="350"/>
      <c r="L30" s="351">
        <f t="shared" si="2"/>
        <v>0</v>
      </c>
      <c r="M30" s="350"/>
      <c r="N30" s="351">
        <f t="shared" si="3"/>
        <v>0</v>
      </c>
      <c r="O30" s="350"/>
      <c r="P30" s="357">
        <f t="shared" si="4"/>
        <v>0</v>
      </c>
      <c r="Q30" s="343">
        <f t="shared" si="5"/>
        <v>0</v>
      </c>
      <c r="R30" s="469">
        <f t="shared" si="6"/>
        <v>0</v>
      </c>
      <c r="S30" s="1"/>
      <c r="T30" s="2"/>
      <c r="U30" s="2"/>
      <c r="V30" s="2"/>
      <c r="W30" s="2"/>
      <c r="X30" s="2"/>
      <c r="Y30" s="2"/>
      <c r="Z30" s="2"/>
      <c r="AA30" s="2"/>
      <c r="AB30" s="2"/>
      <c r="AC30" s="2"/>
      <c r="AD30" s="2"/>
      <c r="AE30" s="2"/>
      <c r="AF30" s="2"/>
    </row>
    <row r="31" spans="1:32">
      <c r="A31" s="2"/>
      <c r="B31" s="1"/>
      <c r="C31" s="291"/>
      <c r="D31" s="286" t="s">
        <v>95</v>
      </c>
      <c r="E31" s="292" t="str">
        <f>IFERROR(VLOOKUP($D31,'START - AWARD DETAILS'!$C$21:$D$60,2,0),"")</f>
        <v/>
      </c>
      <c r="F31" s="369">
        <v>1</v>
      </c>
      <c r="G31" s="350"/>
      <c r="H31" s="351">
        <f t="shared" si="0"/>
        <v>0</v>
      </c>
      <c r="I31" s="350"/>
      <c r="J31" s="351">
        <f t="shared" si="1"/>
        <v>0</v>
      </c>
      <c r="K31" s="350"/>
      <c r="L31" s="351">
        <f t="shared" si="2"/>
        <v>0</v>
      </c>
      <c r="M31" s="350"/>
      <c r="N31" s="351">
        <f t="shared" si="3"/>
        <v>0</v>
      </c>
      <c r="O31" s="350"/>
      <c r="P31" s="357">
        <f t="shared" si="4"/>
        <v>0</v>
      </c>
      <c r="Q31" s="343">
        <f t="shared" si="5"/>
        <v>0</v>
      </c>
      <c r="R31" s="469">
        <f t="shared" si="6"/>
        <v>0</v>
      </c>
      <c r="S31" s="1"/>
      <c r="T31" s="2"/>
      <c r="U31" s="2"/>
      <c r="V31" s="2"/>
      <c r="W31" s="2"/>
      <c r="X31" s="2"/>
      <c r="Y31" s="2"/>
      <c r="Z31" s="2"/>
      <c r="AA31" s="2"/>
      <c r="AB31" s="2"/>
      <c r="AC31" s="2"/>
      <c r="AD31" s="2"/>
      <c r="AE31" s="2"/>
      <c r="AF31" s="2"/>
    </row>
    <row r="32" spans="1:32">
      <c r="A32" s="2"/>
      <c r="B32" s="1"/>
      <c r="C32" s="291"/>
      <c r="D32" s="286" t="s">
        <v>95</v>
      </c>
      <c r="E32" s="292" t="str">
        <f>IFERROR(VLOOKUP($D32,'START - AWARD DETAILS'!$C$21:$D$60,2,0),"")</f>
        <v/>
      </c>
      <c r="F32" s="369">
        <v>1</v>
      </c>
      <c r="G32" s="350"/>
      <c r="H32" s="351">
        <f t="shared" si="0"/>
        <v>0</v>
      </c>
      <c r="I32" s="350"/>
      <c r="J32" s="351">
        <f t="shared" si="1"/>
        <v>0</v>
      </c>
      <c r="K32" s="350"/>
      <c r="L32" s="351">
        <f t="shared" si="2"/>
        <v>0</v>
      </c>
      <c r="M32" s="350"/>
      <c r="N32" s="351">
        <f t="shared" si="3"/>
        <v>0</v>
      </c>
      <c r="O32" s="350"/>
      <c r="P32" s="357">
        <f t="shared" si="4"/>
        <v>0</v>
      </c>
      <c r="Q32" s="343">
        <f t="shared" si="5"/>
        <v>0</v>
      </c>
      <c r="R32" s="469">
        <f t="shared" si="6"/>
        <v>0</v>
      </c>
      <c r="S32" s="1"/>
      <c r="T32" s="2"/>
      <c r="U32" s="2"/>
      <c r="V32" s="2"/>
      <c r="W32" s="2"/>
      <c r="X32" s="2"/>
      <c r="Y32" s="2"/>
      <c r="Z32" s="2"/>
      <c r="AA32" s="2"/>
      <c r="AB32" s="2"/>
      <c r="AC32" s="2"/>
      <c r="AD32" s="2"/>
      <c r="AE32" s="2"/>
      <c r="AF32" s="2"/>
    </row>
    <row r="33" spans="1:32">
      <c r="A33" s="2"/>
      <c r="B33" s="1"/>
      <c r="C33" s="291"/>
      <c r="D33" s="286" t="s">
        <v>95</v>
      </c>
      <c r="E33" s="292" t="str">
        <f>IFERROR(VLOOKUP($D33,'START - AWARD DETAILS'!$C$21:$D$60,2,0),"")</f>
        <v/>
      </c>
      <c r="F33" s="369">
        <v>1</v>
      </c>
      <c r="G33" s="350"/>
      <c r="H33" s="351">
        <f t="shared" si="0"/>
        <v>0</v>
      </c>
      <c r="I33" s="350"/>
      <c r="J33" s="351">
        <f t="shared" si="1"/>
        <v>0</v>
      </c>
      <c r="K33" s="350"/>
      <c r="L33" s="351">
        <f t="shared" si="2"/>
        <v>0</v>
      </c>
      <c r="M33" s="350"/>
      <c r="N33" s="351">
        <f t="shared" si="3"/>
        <v>0</v>
      </c>
      <c r="O33" s="350"/>
      <c r="P33" s="357">
        <f t="shared" si="4"/>
        <v>0</v>
      </c>
      <c r="Q33" s="343">
        <f t="shared" si="5"/>
        <v>0</v>
      </c>
      <c r="R33" s="469">
        <f t="shared" si="6"/>
        <v>0</v>
      </c>
      <c r="S33" s="1"/>
      <c r="T33" s="2"/>
      <c r="U33" s="2"/>
      <c r="V33" s="2"/>
      <c r="W33" s="2"/>
      <c r="X33" s="2"/>
      <c r="Y33" s="2"/>
      <c r="Z33" s="2"/>
      <c r="AA33" s="2"/>
      <c r="AB33" s="2"/>
      <c r="AC33" s="2"/>
      <c r="AD33" s="2"/>
      <c r="AE33" s="2"/>
      <c r="AF33" s="2"/>
    </row>
    <row r="34" spans="1:32">
      <c r="A34" s="2"/>
      <c r="B34" s="1"/>
      <c r="C34" s="291"/>
      <c r="D34" s="286" t="s">
        <v>95</v>
      </c>
      <c r="E34" s="292" t="str">
        <f>IFERROR(VLOOKUP($D34,'START - AWARD DETAILS'!$C$21:$D$60,2,0),"")</f>
        <v/>
      </c>
      <c r="F34" s="369">
        <v>1</v>
      </c>
      <c r="G34" s="350"/>
      <c r="H34" s="351">
        <f t="shared" si="0"/>
        <v>0</v>
      </c>
      <c r="I34" s="350"/>
      <c r="J34" s="351">
        <f t="shared" si="1"/>
        <v>0</v>
      </c>
      <c r="K34" s="350"/>
      <c r="L34" s="351">
        <f t="shared" si="2"/>
        <v>0</v>
      </c>
      <c r="M34" s="350"/>
      <c r="N34" s="351">
        <f t="shared" si="3"/>
        <v>0</v>
      </c>
      <c r="O34" s="350"/>
      <c r="P34" s="357">
        <f t="shared" si="4"/>
        <v>0</v>
      </c>
      <c r="Q34" s="343">
        <f t="shared" si="5"/>
        <v>0</v>
      </c>
      <c r="R34" s="469">
        <f t="shared" si="6"/>
        <v>0</v>
      </c>
      <c r="S34" s="1"/>
      <c r="T34" s="2"/>
      <c r="U34" s="2"/>
      <c r="V34" s="2"/>
      <c r="W34" s="2"/>
      <c r="X34" s="2"/>
      <c r="Y34" s="2"/>
      <c r="Z34" s="2"/>
      <c r="AA34" s="2"/>
      <c r="AB34" s="2"/>
      <c r="AC34" s="2"/>
      <c r="AD34" s="2"/>
      <c r="AE34" s="2"/>
      <c r="AF34" s="2"/>
    </row>
    <row r="35" spans="1:32">
      <c r="A35" s="2"/>
      <c r="B35" s="1"/>
      <c r="C35" s="291"/>
      <c r="D35" s="286" t="s">
        <v>95</v>
      </c>
      <c r="E35" s="292" t="str">
        <f>IFERROR(VLOOKUP($D35,'START - AWARD DETAILS'!$C$21:$D$60,2,0),"")</f>
        <v/>
      </c>
      <c r="F35" s="369">
        <v>1</v>
      </c>
      <c r="G35" s="350"/>
      <c r="H35" s="351">
        <f t="shared" si="0"/>
        <v>0</v>
      </c>
      <c r="I35" s="350"/>
      <c r="J35" s="351">
        <f t="shared" si="1"/>
        <v>0</v>
      </c>
      <c r="K35" s="350"/>
      <c r="L35" s="351">
        <f t="shared" si="2"/>
        <v>0</v>
      </c>
      <c r="M35" s="350"/>
      <c r="N35" s="351">
        <f t="shared" si="3"/>
        <v>0</v>
      </c>
      <c r="O35" s="350"/>
      <c r="P35" s="357">
        <f t="shared" si="4"/>
        <v>0</v>
      </c>
      <c r="Q35" s="343">
        <f t="shared" si="5"/>
        <v>0</v>
      </c>
      <c r="R35" s="469">
        <f t="shared" si="6"/>
        <v>0</v>
      </c>
      <c r="S35" s="1"/>
      <c r="T35" s="2"/>
      <c r="U35" s="2"/>
      <c r="V35" s="2"/>
      <c r="W35" s="2"/>
      <c r="X35" s="2"/>
      <c r="Y35" s="2"/>
      <c r="Z35" s="2"/>
      <c r="AA35" s="2"/>
      <c r="AB35" s="2"/>
      <c r="AC35" s="2"/>
      <c r="AD35" s="2"/>
      <c r="AE35" s="2"/>
      <c r="AF35" s="2"/>
    </row>
    <row r="36" spans="1:32">
      <c r="A36" s="2"/>
      <c r="B36" s="1"/>
      <c r="C36" s="291"/>
      <c r="D36" s="286" t="s">
        <v>95</v>
      </c>
      <c r="E36" s="292" t="str">
        <f>IFERROR(VLOOKUP($D36,'START - AWARD DETAILS'!$C$21:$D$60,2,0),"")</f>
        <v/>
      </c>
      <c r="F36" s="369">
        <v>1</v>
      </c>
      <c r="G36" s="350"/>
      <c r="H36" s="351">
        <f t="shared" si="0"/>
        <v>0</v>
      </c>
      <c r="I36" s="350"/>
      <c r="J36" s="351">
        <f t="shared" si="1"/>
        <v>0</v>
      </c>
      <c r="K36" s="350"/>
      <c r="L36" s="351">
        <f t="shared" si="2"/>
        <v>0</v>
      </c>
      <c r="M36" s="350"/>
      <c r="N36" s="351">
        <f t="shared" si="3"/>
        <v>0</v>
      </c>
      <c r="O36" s="350"/>
      <c r="P36" s="357">
        <f t="shared" si="4"/>
        <v>0</v>
      </c>
      <c r="Q36" s="343">
        <f t="shared" si="5"/>
        <v>0</v>
      </c>
      <c r="R36" s="469">
        <f t="shared" si="6"/>
        <v>0</v>
      </c>
      <c r="S36" s="1"/>
      <c r="T36" s="2"/>
      <c r="U36" s="2"/>
      <c r="V36" s="2"/>
      <c r="W36" s="2"/>
      <c r="X36" s="2"/>
      <c r="Y36" s="2"/>
      <c r="Z36" s="2"/>
      <c r="AA36" s="2"/>
      <c r="AB36" s="2"/>
      <c r="AC36" s="2"/>
      <c r="AD36" s="2"/>
      <c r="AE36" s="2"/>
      <c r="AF36" s="2"/>
    </row>
    <row r="37" spans="1:32">
      <c r="A37" s="2"/>
      <c r="B37" s="1"/>
      <c r="C37" s="291"/>
      <c r="D37" s="286" t="s">
        <v>95</v>
      </c>
      <c r="E37" s="292" t="str">
        <f>IFERROR(VLOOKUP($D37,'START - AWARD DETAILS'!$C$21:$D$60,2,0),"")</f>
        <v/>
      </c>
      <c r="F37" s="369">
        <v>1</v>
      </c>
      <c r="G37" s="350"/>
      <c r="H37" s="351">
        <f t="shared" si="0"/>
        <v>0</v>
      </c>
      <c r="I37" s="350"/>
      <c r="J37" s="351">
        <f t="shared" si="1"/>
        <v>0</v>
      </c>
      <c r="K37" s="350"/>
      <c r="L37" s="351">
        <f t="shared" si="2"/>
        <v>0</v>
      </c>
      <c r="M37" s="350"/>
      <c r="N37" s="351">
        <f t="shared" si="3"/>
        <v>0</v>
      </c>
      <c r="O37" s="350"/>
      <c r="P37" s="357">
        <f t="shared" si="4"/>
        <v>0</v>
      </c>
      <c r="Q37" s="343">
        <f t="shared" si="5"/>
        <v>0</v>
      </c>
      <c r="R37" s="469">
        <f t="shared" si="6"/>
        <v>0</v>
      </c>
      <c r="S37" s="1"/>
      <c r="T37" s="2"/>
      <c r="U37" s="2"/>
      <c r="V37" s="2"/>
      <c r="W37" s="2"/>
      <c r="X37" s="2"/>
      <c r="Y37" s="2"/>
      <c r="Z37" s="2"/>
      <c r="AA37" s="2"/>
      <c r="AB37" s="2"/>
      <c r="AC37" s="2"/>
      <c r="AD37" s="2"/>
      <c r="AE37" s="2"/>
      <c r="AF37" s="2"/>
    </row>
    <row r="38" spans="1:32">
      <c r="A38" s="2"/>
      <c r="B38" s="1"/>
      <c r="C38" s="291"/>
      <c r="D38" s="286" t="s">
        <v>95</v>
      </c>
      <c r="E38" s="292" t="str">
        <f>IFERROR(VLOOKUP($D38,'START - AWARD DETAILS'!$C$21:$D$60,2,0),"")</f>
        <v/>
      </c>
      <c r="F38" s="369">
        <v>1</v>
      </c>
      <c r="G38" s="350"/>
      <c r="H38" s="351">
        <f t="shared" si="0"/>
        <v>0</v>
      </c>
      <c r="I38" s="350"/>
      <c r="J38" s="351">
        <f t="shared" si="1"/>
        <v>0</v>
      </c>
      <c r="K38" s="350"/>
      <c r="L38" s="351">
        <f t="shared" si="2"/>
        <v>0</v>
      </c>
      <c r="M38" s="350"/>
      <c r="N38" s="351">
        <f t="shared" si="3"/>
        <v>0</v>
      </c>
      <c r="O38" s="350"/>
      <c r="P38" s="357">
        <f t="shared" si="4"/>
        <v>0</v>
      </c>
      <c r="Q38" s="343">
        <f t="shared" si="5"/>
        <v>0</v>
      </c>
      <c r="R38" s="469">
        <f t="shared" si="6"/>
        <v>0</v>
      </c>
      <c r="S38" s="1"/>
      <c r="T38" s="2"/>
      <c r="U38" s="2"/>
      <c r="V38" s="2"/>
      <c r="W38" s="2"/>
      <c r="X38" s="2"/>
      <c r="Y38" s="2"/>
      <c r="Z38" s="2"/>
      <c r="AA38" s="2"/>
      <c r="AB38" s="2"/>
      <c r="AC38" s="2"/>
      <c r="AD38" s="2"/>
      <c r="AE38" s="2"/>
      <c r="AF38" s="2"/>
    </row>
    <row r="39" spans="1:32">
      <c r="A39" s="2"/>
      <c r="B39" s="1"/>
      <c r="C39" s="291"/>
      <c r="D39" s="286" t="s">
        <v>95</v>
      </c>
      <c r="E39" s="292" t="str">
        <f>IFERROR(VLOOKUP($D39,'START - AWARD DETAILS'!$C$21:$D$60,2,0),"")</f>
        <v/>
      </c>
      <c r="F39" s="369">
        <v>1</v>
      </c>
      <c r="G39" s="350"/>
      <c r="H39" s="351">
        <f t="shared" si="0"/>
        <v>0</v>
      </c>
      <c r="I39" s="350"/>
      <c r="J39" s="351">
        <f t="shared" si="1"/>
        <v>0</v>
      </c>
      <c r="K39" s="350"/>
      <c r="L39" s="351">
        <f t="shared" si="2"/>
        <v>0</v>
      </c>
      <c r="M39" s="350"/>
      <c r="N39" s="351">
        <f t="shared" si="3"/>
        <v>0</v>
      </c>
      <c r="O39" s="350"/>
      <c r="P39" s="357">
        <f t="shared" si="4"/>
        <v>0</v>
      </c>
      <c r="Q39" s="343">
        <f t="shared" si="5"/>
        <v>0</v>
      </c>
      <c r="R39" s="469">
        <f t="shared" si="6"/>
        <v>0</v>
      </c>
      <c r="S39" s="1"/>
      <c r="T39" s="2"/>
      <c r="U39" s="2"/>
      <c r="V39" s="2"/>
      <c r="W39" s="2"/>
      <c r="X39" s="2"/>
      <c r="Y39" s="2"/>
      <c r="Z39" s="2"/>
      <c r="AA39" s="2"/>
      <c r="AB39" s="2"/>
      <c r="AC39" s="2"/>
      <c r="AD39" s="2"/>
      <c r="AE39" s="2"/>
      <c r="AF39" s="2"/>
    </row>
    <row r="40" spans="1:32">
      <c r="A40" s="2"/>
      <c r="B40" s="1"/>
      <c r="C40" s="291"/>
      <c r="D40" s="286" t="s">
        <v>95</v>
      </c>
      <c r="E40" s="292" t="str">
        <f>IFERROR(VLOOKUP($D40,'START - AWARD DETAILS'!$C$21:$D$60,2,0),"")</f>
        <v/>
      </c>
      <c r="F40" s="369">
        <v>1</v>
      </c>
      <c r="G40" s="350"/>
      <c r="H40" s="351">
        <f t="shared" si="0"/>
        <v>0</v>
      </c>
      <c r="I40" s="350"/>
      <c r="J40" s="351">
        <f t="shared" si="1"/>
        <v>0</v>
      </c>
      <c r="K40" s="350"/>
      <c r="L40" s="351">
        <f t="shared" si="2"/>
        <v>0</v>
      </c>
      <c r="M40" s="350"/>
      <c r="N40" s="351">
        <f t="shared" si="3"/>
        <v>0</v>
      </c>
      <c r="O40" s="350"/>
      <c r="P40" s="357">
        <f t="shared" si="4"/>
        <v>0</v>
      </c>
      <c r="Q40" s="343">
        <f t="shared" si="5"/>
        <v>0</v>
      </c>
      <c r="R40" s="469">
        <f t="shared" si="6"/>
        <v>0</v>
      </c>
      <c r="S40" s="1"/>
      <c r="T40" s="2"/>
      <c r="U40" s="2"/>
      <c r="V40" s="2"/>
      <c r="W40" s="2"/>
      <c r="X40" s="2"/>
      <c r="Y40" s="2"/>
      <c r="Z40" s="2"/>
      <c r="AA40" s="2"/>
      <c r="AB40" s="2"/>
      <c r="AC40" s="2"/>
      <c r="AD40" s="2"/>
      <c r="AE40" s="2"/>
      <c r="AF40" s="2"/>
    </row>
    <row r="41" spans="1:32">
      <c r="A41" s="2"/>
      <c r="B41" s="1"/>
      <c r="C41" s="291"/>
      <c r="D41" s="286" t="s">
        <v>95</v>
      </c>
      <c r="E41" s="292" t="str">
        <f>IFERROR(VLOOKUP($D41,'START - AWARD DETAILS'!$C$21:$D$60,2,0),"")</f>
        <v/>
      </c>
      <c r="F41" s="369">
        <v>1</v>
      </c>
      <c r="G41" s="350"/>
      <c r="H41" s="351">
        <f t="shared" si="0"/>
        <v>0</v>
      </c>
      <c r="I41" s="350"/>
      <c r="J41" s="351">
        <f t="shared" si="1"/>
        <v>0</v>
      </c>
      <c r="K41" s="350"/>
      <c r="L41" s="351">
        <f t="shared" si="2"/>
        <v>0</v>
      </c>
      <c r="M41" s="350"/>
      <c r="N41" s="351">
        <f t="shared" si="3"/>
        <v>0</v>
      </c>
      <c r="O41" s="350"/>
      <c r="P41" s="357">
        <f t="shared" si="4"/>
        <v>0</v>
      </c>
      <c r="Q41" s="343">
        <f t="shared" si="5"/>
        <v>0</v>
      </c>
      <c r="R41" s="469">
        <f t="shared" si="6"/>
        <v>0</v>
      </c>
      <c r="S41" s="1"/>
      <c r="T41" s="2"/>
      <c r="U41" s="2"/>
      <c r="V41" s="2"/>
      <c r="W41" s="2"/>
      <c r="X41" s="2"/>
      <c r="Y41" s="2"/>
      <c r="Z41" s="2"/>
      <c r="AA41" s="2"/>
      <c r="AB41" s="2"/>
      <c r="AC41" s="2"/>
      <c r="AD41" s="2"/>
      <c r="AE41" s="2"/>
      <c r="AF41" s="2"/>
    </row>
    <row r="42" spans="1:32">
      <c r="A42" s="2"/>
      <c r="B42" s="1"/>
      <c r="C42" s="291"/>
      <c r="D42" s="286" t="s">
        <v>95</v>
      </c>
      <c r="E42" s="292" t="str">
        <f>IFERROR(VLOOKUP($D42,'START - AWARD DETAILS'!$C$21:$D$60,2,0),"")</f>
        <v/>
      </c>
      <c r="F42" s="369">
        <v>1</v>
      </c>
      <c r="G42" s="350"/>
      <c r="H42" s="351">
        <f t="shared" si="0"/>
        <v>0</v>
      </c>
      <c r="I42" s="350"/>
      <c r="J42" s="351">
        <f t="shared" si="1"/>
        <v>0</v>
      </c>
      <c r="K42" s="350"/>
      <c r="L42" s="351">
        <f t="shared" si="2"/>
        <v>0</v>
      </c>
      <c r="M42" s="350"/>
      <c r="N42" s="351">
        <f t="shared" si="3"/>
        <v>0</v>
      </c>
      <c r="O42" s="350"/>
      <c r="P42" s="357">
        <f t="shared" si="4"/>
        <v>0</v>
      </c>
      <c r="Q42" s="343">
        <f t="shared" si="5"/>
        <v>0</v>
      </c>
      <c r="R42" s="469">
        <f t="shared" si="6"/>
        <v>0</v>
      </c>
      <c r="S42" s="1"/>
      <c r="T42" s="2"/>
      <c r="U42" s="2"/>
      <c r="V42" s="2"/>
      <c r="W42" s="2"/>
      <c r="X42" s="2"/>
      <c r="Y42" s="2"/>
      <c r="Z42" s="2"/>
      <c r="AA42" s="2"/>
      <c r="AB42" s="2"/>
      <c r="AC42" s="2"/>
      <c r="AD42" s="2"/>
      <c r="AE42" s="2"/>
      <c r="AF42" s="2"/>
    </row>
    <row r="43" spans="1:32">
      <c r="A43" s="2"/>
      <c r="B43" s="1"/>
      <c r="C43" s="291"/>
      <c r="D43" s="286" t="s">
        <v>95</v>
      </c>
      <c r="E43" s="292" t="str">
        <f>IFERROR(VLOOKUP($D43,'START - AWARD DETAILS'!$C$21:$D$60,2,0),"")</f>
        <v/>
      </c>
      <c r="F43" s="369">
        <v>1</v>
      </c>
      <c r="G43" s="350"/>
      <c r="H43" s="351">
        <f t="shared" si="0"/>
        <v>0</v>
      </c>
      <c r="I43" s="350"/>
      <c r="J43" s="351">
        <f t="shared" si="1"/>
        <v>0</v>
      </c>
      <c r="K43" s="350"/>
      <c r="L43" s="351">
        <f t="shared" si="2"/>
        <v>0</v>
      </c>
      <c r="M43" s="350"/>
      <c r="N43" s="351">
        <f t="shared" si="3"/>
        <v>0</v>
      </c>
      <c r="O43" s="350"/>
      <c r="P43" s="357">
        <f t="shared" si="4"/>
        <v>0</v>
      </c>
      <c r="Q43" s="343">
        <f t="shared" si="5"/>
        <v>0</v>
      </c>
      <c r="R43" s="469">
        <f t="shared" si="6"/>
        <v>0</v>
      </c>
      <c r="S43" s="1"/>
      <c r="T43" s="2"/>
      <c r="U43" s="2"/>
      <c r="V43" s="2"/>
      <c r="W43" s="2"/>
      <c r="X43" s="2"/>
      <c r="Y43" s="2"/>
      <c r="Z43" s="2"/>
      <c r="AA43" s="2"/>
      <c r="AB43" s="2"/>
      <c r="AC43" s="2"/>
      <c r="AD43" s="2"/>
      <c r="AE43" s="2"/>
      <c r="AF43" s="2"/>
    </row>
    <row r="44" spans="1:32">
      <c r="A44" s="2"/>
      <c r="B44" s="1"/>
      <c r="C44" s="291"/>
      <c r="D44" s="286" t="s">
        <v>95</v>
      </c>
      <c r="E44" s="292" t="str">
        <f>IFERROR(VLOOKUP($D44,'START - AWARD DETAILS'!$C$21:$D$60,2,0),"")</f>
        <v/>
      </c>
      <c r="F44" s="369">
        <v>1</v>
      </c>
      <c r="G44" s="350"/>
      <c r="H44" s="351">
        <f t="shared" si="0"/>
        <v>0</v>
      </c>
      <c r="I44" s="350"/>
      <c r="J44" s="351">
        <f t="shared" si="1"/>
        <v>0</v>
      </c>
      <c r="K44" s="350"/>
      <c r="L44" s="351">
        <f t="shared" si="2"/>
        <v>0</v>
      </c>
      <c r="M44" s="350"/>
      <c r="N44" s="351">
        <f t="shared" si="3"/>
        <v>0</v>
      </c>
      <c r="O44" s="350"/>
      <c r="P44" s="357">
        <f t="shared" si="4"/>
        <v>0</v>
      </c>
      <c r="Q44" s="343">
        <f t="shared" si="5"/>
        <v>0</v>
      </c>
      <c r="R44" s="469">
        <f t="shared" si="6"/>
        <v>0</v>
      </c>
      <c r="S44" s="1"/>
      <c r="T44" s="2"/>
      <c r="U44" s="2"/>
      <c r="V44" s="2"/>
      <c r="W44" s="2"/>
      <c r="X44" s="2"/>
      <c r="Y44" s="2"/>
      <c r="Z44" s="2"/>
      <c r="AA44" s="2"/>
      <c r="AB44" s="2"/>
      <c r="AC44" s="2"/>
      <c r="AD44" s="2"/>
      <c r="AE44" s="2"/>
      <c r="AF44" s="2"/>
    </row>
    <row r="45" spans="1:32">
      <c r="A45" s="2"/>
      <c r="B45" s="1"/>
      <c r="C45" s="291"/>
      <c r="D45" s="286" t="s">
        <v>95</v>
      </c>
      <c r="E45" s="292" t="str">
        <f>IFERROR(VLOOKUP($D45,'START - AWARD DETAILS'!$C$21:$D$60,2,0),"")</f>
        <v/>
      </c>
      <c r="F45" s="369">
        <v>1</v>
      </c>
      <c r="G45" s="350"/>
      <c r="H45" s="351">
        <f t="shared" si="0"/>
        <v>0</v>
      </c>
      <c r="I45" s="350"/>
      <c r="J45" s="351">
        <f t="shared" si="1"/>
        <v>0</v>
      </c>
      <c r="K45" s="350"/>
      <c r="L45" s="351">
        <f t="shared" si="2"/>
        <v>0</v>
      </c>
      <c r="M45" s="350"/>
      <c r="N45" s="351">
        <f t="shared" si="3"/>
        <v>0</v>
      </c>
      <c r="O45" s="350"/>
      <c r="P45" s="357">
        <f t="shared" si="4"/>
        <v>0</v>
      </c>
      <c r="Q45" s="343">
        <f t="shared" si="5"/>
        <v>0</v>
      </c>
      <c r="R45" s="469">
        <f t="shared" si="6"/>
        <v>0</v>
      </c>
      <c r="S45" s="1"/>
      <c r="T45" s="2"/>
      <c r="U45" s="2"/>
      <c r="V45" s="2"/>
      <c r="W45" s="2"/>
      <c r="X45" s="2"/>
      <c r="Y45" s="2"/>
      <c r="Z45" s="2"/>
      <c r="AA45" s="2"/>
      <c r="AB45" s="2"/>
      <c r="AC45" s="2"/>
      <c r="AD45" s="2"/>
      <c r="AE45" s="2"/>
      <c r="AF45" s="2"/>
    </row>
    <row r="46" spans="1:32">
      <c r="A46" s="2"/>
      <c r="B46" s="1"/>
      <c r="C46" s="291"/>
      <c r="D46" s="286" t="s">
        <v>95</v>
      </c>
      <c r="E46" s="292" t="str">
        <f>IFERROR(VLOOKUP($D46,'START - AWARD DETAILS'!$C$21:$D$60,2,0),"")</f>
        <v/>
      </c>
      <c r="F46" s="369">
        <v>1</v>
      </c>
      <c r="G46" s="350"/>
      <c r="H46" s="351">
        <f t="shared" si="0"/>
        <v>0</v>
      </c>
      <c r="I46" s="350"/>
      <c r="J46" s="351">
        <f t="shared" si="1"/>
        <v>0</v>
      </c>
      <c r="K46" s="350"/>
      <c r="L46" s="351">
        <f t="shared" si="2"/>
        <v>0</v>
      </c>
      <c r="M46" s="350"/>
      <c r="N46" s="351">
        <f t="shared" si="3"/>
        <v>0</v>
      </c>
      <c r="O46" s="350"/>
      <c r="P46" s="357">
        <f t="shared" si="4"/>
        <v>0</v>
      </c>
      <c r="Q46" s="343">
        <f t="shared" si="5"/>
        <v>0</v>
      </c>
      <c r="R46" s="469">
        <f t="shared" si="6"/>
        <v>0</v>
      </c>
      <c r="S46" s="1"/>
      <c r="T46" s="2"/>
      <c r="U46" s="2"/>
      <c r="V46" s="2"/>
      <c r="W46" s="2"/>
      <c r="X46" s="2"/>
      <c r="Y46" s="2"/>
      <c r="Z46" s="2"/>
      <c r="AA46" s="2"/>
      <c r="AB46" s="2"/>
      <c r="AC46" s="2"/>
      <c r="AD46" s="2"/>
      <c r="AE46" s="2"/>
      <c r="AF46" s="2"/>
    </row>
    <row r="47" spans="1:32">
      <c r="A47" s="2"/>
      <c r="B47" s="1"/>
      <c r="C47" s="291"/>
      <c r="D47" s="286" t="s">
        <v>95</v>
      </c>
      <c r="E47" s="292" t="str">
        <f>IFERROR(VLOOKUP($D47,'START - AWARD DETAILS'!$C$21:$D$60,2,0),"")</f>
        <v/>
      </c>
      <c r="F47" s="369">
        <v>1</v>
      </c>
      <c r="G47" s="350"/>
      <c r="H47" s="351">
        <f t="shared" si="0"/>
        <v>0</v>
      </c>
      <c r="I47" s="350"/>
      <c r="J47" s="351">
        <f t="shared" si="1"/>
        <v>0</v>
      </c>
      <c r="K47" s="350"/>
      <c r="L47" s="351">
        <f t="shared" si="2"/>
        <v>0</v>
      </c>
      <c r="M47" s="350"/>
      <c r="N47" s="351">
        <f t="shared" si="3"/>
        <v>0</v>
      </c>
      <c r="O47" s="350"/>
      <c r="P47" s="357">
        <f t="shared" si="4"/>
        <v>0</v>
      </c>
      <c r="Q47" s="343">
        <f t="shared" si="5"/>
        <v>0</v>
      </c>
      <c r="R47" s="469">
        <f t="shared" si="6"/>
        <v>0</v>
      </c>
      <c r="S47" s="1"/>
      <c r="T47" s="2"/>
      <c r="U47" s="2"/>
      <c r="V47" s="2"/>
      <c r="W47" s="2"/>
      <c r="X47" s="2"/>
      <c r="Y47" s="2"/>
      <c r="Z47" s="2"/>
      <c r="AA47" s="2"/>
      <c r="AB47" s="2"/>
      <c r="AC47" s="2"/>
      <c r="AD47" s="2"/>
      <c r="AE47" s="2"/>
      <c r="AF47" s="2"/>
    </row>
    <row r="48" spans="1:32">
      <c r="A48" s="2"/>
      <c r="B48" s="1"/>
      <c r="C48" s="291"/>
      <c r="D48" s="286" t="s">
        <v>95</v>
      </c>
      <c r="E48" s="292" t="str">
        <f>IFERROR(VLOOKUP($D48,'START - AWARD DETAILS'!$C$21:$D$60,2,0),"")</f>
        <v/>
      </c>
      <c r="F48" s="369">
        <v>1</v>
      </c>
      <c r="G48" s="350"/>
      <c r="H48" s="351">
        <f t="shared" si="0"/>
        <v>0</v>
      </c>
      <c r="I48" s="350"/>
      <c r="J48" s="351">
        <f t="shared" si="1"/>
        <v>0</v>
      </c>
      <c r="K48" s="350"/>
      <c r="L48" s="351">
        <f t="shared" si="2"/>
        <v>0</v>
      </c>
      <c r="M48" s="350"/>
      <c r="N48" s="351">
        <f t="shared" si="3"/>
        <v>0</v>
      </c>
      <c r="O48" s="350"/>
      <c r="P48" s="357">
        <f t="shared" si="4"/>
        <v>0</v>
      </c>
      <c r="Q48" s="343">
        <f t="shared" si="5"/>
        <v>0</v>
      </c>
      <c r="R48" s="469">
        <f t="shared" si="6"/>
        <v>0</v>
      </c>
      <c r="S48" s="1"/>
      <c r="T48" s="2"/>
      <c r="U48" s="2"/>
      <c r="V48" s="2"/>
      <c r="W48" s="2"/>
      <c r="X48" s="2"/>
      <c r="Y48" s="2"/>
      <c r="Z48" s="2"/>
      <c r="AA48" s="2"/>
      <c r="AB48" s="2"/>
      <c r="AC48" s="2"/>
      <c r="AD48" s="2"/>
      <c r="AE48" s="2"/>
      <c r="AF48" s="2"/>
    </row>
    <row r="49" spans="1:32">
      <c r="A49" s="2"/>
      <c r="B49" s="1"/>
      <c r="C49" s="291"/>
      <c r="D49" s="286" t="s">
        <v>95</v>
      </c>
      <c r="E49" s="292" t="str">
        <f>IFERROR(VLOOKUP($D49,'START - AWARD DETAILS'!$C$21:$D$60,2,0),"")</f>
        <v/>
      </c>
      <c r="F49" s="369">
        <v>1</v>
      </c>
      <c r="G49" s="350"/>
      <c r="H49" s="351">
        <f t="shared" ref="H49:H62" si="7">G49*F49</f>
        <v>0</v>
      </c>
      <c r="I49" s="350"/>
      <c r="J49" s="351">
        <f t="shared" ref="J49:J62" si="8">I49*F49</f>
        <v>0</v>
      </c>
      <c r="K49" s="350"/>
      <c r="L49" s="351">
        <f t="shared" ref="L49:L62" si="9">K49*F49</f>
        <v>0</v>
      </c>
      <c r="M49" s="350"/>
      <c r="N49" s="351">
        <f t="shared" ref="N49:N62" si="10">M49*F49</f>
        <v>0</v>
      </c>
      <c r="O49" s="350"/>
      <c r="P49" s="357">
        <f t="shared" ref="P49:P62" si="11">O49*F49</f>
        <v>0</v>
      </c>
      <c r="Q49" s="343">
        <f t="shared" ref="Q49:Q62" si="12">G49+I49+K49+M49+O49</f>
        <v>0</v>
      </c>
      <c r="R49" s="469">
        <f t="shared" ref="R49:R62" si="13">H49+J49+L49+N49+P49</f>
        <v>0</v>
      </c>
      <c r="S49" s="1"/>
      <c r="T49" s="2"/>
      <c r="U49" s="2"/>
      <c r="V49" s="2"/>
      <c r="W49" s="2"/>
      <c r="X49" s="2"/>
      <c r="Y49" s="2"/>
      <c r="Z49" s="2"/>
      <c r="AA49" s="2"/>
      <c r="AB49" s="2"/>
      <c r="AC49" s="2"/>
      <c r="AD49" s="2"/>
      <c r="AE49" s="2"/>
      <c r="AF49" s="2"/>
    </row>
    <row r="50" spans="1:32">
      <c r="A50" s="2"/>
      <c r="B50" s="1"/>
      <c r="C50" s="291"/>
      <c r="D50" s="286" t="s">
        <v>95</v>
      </c>
      <c r="E50" s="292" t="str">
        <f>IFERROR(VLOOKUP($D50,'START - AWARD DETAILS'!$C$21:$D$60,2,0),"")</f>
        <v/>
      </c>
      <c r="F50" s="369">
        <v>1</v>
      </c>
      <c r="G50" s="350"/>
      <c r="H50" s="351">
        <f t="shared" si="7"/>
        <v>0</v>
      </c>
      <c r="I50" s="350"/>
      <c r="J50" s="351">
        <f t="shared" si="8"/>
        <v>0</v>
      </c>
      <c r="K50" s="350"/>
      <c r="L50" s="351">
        <f t="shared" si="9"/>
        <v>0</v>
      </c>
      <c r="M50" s="350"/>
      <c r="N50" s="351">
        <f t="shared" si="10"/>
        <v>0</v>
      </c>
      <c r="O50" s="350"/>
      <c r="P50" s="357">
        <f t="shared" si="11"/>
        <v>0</v>
      </c>
      <c r="Q50" s="343">
        <f t="shared" si="12"/>
        <v>0</v>
      </c>
      <c r="R50" s="469">
        <f t="shared" si="13"/>
        <v>0</v>
      </c>
      <c r="S50" s="1"/>
      <c r="T50" s="2"/>
      <c r="U50" s="2"/>
      <c r="V50" s="2"/>
      <c r="W50" s="2"/>
      <c r="X50" s="2"/>
      <c r="Y50" s="2"/>
      <c r="Z50" s="2"/>
      <c r="AA50" s="2"/>
      <c r="AB50" s="2"/>
      <c r="AC50" s="2"/>
      <c r="AD50" s="2"/>
      <c r="AE50" s="2"/>
      <c r="AF50" s="2"/>
    </row>
    <row r="51" spans="1:32">
      <c r="A51" s="2"/>
      <c r="B51" s="1"/>
      <c r="C51" s="291"/>
      <c r="D51" s="286" t="s">
        <v>95</v>
      </c>
      <c r="E51" s="292" t="str">
        <f>IFERROR(VLOOKUP($D51,'START - AWARD DETAILS'!$C$21:$D$60,2,0),"")</f>
        <v/>
      </c>
      <c r="F51" s="369">
        <v>1</v>
      </c>
      <c r="G51" s="350"/>
      <c r="H51" s="351">
        <f t="shared" si="7"/>
        <v>0</v>
      </c>
      <c r="I51" s="350"/>
      <c r="J51" s="351">
        <f t="shared" si="8"/>
        <v>0</v>
      </c>
      <c r="K51" s="350"/>
      <c r="L51" s="351">
        <f t="shared" si="9"/>
        <v>0</v>
      </c>
      <c r="M51" s="350"/>
      <c r="N51" s="351">
        <f t="shared" si="10"/>
        <v>0</v>
      </c>
      <c r="O51" s="350"/>
      <c r="P51" s="357">
        <f t="shared" si="11"/>
        <v>0</v>
      </c>
      <c r="Q51" s="343">
        <f t="shared" si="12"/>
        <v>0</v>
      </c>
      <c r="R51" s="469">
        <f t="shared" si="13"/>
        <v>0</v>
      </c>
      <c r="S51" s="1"/>
      <c r="T51" s="2"/>
      <c r="U51" s="2"/>
      <c r="V51" s="2"/>
      <c r="W51" s="2"/>
      <c r="X51" s="2"/>
      <c r="Y51" s="2"/>
      <c r="Z51" s="2"/>
      <c r="AA51" s="2"/>
      <c r="AB51" s="2"/>
      <c r="AC51" s="2"/>
      <c r="AD51" s="2"/>
      <c r="AE51" s="2"/>
      <c r="AF51" s="2"/>
    </row>
    <row r="52" spans="1:32">
      <c r="A52" s="2"/>
      <c r="B52" s="1"/>
      <c r="C52" s="291"/>
      <c r="D52" s="286" t="s">
        <v>95</v>
      </c>
      <c r="E52" s="292" t="str">
        <f>IFERROR(VLOOKUP($D52,'START - AWARD DETAILS'!$C$21:$D$60,2,0),"")</f>
        <v/>
      </c>
      <c r="F52" s="369">
        <v>1</v>
      </c>
      <c r="G52" s="350"/>
      <c r="H52" s="351">
        <f t="shared" si="7"/>
        <v>0</v>
      </c>
      <c r="I52" s="350"/>
      <c r="J52" s="351">
        <f t="shared" si="8"/>
        <v>0</v>
      </c>
      <c r="K52" s="350"/>
      <c r="L52" s="351">
        <f t="shared" si="9"/>
        <v>0</v>
      </c>
      <c r="M52" s="350"/>
      <c r="N52" s="351">
        <f t="shared" si="10"/>
        <v>0</v>
      </c>
      <c r="O52" s="350"/>
      <c r="P52" s="357">
        <f t="shared" si="11"/>
        <v>0</v>
      </c>
      <c r="Q52" s="343">
        <f t="shared" si="12"/>
        <v>0</v>
      </c>
      <c r="R52" s="469">
        <f t="shared" si="13"/>
        <v>0</v>
      </c>
      <c r="S52" s="1"/>
      <c r="T52" s="2"/>
      <c r="U52" s="2"/>
      <c r="V52" s="2"/>
      <c r="W52" s="2"/>
      <c r="X52" s="2"/>
      <c r="Y52" s="2"/>
      <c r="Z52" s="2"/>
      <c r="AA52" s="2"/>
      <c r="AB52" s="2"/>
      <c r="AC52" s="2"/>
      <c r="AD52" s="2"/>
      <c r="AE52" s="2"/>
      <c r="AF52" s="2"/>
    </row>
    <row r="53" spans="1:32">
      <c r="A53" s="2"/>
      <c r="B53" s="1"/>
      <c r="C53" s="291"/>
      <c r="D53" s="286" t="s">
        <v>95</v>
      </c>
      <c r="E53" s="292" t="str">
        <f>IFERROR(VLOOKUP($D53,'START - AWARD DETAILS'!$C$21:$D$60,2,0),"")</f>
        <v/>
      </c>
      <c r="F53" s="369">
        <v>1</v>
      </c>
      <c r="G53" s="350"/>
      <c r="H53" s="351">
        <f t="shared" si="7"/>
        <v>0</v>
      </c>
      <c r="I53" s="350"/>
      <c r="J53" s="351">
        <f t="shared" si="8"/>
        <v>0</v>
      </c>
      <c r="K53" s="350"/>
      <c r="L53" s="351">
        <f t="shared" si="9"/>
        <v>0</v>
      </c>
      <c r="M53" s="350"/>
      <c r="N53" s="351">
        <f t="shared" si="10"/>
        <v>0</v>
      </c>
      <c r="O53" s="350"/>
      <c r="P53" s="357">
        <f t="shared" si="11"/>
        <v>0</v>
      </c>
      <c r="Q53" s="343">
        <f t="shared" si="12"/>
        <v>0</v>
      </c>
      <c r="R53" s="469">
        <f t="shared" si="13"/>
        <v>0</v>
      </c>
      <c r="S53" s="1"/>
      <c r="T53" s="2"/>
      <c r="U53" s="2"/>
      <c r="V53" s="2"/>
      <c r="W53" s="2"/>
      <c r="X53" s="2"/>
      <c r="Y53" s="2"/>
      <c r="Z53" s="2"/>
      <c r="AA53" s="2"/>
      <c r="AB53" s="2"/>
      <c r="AC53" s="2"/>
      <c r="AD53" s="2"/>
      <c r="AE53" s="2"/>
      <c r="AF53" s="2"/>
    </row>
    <row r="54" spans="1:32">
      <c r="A54" s="2"/>
      <c r="B54" s="1"/>
      <c r="C54" s="291"/>
      <c r="D54" s="286" t="s">
        <v>95</v>
      </c>
      <c r="E54" s="292" t="str">
        <f>IFERROR(VLOOKUP($D54,'START - AWARD DETAILS'!$C$21:$D$60,2,0),"")</f>
        <v/>
      </c>
      <c r="F54" s="369">
        <v>1</v>
      </c>
      <c r="G54" s="350"/>
      <c r="H54" s="351">
        <f t="shared" si="7"/>
        <v>0</v>
      </c>
      <c r="I54" s="350"/>
      <c r="J54" s="351">
        <f t="shared" si="8"/>
        <v>0</v>
      </c>
      <c r="K54" s="350"/>
      <c r="L54" s="351">
        <f t="shared" si="9"/>
        <v>0</v>
      </c>
      <c r="M54" s="350"/>
      <c r="N54" s="351">
        <f t="shared" si="10"/>
        <v>0</v>
      </c>
      <c r="O54" s="350"/>
      <c r="P54" s="357">
        <f t="shared" si="11"/>
        <v>0</v>
      </c>
      <c r="Q54" s="343">
        <f t="shared" si="12"/>
        <v>0</v>
      </c>
      <c r="R54" s="469">
        <f t="shared" si="13"/>
        <v>0</v>
      </c>
      <c r="S54" s="1"/>
      <c r="T54" s="2"/>
      <c r="U54" s="2"/>
      <c r="V54" s="2"/>
      <c r="W54" s="2"/>
      <c r="X54" s="2"/>
      <c r="Y54" s="2"/>
      <c r="Z54" s="2"/>
      <c r="AA54" s="2"/>
      <c r="AB54" s="2"/>
      <c r="AC54" s="2"/>
      <c r="AD54" s="2"/>
      <c r="AE54" s="2"/>
      <c r="AF54" s="2"/>
    </row>
    <row r="55" spans="1:32" ht="12" customHeight="1">
      <c r="A55" s="2"/>
      <c r="B55" s="1"/>
      <c r="C55" s="291"/>
      <c r="D55" s="286" t="s">
        <v>95</v>
      </c>
      <c r="E55" s="292" t="str">
        <f>IFERROR(VLOOKUP($D55,'START - AWARD DETAILS'!$C$21:$D$60,2,0),"")</f>
        <v/>
      </c>
      <c r="F55" s="369">
        <v>1</v>
      </c>
      <c r="G55" s="350"/>
      <c r="H55" s="351">
        <f t="shared" si="7"/>
        <v>0</v>
      </c>
      <c r="I55" s="350"/>
      <c r="J55" s="351">
        <f t="shared" si="8"/>
        <v>0</v>
      </c>
      <c r="K55" s="350"/>
      <c r="L55" s="351">
        <f t="shared" si="9"/>
        <v>0</v>
      </c>
      <c r="M55" s="350"/>
      <c r="N55" s="351">
        <f t="shared" si="10"/>
        <v>0</v>
      </c>
      <c r="O55" s="350"/>
      <c r="P55" s="357">
        <f t="shared" si="11"/>
        <v>0</v>
      </c>
      <c r="Q55" s="343">
        <f t="shared" si="12"/>
        <v>0</v>
      </c>
      <c r="R55" s="469">
        <f t="shared" si="13"/>
        <v>0</v>
      </c>
      <c r="S55" s="1"/>
      <c r="T55" s="2"/>
      <c r="U55" s="2"/>
      <c r="V55" s="2"/>
      <c r="W55" s="2"/>
      <c r="X55" s="2"/>
      <c r="Y55" s="2"/>
      <c r="Z55" s="2"/>
      <c r="AA55" s="2"/>
      <c r="AB55" s="2"/>
      <c r="AC55" s="2"/>
      <c r="AD55" s="2"/>
      <c r="AE55" s="2"/>
      <c r="AF55" s="2"/>
    </row>
    <row r="56" spans="1:32">
      <c r="A56" s="2"/>
      <c r="B56" s="1"/>
      <c r="C56" s="291"/>
      <c r="D56" s="286" t="s">
        <v>95</v>
      </c>
      <c r="E56" s="292" t="str">
        <f>IFERROR(VLOOKUP($D56,'START - AWARD DETAILS'!$C$21:$D$60,2,0),"")</f>
        <v/>
      </c>
      <c r="F56" s="369">
        <v>1</v>
      </c>
      <c r="G56" s="350"/>
      <c r="H56" s="351">
        <f t="shared" si="7"/>
        <v>0</v>
      </c>
      <c r="I56" s="350"/>
      <c r="J56" s="351">
        <f t="shared" si="8"/>
        <v>0</v>
      </c>
      <c r="K56" s="350"/>
      <c r="L56" s="351">
        <f t="shared" si="9"/>
        <v>0</v>
      </c>
      <c r="M56" s="350"/>
      <c r="N56" s="351">
        <f t="shared" si="10"/>
        <v>0</v>
      </c>
      <c r="O56" s="350"/>
      <c r="P56" s="357">
        <f t="shared" si="11"/>
        <v>0</v>
      </c>
      <c r="Q56" s="343">
        <f t="shared" si="12"/>
        <v>0</v>
      </c>
      <c r="R56" s="469">
        <f t="shared" si="13"/>
        <v>0</v>
      </c>
      <c r="S56" s="1"/>
      <c r="T56" s="2"/>
      <c r="U56" s="2"/>
      <c r="V56" s="2"/>
      <c r="W56" s="2"/>
      <c r="X56" s="2"/>
      <c r="Y56" s="2"/>
      <c r="Z56" s="2"/>
      <c r="AA56" s="2"/>
      <c r="AB56" s="2"/>
      <c r="AC56" s="2"/>
      <c r="AD56" s="2"/>
      <c r="AE56" s="2"/>
      <c r="AF56" s="2"/>
    </row>
    <row r="57" spans="1:32">
      <c r="A57" s="2"/>
      <c r="B57" s="1"/>
      <c r="C57" s="291"/>
      <c r="D57" s="286" t="s">
        <v>95</v>
      </c>
      <c r="E57" s="292" t="str">
        <f>IFERROR(VLOOKUP($D57,'START - AWARD DETAILS'!$C$21:$D$60,2,0),"")</f>
        <v/>
      </c>
      <c r="F57" s="369">
        <v>1</v>
      </c>
      <c r="G57" s="350"/>
      <c r="H57" s="351">
        <f t="shared" si="7"/>
        <v>0</v>
      </c>
      <c r="I57" s="350"/>
      <c r="J57" s="351">
        <f t="shared" si="8"/>
        <v>0</v>
      </c>
      <c r="K57" s="350"/>
      <c r="L57" s="351">
        <f t="shared" si="9"/>
        <v>0</v>
      </c>
      <c r="M57" s="350"/>
      <c r="N57" s="351">
        <f t="shared" si="10"/>
        <v>0</v>
      </c>
      <c r="O57" s="350"/>
      <c r="P57" s="357">
        <f t="shared" si="11"/>
        <v>0</v>
      </c>
      <c r="Q57" s="343">
        <f t="shared" si="12"/>
        <v>0</v>
      </c>
      <c r="R57" s="469">
        <f t="shared" si="13"/>
        <v>0</v>
      </c>
      <c r="S57" s="1"/>
      <c r="T57" s="2"/>
      <c r="U57" s="2"/>
      <c r="V57" s="2"/>
      <c r="W57" s="2"/>
      <c r="X57" s="2"/>
      <c r="Y57" s="2"/>
      <c r="Z57" s="2"/>
      <c r="AA57" s="2"/>
      <c r="AB57" s="2"/>
      <c r="AC57" s="2"/>
      <c r="AD57" s="2"/>
      <c r="AE57" s="2"/>
      <c r="AF57" s="2"/>
    </row>
    <row r="58" spans="1:32">
      <c r="A58" s="2"/>
      <c r="B58" s="1"/>
      <c r="C58" s="291"/>
      <c r="D58" s="286" t="s">
        <v>95</v>
      </c>
      <c r="E58" s="292" t="str">
        <f>IFERROR(VLOOKUP($D58,'START - AWARD DETAILS'!$C$21:$D$60,2,0),"")</f>
        <v/>
      </c>
      <c r="F58" s="369">
        <v>1</v>
      </c>
      <c r="G58" s="350"/>
      <c r="H58" s="351">
        <f t="shared" si="7"/>
        <v>0</v>
      </c>
      <c r="I58" s="350"/>
      <c r="J58" s="351">
        <f t="shared" si="8"/>
        <v>0</v>
      </c>
      <c r="K58" s="350"/>
      <c r="L58" s="351">
        <f t="shared" si="9"/>
        <v>0</v>
      </c>
      <c r="M58" s="350"/>
      <c r="N58" s="351">
        <f t="shared" si="10"/>
        <v>0</v>
      </c>
      <c r="O58" s="350"/>
      <c r="P58" s="357">
        <f t="shared" si="11"/>
        <v>0</v>
      </c>
      <c r="Q58" s="343">
        <f t="shared" si="12"/>
        <v>0</v>
      </c>
      <c r="R58" s="469">
        <f t="shared" si="13"/>
        <v>0</v>
      </c>
      <c r="S58" s="1"/>
      <c r="T58" s="2"/>
      <c r="U58" s="2"/>
      <c r="V58" s="2"/>
      <c r="W58" s="2"/>
      <c r="X58" s="2"/>
      <c r="Y58" s="2"/>
      <c r="Z58" s="2"/>
      <c r="AA58" s="2"/>
      <c r="AB58" s="2"/>
      <c r="AC58" s="2"/>
      <c r="AD58" s="2"/>
      <c r="AE58" s="2"/>
      <c r="AF58" s="2"/>
    </row>
    <row r="59" spans="1:32">
      <c r="A59" s="2"/>
      <c r="B59" s="1"/>
      <c r="C59" s="291"/>
      <c r="D59" s="286" t="s">
        <v>95</v>
      </c>
      <c r="E59" s="292" t="str">
        <f>IFERROR(VLOOKUP($D59,'START - AWARD DETAILS'!$C$21:$D$60,2,0),"")</f>
        <v/>
      </c>
      <c r="F59" s="369">
        <v>1</v>
      </c>
      <c r="G59" s="350"/>
      <c r="H59" s="351">
        <f t="shared" si="7"/>
        <v>0</v>
      </c>
      <c r="I59" s="350"/>
      <c r="J59" s="351">
        <f t="shared" si="8"/>
        <v>0</v>
      </c>
      <c r="K59" s="350"/>
      <c r="L59" s="351">
        <f t="shared" si="9"/>
        <v>0</v>
      </c>
      <c r="M59" s="350"/>
      <c r="N59" s="351">
        <f t="shared" si="10"/>
        <v>0</v>
      </c>
      <c r="O59" s="350"/>
      <c r="P59" s="357">
        <f t="shared" si="11"/>
        <v>0</v>
      </c>
      <c r="Q59" s="343">
        <f t="shared" si="12"/>
        <v>0</v>
      </c>
      <c r="R59" s="469">
        <f t="shared" si="13"/>
        <v>0</v>
      </c>
      <c r="S59" s="1"/>
      <c r="T59" s="2"/>
      <c r="U59" s="2"/>
      <c r="V59" s="2"/>
      <c r="W59" s="2"/>
      <c r="X59" s="2"/>
      <c r="Y59" s="2"/>
      <c r="Z59" s="2"/>
      <c r="AA59" s="2"/>
      <c r="AB59" s="2"/>
      <c r="AC59" s="2"/>
      <c r="AD59" s="2"/>
      <c r="AE59" s="2"/>
      <c r="AF59" s="2"/>
    </row>
    <row r="60" spans="1:32">
      <c r="A60" s="2"/>
      <c r="B60" s="1"/>
      <c r="C60" s="291"/>
      <c r="D60" s="286" t="s">
        <v>95</v>
      </c>
      <c r="E60" s="292" t="str">
        <f>IFERROR(VLOOKUP($D60,'START - AWARD DETAILS'!$C$21:$D$60,2,0),"")</f>
        <v/>
      </c>
      <c r="F60" s="369">
        <v>1</v>
      </c>
      <c r="G60" s="350"/>
      <c r="H60" s="351">
        <f t="shared" si="7"/>
        <v>0</v>
      </c>
      <c r="I60" s="350"/>
      <c r="J60" s="351">
        <f t="shared" si="8"/>
        <v>0</v>
      </c>
      <c r="K60" s="350"/>
      <c r="L60" s="351">
        <f t="shared" si="9"/>
        <v>0</v>
      </c>
      <c r="M60" s="350"/>
      <c r="N60" s="351">
        <f t="shared" si="10"/>
        <v>0</v>
      </c>
      <c r="O60" s="350"/>
      <c r="P60" s="357">
        <f t="shared" si="11"/>
        <v>0</v>
      </c>
      <c r="Q60" s="343">
        <f t="shared" si="12"/>
        <v>0</v>
      </c>
      <c r="R60" s="469">
        <f t="shared" si="13"/>
        <v>0</v>
      </c>
      <c r="S60" s="1"/>
      <c r="T60" s="2"/>
      <c r="U60" s="2"/>
      <c r="V60" s="2"/>
      <c r="W60" s="2"/>
      <c r="X60" s="2"/>
      <c r="Y60" s="2"/>
      <c r="Z60" s="2"/>
      <c r="AA60" s="2"/>
      <c r="AB60" s="2"/>
      <c r="AC60" s="2"/>
      <c r="AD60" s="2"/>
      <c r="AE60" s="2"/>
      <c r="AF60" s="2"/>
    </row>
    <row r="61" spans="1:32">
      <c r="A61" s="2"/>
      <c r="B61" s="1"/>
      <c r="C61" s="291"/>
      <c r="D61" s="286" t="s">
        <v>95</v>
      </c>
      <c r="E61" s="292" t="str">
        <f>IFERROR(VLOOKUP($D61,'START - AWARD DETAILS'!$C$21:$D$60,2,0),"")</f>
        <v/>
      </c>
      <c r="F61" s="369">
        <v>1</v>
      </c>
      <c r="G61" s="350"/>
      <c r="H61" s="351">
        <f t="shared" si="7"/>
        <v>0</v>
      </c>
      <c r="I61" s="350"/>
      <c r="J61" s="351">
        <f t="shared" si="8"/>
        <v>0</v>
      </c>
      <c r="K61" s="350"/>
      <c r="L61" s="351">
        <f t="shared" si="9"/>
        <v>0</v>
      </c>
      <c r="M61" s="350"/>
      <c r="N61" s="351">
        <f t="shared" si="10"/>
        <v>0</v>
      </c>
      <c r="O61" s="350"/>
      <c r="P61" s="357">
        <f t="shared" si="11"/>
        <v>0</v>
      </c>
      <c r="Q61" s="343">
        <f t="shared" si="12"/>
        <v>0</v>
      </c>
      <c r="R61" s="469">
        <f t="shared" si="13"/>
        <v>0</v>
      </c>
      <c r="S61" s="1"/>
      <c r="T61" s="2"/>
      <c r="U61" s="2"/>
      <c r="V61" s="2"/>
      <c r="W61" s="2"/>
      <c r="X61" s="2"/>
      <c r="Y61" s="2"/>
      <c r="Z61" s="2"/>
      <c r="AA61" s="2"/>
      <c r="AB61" s="2"/>
      <c r="AC61" s="2"/>
      <c r="AD61" s="2"/>
      <c r="AE61" s="2"/>
      <c r="AF61" s="2"/>
    </row>
    <row r="62" spans="1:32" ht="15.75" thickBot="1">
      <c r="A62" s="2"/>
      <c r="B62" s="1"/>
      <c r="C62" s="291"/>
      <c r="D62" s="286" t="s">
        <v>95</v>
      </c>
      <c r="E62" s="292" t="str">
        <f>IFERROR(VLOOKUP($D62,'START - AWARD DETAILS'!$C$21:$D$60,2,0),"")</f>
        <v/>
      </c>
      <c r="F62" s="369">
        <v>1</v>
      </c>
      <c r="G62" s="350"/>
      <c r="H62" s="351">
        <f t="shared" si="7"/>
        <v>0</v>
      </c>
      <c r="I62" s="350"/>
      <c r="J62" s="351">
        <f t="shared" si="8"/>
        <v>0</v>
      </c>
      <c r="K62" s="350"/>
      <c r="L62" s="351">
        <f t="shared" si="9"/>
        <v>0</v>
      </c>
      <c r="M62" s="350"/>
      <c r="N62" s="351">
        <f t="shared" si="10"/>
        <v>0</v>
      </c>
      <c r="O62" s="350"/>
      <c r="P62" s="357">
        <f t="shared" si="11"/>
        <v>0</v>
      </c>
      <c r="Q62" s="343">
        <f t="shared" si="12"/>
        <v>0</v>
      </c>
      <c r="R62" s="469">
        <f t="shared" si="13"/>
        <v>0</v>
      </c>
      <c r="S62" s="1"/>
      <c r="T62" s="2"/>
      <c r="U62" s="2"/>
      <c r="V62" s="2"/>
      <c r="W62" s="2"/>
      <c r="X62" s="2"/>
      <c r="Y62" s="2"/>
      <c r="Z62" s="2"/>
      <c r="AA62" s="2"/>
      <c r="AB62" s="2"/>
      <c r="AC62" s="2"/>
      <c r="AD62" s="2"/>
      <c r="AE62" s="2"/>
      <c r="AF62" s="2"/>
    </row>
    <row r="63" spans="1:32" ht="15.75" thickBot="1">
      <c r="A63" s="2"/>
      <c r="B63" s="1"/>
      <c r="C63" s="289"/>
      <c r="D63" s="290"/>
      <c r="E63" s="290"/>
      <c r="F63" s="364"/>
      <c r="G63" s="365">
        <f t="shared" ref="G63:R63" si="14">SUM(G12:G62)</f>
        <v>0</v>
      </c>
      <c r="H63" s="365">
        <f t="shared" si="14"/>
        <v>0</v>
      </c>
      <c r="I63" s="365">
        <f t="shared" si="14"/>
        <v>0</v>
      </c>
      <c r="J63" s="365">
        <f t="shared" si="14"/>
        <v>0</v>
      </c>
      <c r="K63" s="365">
        <f t="shared" si="14"/>
        <v>0</v>
      </c>
      <c r="L63" s="365">
        <f t="shared" si="14"/>
        <v>0</v>
      </c>
      <c r="M63" s="365">
        <f t="shared" si="14"/>
        <v>0</v>
      </c>
      <c r="N63" s="365">
        <f t="shared" si="14"/>
        <v>0</v>
      </c>
      <c r="O63" s="365">
        <f t="shared" si="14"/>
        <v>0</v>
      </c>
      <c r="P63" s="366">
        <f t="shared" si="14"/>
        <v>0</v>
      </c>
      <c r="Q63" s="367">
        <f t="shared" si="14"/>
        <v>0</v>
      </c>
      <c r="R63" s="368">
        <f t="shared" si="14"/>
        <v>0</v>
      </c>
      <c r="S63" s="1"/>
      <c r="T63" s="2"/>
      <c r="U63" s="2"/>
      <c r="V63" s="2"/>
      <c r="W63" s="2"/>
      <c r="X63" s="2"/>
      <c r="Y63" s="2"/>
      <c r="Z63" s="2"/>
      <c r="AA63" s="2"/>
      <c r="AB63" s="2"/>
      <c r="AC63" s="2"/>
      <c r="AD63" s="2"/>
      <c r="AE63" s="2"/>
      <c r="AF63" s="2"/>
    </row>
    <row r="64" spans="1:32" ht="7.5" customHeight="1">
      <c r="A64" s="2"/>
      <c r="B64" s="1"/>
      <c r="C64" s="1"/>
      <c r="D64" s="1"/>
      <c r="E64" s="1"/>
      <c r="F64" s="1"/>
      <c r="G64" s="1"/>
      <c r="H64" s="1"/>
      <c r="I64" s="1"/>
      <c r="J64" s="1"/>
      <c r="K64" s="1"/>
      <c r="L64" s="1"/>
      <c r="M64" s="1"/>
      <c r="N64" s="1"/>
      <c r="O64" s="1"/>
      <c r="P64" s="1"/>
      <c r="Q64" s="1"/>
      <c r="R64" s="1"/>
      <c r="S64" s="1"/>
      <c r="T64" s="2"/>
      <c r="U64" s="2"/>
      <c r="V64" s="2"/>
      <c r="W64" s="2"/>
      <c r="X64" s="2"/>
      <c r="Y64" s="2"/>
      <c r="Z64" s="2"/>
      <c r="AA64" s="2"/>
      <c r="AB64" s="2"/>
      <c r="AC64" s="2"/>
      <c r="AD64" s="2"/>
      <c r="AE64" s="2"/>
      <c r="AF64" s="2"/>
    </row>
    <row r="65" spans="1:32" ht="7.5" customHeight="1">
      <c r="A65" s="2"/>
      <c r="B65" s="1"/>
      <c r="C65" s="1"/>
      <c r="D65" s="1"/>
      <c r="E65" s="1"/>
      <c r="F65" s="1"/>
      <c r="G65" s="1"/>
      <c r="H65" s="1"/>
      <c r="I65" s="1"/>
      <c r="J65" s="1"/>
      <c r="K65" s="1"/>
      <c r="L65" s="1"/>
      <c r="M65" s="1"/>
      <c r="N65" s="1"/>
      <c r="O65" s="1"/>
      <c r="P65" s="1"/>
      <c r="Q65" s="1"/>
      <c r="R65" s="1"/>
      <c r="S65" s="1"/>
      <c r="T65" s="2"/>
      <c r="U65" s="2"/>
      <c r="V65" s="2"/>
      <c r="W65" s="2"/>
      <c r="X65" s="2"/>
      <c r="Y65" s="2"/>
      <c r="Z65" s="2"/>
      <c r="AA65" s="2"/>
      <c r="AB65" s="2"/>
      <c r="AC65" s="2"/>
      <c r="AD65" s="2"/>
      <c r="AE65" s="2"/>
      <c r="AF65" s="2"/>
    </row>
    <row r="66" spans="1:32" ht="15.75" customHeight="1">
      <c r="A66" s="2"/>
      <c r="B66" s="1"/>
      <c r="C66" s="463" t="s">
        <v>183</v>
      </c>
      <c r="D66" s="53"/>
      <c r="E66" s="53"/>
      <c r="F66" s="53"/>
      <c r="G66" s="53"/>
      <c r="H66" s="53"/>
      <c r="I66" s="53"/>
      <c r="J66" s="53"/>
      <c r="K66" s="53"/>
      <c r="L66" s="53"/>
      <c r="M66" s="53"/>
      <c r="N66" s="53"/>
      <c r="O66" s="53"/>
      <c r="P66" s="53"/>
      <c r="Q66" s="53"/>
      <c r="R66" s="54"/>
      <c r="S66" s="1"/>
      <c r="T66" s="2"/>
      <c r="U66" s="2"/>
      <c r="V66" s="2"/>
      <c r="W66" s="2"/>
      <c r="X66" s="2"/>
      <c r="Y66" s="2"/>
      <c r="Z66" s="2"/>
      <c r="AA66" s="2"/>
      <c r="AB66" s="2"/>
      <c r="AC66" s="2"/>
      <c r="AD66" s="2"/>
      <c r="AE66" s="2"/>
      <c r="AF66" s="2"/>
    </row>
    <row r="67" spans="1:32" ht="99.75" customHeight="1">
      <c r="A67" s="2"/>
      <c r="B67" s="1"/>
      <c r="C67" s="541" t="s">
        <v>184</v>
      </c>
      <c r="D67" s="542"/>
      <c r="E67" s="542"/>
      <c r="F67" s="542"/>
      <c r="G67" s="542"/>
      <c r="H67" s="542"/>
      <c r="I67" s="542"/>
      <c r="J67" s="542"/>
      <c r="K67" s="542"/>
      <c r="L67" s="542"/>
      <c r="M67" s="542"/>
      <c r="N67" s="542"/>
      <c r="O67" s="542"/>
      <c r="P67" s="542"/>
      <c r="Q67" s="542"/>
      <c r="R67" s="543"/>
      <c r="S67" s="1"/>
      <c r="T67" s="2"/>
      <c r="U67" s="2"/>
      <c r="V67" s="2"/>
      <c r="W67" s="2"/>
      <c r="X67" s="2"/>
      <c r="Y67" s="2"/>
      <c r="Z67" s="2"/>
      <c r="AA67" s="2"/>
      <c r="AB67" s="2"/>
      <c r="AC67" s="2"/>
      <c r="AD67" s="2"/>
      <c r="AE67" s="2"/>
      <c r="AF67" s="2"/>
    </row>
    <row r="68" spans="1:32" ht="7.5" customHeight="1">
      <c r="A68" s="2"/>
      <c r="B68" s="1"/>
      <c r="C68" s="1"/>
      <c r="D68" s="1"/>
      <c r="E68" s="1"/>
      <c r="F68" s="1"/>
      <c r="G68" s="1"/>
      <c r="H68" s="1"/>
      <c r="I68" s="1"/>
      <c r="J68" s="1"/>
      <c r="K68" s="1"/>
      <c r="L68" s="1"/>
      <c r="M68" s="1"/>
      <c r="N68" s="1"/>
      <c r="O68" s="1"/>
      <c r="P68" s="1"/>
      <c r="Q68" s="1"/>
      <c r="R68" s="1"/>
      <c r="S68" s="1"/>
      <c r="T68" s="2"/>
      <c r="U68" s="2"/>
      <c r="V68" s="2"/>
      <c r="W68" s="2"/>
      <c r="X68" s="2"/>
      <c r="Y68" s="2"/>
      <c r="Z68" s="2"/>
      <c r="AA68" s="2"/>
      <c r="AB68" s="2"/>
      <c r="AC68" s="2"/>
      <c r="AD68" s="2"/>
      <c r="AE68" s="2"/>
      <c r="AF68" s="2"/>
    </row>
    <row r="69" spans="1:32" ht="7.5" customHeight="1" thickBo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c r="A70" s="2"/>
      <c r="B70" s="2"/>
      <c r="C70" s="61" t="s">
        <v>192</v>
      </c>
      <c r="D70" s="62" t="s">
        <v>68</v>
      </c>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c r="A71" s="2"/>
      <c r="B71" s="2"/>
      <c r="C71" s="63" t="s">
        <v>95</v>
      </c>
      <c r="D71" s="63" t="s">
        <v>95</v>
      </c>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c r="A72" s="2"/>
      <c r="B72" s="2">
        <v>1</v>
      </c>
      <c r="C72" s="63" t="s">
        <v>194</v>
      </c>
      <c r="D72" s="63" t="str">
        <f>IF('START - AWARD DETAILS'!C21="","",'START - AWARD DETAILS'!C21)</f>
        <v/>
      </c>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c r="A73" s="2"/>
      <c r="B73" s="2">
        <v>2</v>
      </c>
      <c r="C73" s="63" t="s">
        <v>195</v>
      </c>
      <c r="D73" s="63" t="str">
        <f>IF('START - AWARD DETAILS'!C22="","",'START - AWARD DETAILS'!C22)</f>
        <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c r="A74" s="2"/>
      <c r="B74" s="2">
        <v>3</v>
      </c>
      <c r="C74" s="63" t="s">
        <v>196</v>
      </c>
      <c r="D74" s="63" t="str">
        <f>IF('START - AWARD DETAILS'!C23="","",'START - AWARD DETAILS'!C23)</f>
        <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c r="A75" s="2"/>
      <c r="B75" s="2">
        <v>4</v>
      </c>
      <c r="C75" s="63" t="s">
        <v>197</v>
      </c>
      <c r="D75" s="63" t="str">
        <f>IF('START - AWARD DETAILS'!C24="","",'START - AWARD DETAILS'!C24)</f>
        <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c r="A76" s="2"/>
      <c r="B76" s="2">
        <v>5</v>
      </c>
      <c r="C76" s="2"/>
      <c r="D76" s="63" t="str">
        <f>IF('START - AWARD DETAILS'!C25="","",'START - AWARD DETAILS'!C25)</f>
        <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c r="A77" s="2"/>
      <c r="B77" s="2">
        <v>6</v>
      </c>
      <c r="C77" s="2"/>
      <c r="D77" s="63" t="str">
        <f>IF('START - AWARD DETAILS'!C26="","",'START - AWARD DETAILS'!C26)</f>
        <v/>
      </c>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c r="A78" s="2"/>
      <c r="B78" s="2">
        <v>7</v>
      </c>
      <c r="C78" s="2"/>
      <c r="D78" s="63" t="str">
        <f>IF('START - AWARD DETAILS'!C27="","",'START - AWARD DETAILS'!C27)</f>
        <v/>
      </c>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c r="A79" s="2"/>
      <c r="B79" s="2">
        <v>8</v>
      </c>
      <c r="C79" s="2"/>
      <c r="D79" s="63" t="str">
        <f>IF('START - AWARD DETAILS'!C28="","",'START - AWARD DETAILS'!C28)</f>
        <v/>
      </c>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c r="A80" s="2"/>
      <c r="B80" s="2">
        <v>9</v>
      </c>
      <c r="C80" s="2"/>
      <c r="D80" s="63" t="str">
        <f>IF('START - AWARD DETAILS'!C29="","",'START - AWARD DETAILS'!C29)</f>
        <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c r="A81" s="2"/>
      <c r="B81" s="2">
        <v>10</v>
      </c>
      <c r="C81" s="2"/>
      <c r="D81" s="63" t="str">
        <f>IF('START - AWARD DETAILS'!C30="","",'START - AWARD DETAILS'!C30)</f>
        <v/>
      </c>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c r="A82" s="2"/>
      <c r="B82" s="2">
        <v>11</v>
      </c>
      <c r="C82" s="2"/>
      <c r="D82" s="63" t="str">
        <f>IF('START - AWARD DETAILS'!C31="","",'START - AWARD DETAILS'!C31)</f>
        <v/>
      </c>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c r="A83" s="2"/>
      <c r="B83" s="2">
        <v>12</v>
      </c>
      <c r="C83" s="2"/>
      <c r="D83" s="63" t="str">
        <f>IF('START - AWARD DETAILS'!C32="","",'START - AWARD DETAILS'!C32)</f>
        <v/>
      </c>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c r="A84" s="2"/>
      <c r="B84" s="2">
        <v>13</v>
      </c>
      <c r="C84" s="2"/>
      <c r="D84" s="63" t="str">
        <f>IF('START - AWARD DETAILS'!C33="","",'START - AWARD DETAILS'!C33)</f>
        <v/>
      </c>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c r="A85" s="2"/>
      <c r="B85" s="2">
        <v>14</v>
      </c>
      <c r="C85" s="2"/>
      <c r="D85" s="63" t="str">
        <f>IF('START - AWARD DETAILS'!C34="","",'START - AWARD DETAILS'!C34)</f>
        <v/>
      </c>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c r="A86" s="2"/>
      <c r="B86" s="2">
        <v>15</v>
      </c>
      <c r="C86" s="2"/>
      <c r="D86" s="63" t="str">
        <f>IF('START - AWARD DETAILS'!C35="","",'START - AWARD DETAILS'!C35)</f>
        <v/>
      </c>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c r="A87" s="2"/>
      <c r="B87" s="2">
        <v>16</v>
      </c>
      <c r="C87" s="2"/>
      <c r="D87" s="63" t="str">
        <f>IF('START - AWARD DETAILS'!C36="","",'START - AWARD DETAILS'!C36)</f>
        <v/>
      </c>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c r="A88" s="2"/>
      <c r="B88" s="2">
        <v>17</v>
      </c>
      <c r="C88" s="2"/>
      <c r="D88" s="63" t="str">
        <f>IF('START - AWARD DETAILS'!C37="","",'START - AWARD DETAILS'!C37)</f>
        <v/>
      </c>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c r="A89" s="2"/>
      <c r="B89" s="2">
        <v>18</v>
      </c>
      <c r="C89" s="2"/>
      <c r="D89" s="63" t="str">
        <f>IF('START - AWARD DETAILS'!C38="","",'START - AWARD DETAILS'!C38)</f>
        <v/>
      </c>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c r="A90" s="2"/>
      <c r="B90" s="2">
        <v>19</v>
      </c>
      <c r="C90" s="2"/>
      <c r="D90" s="63" t="str">
        <f>IF('START - AWARD DETAILS'!C39="","",'START - AWARD DETAILS'!C39)</f>
        <v/>
      </c>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c r="A91" s="2"/>
      <c r="B91" s="2">
        <v>20</v>
      </c>
      <c r="C91" s="2"/>
      <c r="D91" s="63" t="str">
        <f>IF('START - AWARD DETAILS'!C40="","",'START - AWARD DETAILS'!C40)</f>
        <v/>
      </c>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c r="A92" s="2"/>
      <c r="B92" s="2"/>
      <c r="C92" s="2"/>
      <c r="D92" s="63" t="str">
        <f>IF('START - AWARD DETAILS'!C41="","",'START - AWARD DETAILS'!C41)</f>
        <v/>
      </c>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c r="A93" s="2"/>
      <c r="B93" s="2"/>
      <c r="C93" s="2"/>
      <c r="D93" s="63" t="str">
        <f>IF('START - AWARD DETAILS'!C42="","",'START - AWARD DETAILS'!C42)</f>
        <v/>
      </c>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c r="A94" s="2"/>
      <c r="B94" s="2"/>
      <c r="C94" s="2"/>
      <c r="D94" s="63" t="str">
        <f>IF('START - AWARD DETAILS'!C43="","",'START - AWARD DETAILS'!C43)</f>
        <v/>
      </c>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c r="A95" s="2"/>
      <c r="B95" s="2"/>
      <c r="C95" s="2"/>
      <c r="D95" s="63" t="str">
        <f>IF('START - AWARD DETAILS'!C44="","",'START - AWARD DETAILS'!C44)</f>
        <v/>
      </c>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c r="A96" s="2"/>
      <c r="B96" s="2"/>
      <c r="C96" s="2"/>
      <c r="D96" s="63" t="str">
        <f>IF('START - AWARD DETAILS'!C45="","",'START - AWARD DETAILS'!C45)</f>
        <v/>
      </c>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c r="A97" s="2"/>
      <c r="B97" s="2"/>
      <c r="C97" s="2"/>
      <c r="D97" s="63" t="str">
        <f>IF('START - AWARD DETAILS'!C46="","",'START - AWARD DETAILS'!C46)</f>
        <v/>
      </c>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c r="A98" s="2"/>
      <c r="B98" s="2"/>
      <c r="C98" s="2"/>
      <c r="D98" s="63" t="str">
        <f>IF('START - AWARD DETAILS'!C47="","",'START - AWARD DETAILS'!C47)</f>
        <v/>
      </c>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c r="A99" s="2"/>
      <c r="B99" s="2"/>
      <c r="C99" s="2"/>
      <c r="D99" s="63" t="str">
        <f>IF('START - AWARD DETAILS'!C48="","",'START - AWARD DETAILS'!C48)</f>
        <v/>
      </c>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c r="A100" s="2"/>
      <c r="B100" s="2"/>
      <c r="C100" s="2"/>
      <c r="D100" s="63" t="str">
        <f>IF('START - AWARD DETAILS'!C49="","",'START - AWARD DETAILS'!C49)</f>
        <v/>
      </c>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c r="A101" s="2"/>
      <c r="B101" s="2"/>
      <c r="C101" s="2"/>
      <c r="D101" s="63" t="str">
        <f>IF('START - AWARD DETAILS'!C50="","",'START - AWARD DETAILS'!C50)</f>
        <v/>
      </c>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c r="A102" s="2"/>
      <c r="B102" s="2"/>
      <c r="C102" s="2"/>
      <c r="D102" s="63" t="str">
        <f>IF('START - AWARD DETAILS'!C51="","",'START - AWARD DETAILS'!C51)</f>
        <v/>
      </c>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c r="A103" s="2"/>
      <c r="B103" s="2"/>
      <c r="C103" s="2"/>
      <c r="D103" s="63" t="str">
        <f>IF('START - AWARD DETAILS'!C52="","",'START - AWARD DETAILS'!C52)</f>
        <v/>
      </c>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c r="A104" s="2"/>
      <c r="B104" s="2"/>
      <c r="C104" s="2"/>
      <c r="D104" s="63" t="str">
        <f>IF('START - AWARD DETAILS'!C53="","",'START - AWARD DETAILS'!C53)</f>
        <v/>
      </c>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c r="A105" s="2"/>
      <c r="B105" s="2"/>
      <c r="C105" s="2"/>
      <c r="D105" s="63" t="str">
        <f>IF('START - AWARD DETAILS'!C54="","",'START - AWARD DETAILS'!C54)</f>
        <v/>
      </c>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c r="A106" s="2"/>
      <c r="B106" s="2"/>
      <c r="C106" s="2"/>
      <c r="D106" s="63" t="str">
        <f>IF('START - AWARD DETAILS'!C55="","",'START - AWARD DETAILS'!C55)</f>
        <v/>
      </c>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c r="A107" s="2"/>
      <c r="B107" s="2"/>
      <c r="C107" s="2"/>
      <c r="D107" s="63" t="str">
        <f>IF('START - AWARD DETAILS'!C56="","",'START - AWARD DETAILS'!C56)</f>
        <v/>
      </c>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c r="A108" s="2"/>
      <c r="B108" s="2"/>
      <c r="C108" s="2"/>
      <c r="D108" s="63" t="str">
        <f>IF('START - AWARD DETAILS'!C57="","",'START - AWARD DETAILS'!C57)</f>
        <v/>
      </c>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c r="A109" s="2"/>
      <c r="B109" s="2"/>
      <c r="C109" s="2"/>
      <c r="D109" s="63" t="str">
        <f>IF('START - AWARD DETAILS'!C58="","",'START - AWARD DETAILS'!C58)</f>
        <v/>
      </c>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c r="A110" s="2"/>
      <c r="B110" s="2"/>
      <c r="C110" s="2"/>
      <c r="D110" s="63" t="str">
        <f>IF('START - AWARD DETAILS'!C59="","",'START - AWARD DETAILS'!C59)</f>
        <v/>
      </c>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c r="A111" s="2"/>
      <c r="B111" s="2"/>
      <c r="C111" s="2"/>
      <c r="D111" s="63" t="str">
        <f>IF('START - AWARD DETAILS'!C60="","",'START - AWARD DETAILS'!C60)</f>
        <v/>
      </c>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row r="1001" spans="1:3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row>
    <row r="1002" spans="1:3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row>
    <row r="1003" spans="1:3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row>
    <row r="1004" spans="1:3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row>
    <row r="1005" spans="1:3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row>
    <row r="1006" spans="1:3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row>
    <row r="1007" spans="1:3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row>
    <row r="1008" spans="1:32">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row>
    <row r="1009" spans="1:32">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row>
    <row r="1010" spans="1:32">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row>
    <row r="1011" spans="1:32">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row>
    <row r="1012" spans="1:3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row>
    <row r="1013" spans="1:32">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row>
    <row r="1014" spans="1:32">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row>
    <row r="1015" spans="1:32">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row>
    <row r="1016" spans="1:32">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row>
    <row r="1017" spans="1:32">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row>
    <row r="1018" spans="1:32">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row>
    <row r="1019" spans="1:32">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row>
    <row r="1020" spans="1:32">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row>
    <row r="1021" spans="1:32">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row>
    <row r="1022" spans="1:32">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row>
  </sheetData>
  <sheetProtection algorithmName="SHA-512" hashValue="sWRcRgxCUJwDn4P++S+yk0/MetZZgjUT1MQoLwO+sd4J57frpjlk5gHEpEnoQJ8bfgaZ8h0jERYVMdA7ivy/xA==" saltValue="qcpkWbWOMxbl4w1DtkhwzQ==" spinCount="100000" sheet="1" selectLockedCells="1" autoFilter="0"/>
  <autoFilter ref="C11:F11" xr:uid="{00000000-0009-0000-0000-00000E000000}"/>
  <mergeCells count="3">
    <mergeCell ref="C3:R3"/>
    <mergeCell ref="C9:R9"/>
    <mergeCell ref="C67:R67"/>
  </mergeCells>
  <conditionalFormatting sqref="C12:C62">
    <cfRule type="expression" dxfId="3" priority="2">
      <formula>AND(C12="",$R12&lt;&gt;0)</formula>
    </cfRule>
  </conditionalFormatting>
  <conditionalFormatting sqref="D12:D62">
    <cfRule type="expression" dxfId="2" priority="1">
      <formula>AND(D12="(Select)",$R12&lt;&gt;0)</formula>
    </cfRule>
  </conditionalFormatting>
  <dataValidations count="1">
    <dataValidation type="list" allowBlank="1" showInputMessage="1" showErrorMessage="1" sqref="D12:D62" xr:uid="{00000000-0002-0000-0E00-000000000000}">
      <formula1>$D$71:$D$111</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K1027"/>
  <sheetViews>
    <sheetView showGridLines="0" topLeftCell="A7" workbookViewId="0" xr3:uid="{D624DF06-3800-545C-AC8D-BADC89115800}">
      <selection activeCell="F13" sqref="F13"/>
    </sheetView>
  </sheetViews>
  <sheetFormatPr defaultColWidth="12.5703125" defaultRowHeight="15" customHeight="1"/>
  <cols>
    <col min="1" max="2" width="1.42578125" style="183" customWidth="1"/>
    <col min="3" max="5" width="20.7109375" style="183" customWidth="1"/>
    <col min="6" max="28" width="11.7109375" style="183" customWidth="1"/>
    <col min="29" max="38" width="11" style="183" customWidth="1"/>
    <col min="39" max="16384" width="12.5703125" style="183"/>
  </cols>
  <sheetData>
    <row r="1" spans="1:37"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7.5" customHeight="1">
      <c r="A2" s="2"/>
      <c r="B2" s="1"/>
      <c r="C2" s="1"/>
      <c r="D2" s="1"/>
      <c r="E2" s="1"/>
      <c r="F2" s="1"/>
      <c r="G2" s="1"/>
      <c r="H2" s="1"/>
      <c r="I2" s="1"/>
      <c r="J2" s="1"/>
      <c r="K2" s="1"/>
      <c r="L2" s="1"/>
      <c r="M2" s="1"/>
      <c r="N2" s="1"/>
      <c r="O2" s="1"/>
      <c r="P2" s="1"/>
      <c r="Q2" s="1"/>
      <c r="R2" s="1"/>
      <c r="S2" s="1"/>
      <c r="T2" s="1"/>
      <c r="U2" s="1"/>
      <c r="V2" s="1"/>
      <c r="W2" s="1"/>
      <c r="X2" s="1"/>
      <c r="Y2" s="1"/>
      <c r="Z2" s="1"/>
      <c r="AA2" s="1"/>
      <c r="AB2" s="1"/>
      <c r="AC2" s="2"/>
      <c r="AD2" s="2"/>
      <c r="AE2" s="2"/>
      <c r="AF2" s="2"/>
      <c r="AG2" s="2"/>
      <c r="AH2" s="2"/>
      <c r="AI2" s="2"/>
      <c r="AJ2" s="2"/>
      <c r="AK2" s="2"/>
    </row>
    <row r="3" spans="1:37" ht="16.5" customHeight="1">
      <c r="A3" s="2"/>
      <c r="B3" s="1"/>
      <c r="C3" s="509" t="s">
        <v>218</v>
      </c>
      <c r="D3" s="510"/>
      <c r="E3" s="510"/>
      <c r="F3" s="510"/>
      <c r="G3" s="510"/>
      <c r="H3" s="510"/>
      <c r="I3" s="510"/>
      <c r="J3" s="510"/>
      <c r="K3" s="510"/>
      <c r="L3" s="510"/>
      <c r="M3" s="510"/>
      <c r="N3" s="510"/>
      <c r="O3" s="510"/>
      <c r="P3" s="510"/>
      <c r="Q3" s="510"/>
      <c r="R3" s="510"/>
      <c r="S3" s="510"/>
      <c r="T3" s="510"/>
      <c r="U3" s="510"/>
      <c r="V3" s="510"/>
      <c r="W3" s="510"/>
      <c r="X3" s="510"/>
      <c r="Y3" s="510"/>
      <c r="Z3" s="510"/>
      <c r="AA3" s="512"/>
      <c r="AB3" s="1"/>
      <c r="AC3" s="2"/>
      <c r="AD3" s="2"/>
      <c r="AE3" s="2"/>
      <c r="AF3" s="2"/>
      <c r="AG3" s="2"/>
      <c r="AH3" s="2"/>
      <c r="AI3" s="2"/>
      <c r="AJ3" s="2"/>
      <c r="AK3" s="2"/>
    </row>
    <row r="4" spans="1:37" ht="7.5" customHeight="1">
      <c r="A4" s="2"/>
      <c r="B4" s="1"/>
      <c r="C4" s="1"/>
      <c r="D4" s="1"/>
      <c r="E4" s="1"/>
      <c r="F4" s="1"/>
      <c r="G4" s="1"/>
      <c r="H4" s="1"/>
      <c r="I4" s="1"/>
      <c r="J4" s="1"/>
      <c r="K4" s="1"/>
      <c r="L4" s="1"/>
      <c r="M4" s="1"/>
      <c r="N4" s="1"/>
      <c r="O4" s="1"/>
      <c r="P4" s="1"/>
      <c r="Q4" s="1"/>
      <c r="R4" s="1"/>
      <c r="S4" s="1"/>
      <c r="T4" s="1"/>
      <c r="U4" s="1"/>
      <c r="V4" s="1"/>
      <c r="W4" s="1"/>
      <c r="X4" s="1"/>
      <c r="Y4" s="1"/>
      <c r="Z4" s="1"/>
      <c r="AA4" s="1"/>
      <c r="AB4" s="1"/>
      <c r="AC4" s="2"/>
      <c r="AD4" s="2"/>
      <c r="AE4" s="2"/>
      <c r="AF4" s="2"/>
      <c r="AG4" s="2"/>
      <c r="AH4" s="2"/>
      <c r="AI4" s="2"/>
      <c r="AJ4" s="2"/>
      <c r="AK4" s="2"/>
    </row>
    <row r="5" spans="1:37" ht="15.75" customHeight="1">
      <c r="A5" s="2"/>
      <c r="B5" s="1"/>
      <c r="C5" s="57" t="s">
        <v>14</v>
      </c>
      <c r="D5" s="508" t="str">
        <f>IF('START - AWARD DETAILS'!D13="","",'START - AWARD DETAILS'!D13)</f>
        <v/>
      </c>
      <c r="E5" s="53"/>
      <c r="F5" s="53"/>
      <c r="G5" s="53"/>
      <c r="H5" s="53"/>
      <c r="I5" s="53"/>
      <c r="J5" s="53"/>
      <c r="K5" s="53"/>
      <c r="L5" s="53"/>
      <c r="M5" s="53"/>
      <c r="N5" s="53"/>
      <c r="O5" s="53"/>
      <c r="P5" s="53"/>
      <c r="Q5" s="53"/>
      <c r="R5" s="53"/>
      <c r="S5" s="53"/>
      <c r="T5" s="53"/>
      <c r="U5" s="53"/>
      <c r="V5" s="53"/>
      <c r="W5" s="53"/>
      <c r="X5" s="53"/>
      <c r="Y5" s="53"/>
      <c r="Z5" s="53"/>
      <c r="AA5" s="54"/>
      <c r="AB5" s="1"/>
      <c r="AC5" s="2"/>
      <c r="AD5" s="2"/>
      <c r="AE5" s="2"/>
      <c r="AF5" s="2"/>
      <c r="AG5" s="2"/>
      <c r="AH5" s="2"/>
      <c r="AI5" s="2"/>
      <c r="AJ5" s="2"/>
      <c r="AK5" s="2"/>
    </row>
    <row r="6" spans="1:37" ht="7.5" customHeight="1">
      <c r="A6" s="2"/>
      <c r="B6" s="1"/>
      <c r="C6" s="1"/>
      <c r="D6" s="1"/>
      <c r="E6" s="1"/>
      <c r="F6" s="1"/>
      <c r="G6" s="1"/>
      <c r="H6" s="1"/>
      <c r="I6" s="1"/>
      <c r="J6" s="1"/>
      <c r="K6" s="1"/>
      <c r="L6" s="1"/>
      <c r="M6" s="1"/>
      <c r="N6" s="1"/>
      <c r="O6" s="1"/>
      <c r="P6" s="1"/>
      <c r="Q6" s="1"/>
      <c r="R6" s="1"/>
      <c r="S6" s="1"/>
      <c r="T6" s="1"/>
      <c r="U6" s="1"/>
      <c r="V6" s="1"/>
      <c r="W6" s="1"/>
      <c r="X6" s="1"/>
      <c r="Y6" s="1"/>
      <c r="Z6" s="1"/>
      <c r="AA6" s="1"/>
      <c r="AB6" s="1"/>
      <c r="AC6" s="2"/>
      <c r="AD6" s="2"/>
      <c r="AE6" s="2"/>
      <c r="AF6" s="2"/>
      <c r="AG6" s="2"/>
      <c r="AH6" s="2"/>
      <c r="AI6" s="2"/>
      <c r="AJ6" s="2"/>
      <c r="AK6" s="2"/>
    </row>
    <row r="7" spans="1:37" ht="15.75" customHeight="1">
      <c r="A7" s="2"/>
      <c r="B7" s="1"/>
      <c r="C7" s="57" t="s">
        <v>15</v>
      </c>
      <c r="D7" s="508" t="str">
        <f>IF('START - AWARD DETAILS'!D14="","",'START - AWARD DETAILS'!D14)</f>
        <v/>
      </c>
      <c r="E7" s="53"/>
      <c r="F7" s="53"/>
      <c r="G7" s="53"/>
      <c r="H7" s="53"/>
      <c r="I7" s="53"/>
      <c r="J7" s="53"/>
      <c r="K7" s="53"/>
      <c r="L7" s="53"/>
      <c r="M7" s="53"/>
      <c r="N7" s="53"/>
      <c r="O7" s="53"/>
      <c r="P7" s="53"/>
      <c r="Q7" s="53"/>
      <c r="R7" s="53"/>
      <c r="S7" s="53"/>
      <c r="T7" s="53"/>
      <c r="U7" s="53"/>
      <c r="V7" s="53"/>
      <c r="W7" s="53"/>
      <c r="X7" s="53"/>
      <c r="Y7" s="53"/>
      <c r="Z7" s="53"/>
      <c r="AA7" s="54"/>
      <c r="AB7" s="1"/>
      <c r="AC7" s="2"/>
      <c r="AD7" s="2"/>
      <c r="AE7" s="2"/>
      <c r="AF7" s="2"/>
      <c r="AG7" s="2"/>
      <c r="AH7" s="2"/>
      <c r="AI7" s="2"/>
      <c r="AJ7" s="2"/>
      <c r="AK7" s="2"/>
    </row>
    <row r="8" spans="1:37" ht="7.5" customHeight="1">
      <c r="A8" s="2"/>
      <c r="B8" s="1"/>
      <c r="C8" s="1"/>
      <c r="D8" s="1"/>
      <c r="E8" s="1"/>
      <c r="F8" s="1"/>
      <c r="G8" s="1"/>
      <c r="H8" s="1"/>
      <c r="I8" s="1"/>
      <c r="J8" s="1"/>
      <c r="K8" s="1"/>
      <c r="L8" s="1"/>
      <c r="M8" s="1"/>
      <c r="N8" s="1"/>
      <c r="O8" s="1"/>
      <c r="P8" s="1"/>
      <c r="Q8" s="1"/>
      <c r="R8" s="1"/>
      <c r="S8" s="1"/>
      <c r="T8" s="1"/>
      <c r="U8" s="1"/>
      <c r="V8" s="1"/>
      <c r="W8" s="1"/>
      <c r="X8" s="1"/>
      <c r="Y8" s="1"/>
      <c r="Z8" s="1"/>
      <c r="AA8" s="1"/>
      <c r="AB8" s="1"/>
      <c r="AC8" s="2"/>
      <c r="AD8" s="2"/>
      <c r="AE8" s="2"/>
      <c r="AF8" s="2"/>
      <c r="AG8" s="2"/>
      <c r="AH8" s="2"/>
      <c r="AI8" s="2"/>
      <c r="AJ8" s="2"/>
      <c r="AK8" s="2"/>
    </row>
    <row r="9" spans="1:37" ht="101.25" customHeight="1">
      <c r="A9" s="2"/>
      <c r="B9" s="1"/>
      <c r="C9" s="545" t="s">
        <v>220</v>
      </c>
      <c r="D9" s="510"/>
      <c r="E9" s="510"/>
      <c r="F9" s="510"/>
      <c r="G9" s="510"/>
      <c r="H9" s="510"/>
      <c r="I9" s="510"/>
      <c r="J9" s="510"/>
      <c r="K9" s="510"/>
      <c r="L9" s="510"/>
      <c r="M9" s="510"/>
      <c r="N9" s="510"/>
      <c r="O9" s="510"/>
      <c r="P9" s="510"/>
      <c r="Q9" s="510"/>
      <c r="R9" s="510"/>
      <c r="S9" s="510"/>
      <c r="T9" s="510"/>
      <c r="U9" s="510"/>
      <c r="V9" s="510"/>
      <c r="W9" s="510"/>
      <c r="X9" s="510"/>
      <c r="Y9" s="510"/>
      <c r="Z9" s="510"/>
      <c r="AA9" s="512"/>
      <c r="AB9" s="1"/>
      <c r="AC9" s="2"/>
      <c r="AD9" s="2"/>
      <c r="AE9" s="2"/>
      <c r="AF9" s="2"/>
      <c r="AG9" s="2"/>
      <c r="AH9" s="2"/>
      <c r="AI9" s="2"/>
      <c r="AJ9" s="2"/>
      <c r="AK9" s="2"/>
    </row>
    <row r="10" spans="1:37" ht="7.5" customHeight="1">
      <c r="A10" s="2"/>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2"/>
      <c r="AD10" s="2"/>
      <c r="AE10" s="2"/>
      <c r="AF10" s="2"/>
      <c r="AG10" s="2"/>
      <c r="AH10" s="2"/>
      <c r="AI10" s="2"/>
      <c r="AJ10" s="2"/>
      <c r="AK10" s="2"/>
    </row>
    <row r="11" spans="1:37" ht="7.5" customHeight="1" thickBot="1">
      <c r="A11" s="2"/>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2"/>
      <c r="AD11" s="2"/>
      <c r="AE11" s="2"/>
      <c r="AF11" s="2"/>
      <c r="AG11" s="2"/>
      <c r="AH11" s="2"/>
      <c r="AI11" s="2"/>
      <c r="AJ11" s="2"/>
      <c r="AK11" s="2"/>
    </row>
    <row r="12" spans="1:37" ht="38.25" customHeight="1" thickBot="1">
      <c r="A12" s="2"/>
      <c r="B12" s="1"/>
      <c r="C12" s="375" t="s">
        <v>68</v>
      </c>
      <c r="D12" s="353" t="s">
        <v>221</v>
      </c>
      <c r="E12" s="376" t="s">
        <v>222</v>
      </c>
      <c r="F12" s="376" t="s">
        <v>122</v>
      </c>
      <c r="G12" s="377" t="s">
        <v>223</v>
      </c>
      <c r="H12" s="353" t="s">
        <v>224</v>
      </c>
      <c r="I12" s="353" t="s">
        <v>225</v>
      </c>
      <c r="J12" s="355" t="s">
        <v>160</v>
      </c>
      <c r="K12" s="377" t="s">
        <v>226</v>
      </c>
      <c r="L12" s="353" t="s">
        <v>227</v>
      </c>
      <c r="M12" s="353" t="s">
        <v>228</v>
      </c>
      <c r="N12" s="355" t="s">
        <v>203</v>
      </c>
      <c r="O12" s="377" t="s">
        <v>20</v>
      </c>
      <c r="P12" s="353" t="s">
        <v>229</v>
      </c>
      <c r="Q12" s="353" t="s">
        <v>230</v>
      </c>
      <c r="R12" s="355" t="s">
        <v>204</v>
      </c>
      <c r="S12" s="377" t="s">
        <v>21</v>
      </c>
      <c r="T12" s="353" t="s">
        <v>231</v>
      </c>
      <c r="U12" s="353" t="s">
        <v>232</v>
      </c>
      <c r="V12" s="355" t="s">
        <v>205</v>
      </c>
      <c r="W12" s="377" t="s">
        <v>233</v>
      </c>
      <c r="X12" s="353" t="s">
        <v>234</v>
      </c>
      <c r="Y12" s="353" t="s">
        <v>235</v>
      </c>
      <c r="Z12" s="356" t="s">
        <v>206</v>
      </c>
      <c r="AA12" s="434" t="s">
        <v>23</v>
      </c>
      <c r="AB12" s="359" t="s">
        <v>193</v>
      </c>
      <c r="AC12" s="2"/>
      <c r="AD12" s="2"/>
      <c r="AE12" s="2"/>
      <c r="AF12" s="2"/>
      <c r="AG12" s="2"/>
      <c r="AH12" s="2"/>
      <c r="AI12" s="2"/>
      <c r="AJ12" s="2"/>
      <c r="AK12" s="2"/>
    </row>
    <row r="13" spans="1:37">
      <c r="A13" s="2"/>
      <c r="B13" s="1"/>
      <c r="C13" s="315" t="s">
        <v>95</v>
      </c>
      <c r="D13" s="445" t="str">
        <f>IFERROR(VLOOKUP($C13,'START - AWARD DETAILS'!$C$21:$D$60,2,0),"")</f>
        <v/>
      </c>
      <c r="E13" s="316" t="s">
        <v>95</v>
      </c>
      <c r="F13" s="374">
        <v>1</v>
      </c>
      <c r="G13" s="373"/>
      <c r="H13" s="493">
        <f>SUMIF('2. Annual Costs of Staff Posts'!$D$13:$D$113,'9. INDIRECT COSTS'!$C13,'2. Annual Costs of Staff Posts'!$K$13:$K$113)</f>
        <v>0</v>
      </c>
      <c r="I13" s="431" t="str">
        <f t="shared" ref="I13:I62" si="0">IFERROR(G13/H13,"£0")</f>
        <v>£0</v>
      </c>
      <c r="J13" s="431">
        <f>G13*F13</f>
        <v>0</v>
      </c>
      <c r="K13" s="373"/>
      <c r="L13" s="493">
        <f>SUMIF('2. Annual Costs of Staff Posts'!$D$13:$D$113,'9. INDIRECT COSTS'!$C13,'2. Annual Costs of Staff Posts'!$P$13:$P$113)</f>
        <v>0</v>
      </c>
      <c r="M13" s="431" t="str">
        <f t="shared" ref="M13:M62" si="1">IFERROR(K13/L13,"£0")</f>
        <v>£0</v>
      </c>
      <c r="N13" s="431">
        <f>K13*F13</f>
        <v>0</v>
      </c>
      <c r="O13" s="373"/>
      <c r="P13" s="493">
        <f>SUMIF('2. Annual Costs of Staff Posts'!$D$13:$D$113,'9. INDIRECT COSTS'!$C13,'2. Annual Costs of Staff Posts'!$U$13:$U$113)</f>
        <v>0</v>
      </c>
      <c r="Q13" s="431" t="str">
        <f t="shared" ref="Q13:Q62" si="2">IFERROR(O13/P13,"£0")</f>
        <v>£0</v>
      </c>
      <c r="R13" s="431">
        <f>O13*F13</f>
        <v>0</v>
      </c>
      <c r="S13" s="373"/>
      <c r="T13" s="493">
        <f>SUMIF('2. Annual Costs of Staff Posts'!$D$13:$D$113,'9. INDIRECT COSTS'!$C13,'2. Annual Costs of Staff Posts'!$Z$13:$Z$113)</f>
        <v>0</v>
      </c>
      <c r="U13" s="431" t="str">
        <f t="shared" ref="U13:U62" si="3">IFERROR(S13/T13,"£0")</f>
        <v>£0</v>
      </c>
      <c r="V13" s="431">
        <f>S13*F13</f>
        <v>0</v>
      </c>
      <c r="W13" s="373"/>
      <c r="X13" s="493">
        <f>SUMIF('2. Annual Costs of Staff Posts'!$D$13:$D$113,'9. INDIRECT COSTS'!$C13,'2. Annual Costs of Staff Posts'!$AE$13:$AE$113)</f>
        <v>0</v>
      </c>
      <c r="Y13" s="431" t="str">
        <f t="shared" ref="Y13:Y62" si="4">IFERROR(W13/X13,"£0")</f>
        <v>£0</v>
      </c>
      <c r="Z13" s="435">
        <f>W13*F13</f>
        <v>0</v>
      </c>
      <c r="AA13" s="436">
        <f>W13+S13+O13+K13+G13</f>
        <v>0</v>
      </c>
      <c r="AB13" s="437">
        <f>Z13+V13+R13+N13+J13</f>
        <v>0</v>
      </c>
      <c r="AC13" s="2"/>
      <c r="AD13" s="2"/>
      <c r="AE13" s="2"/>
      <c r="AF13" s="2"/>
      <c r="AG13" s="2"/>
      <c r="AH13" s="2"/>
      <c r="AI13" s="2"/>
      <c r="AJ13" s="2"/>
      <c r="AK13" s="2"/>
    </row>
    <row r="14" spans="1:37">
      <c r="A14" s="2"/>
      <c r="B14" s="1"/>
      <c r="C14" s="315" t="s">
        <v>95</v>
      </c>
      <c r="D14" s="445" t="str">
        <f>IFERROR(VLOOKUP($C14,'START - AWARD DETAILS'!$C$21:$D$60,2,0),"")</f>
        <v/>
      </c>
      <c r="E14" s="316" t="s">
        <v>95</v>
      </c>
      <c r="F14" s="374">
        <v>1</v>
      </c>
      <c r="G14" s="373"/>
      <c r="H14" s="493">
        <f>SUMIF('2. Annual Costs of Staff Posts'!$D$13:$D$113,'9. INDIRECT COSTS'!$C14,'2. Annual Costs of Staff Posts'!$K$13:$K$113)</f>
        <v>0</v>
      </c>
      <c r="I14" s="431" t="str">
        <f t="shared" ref="I14:I61" si="5">IFERROR(G14/H14,"£0")</f>
        <v>£0</v>
      </c>
      <c r="J14" s="431">
        <f t="shared" ref="J14:J61" si="6">G14*F14</f>
        <v>0</v>
      </c>
      <c r="K14" s="373"/>
      <c r="L14" s="493">
        <f>SUMIF('2. Annual Costs of Staff Posts'!$D$13:$D$113,'9. INDIRECT COSTS'!$C14,'2. Annual Costs of Staff Posts'!$P$13:$P$113)</f>
        <v>0</v>
      </c>
      <c r="M14" s="431" t="str">
        <f t="shared" ref="M14:M61" si="7">IFERROR(K14/L14,"£0")</f>
        <v>£0</v>
      </c>
      <c r="N14" s="431">
        <f t="shared" ref="N14:N61" si="8">K14*F14</f>
        <v>0</v>
      </c>
      <c r="O14" s="373"/>
      <c r="P14" s="493">
        <f>SUMIF('2. Annual Costs of Staff Posts'!$D$13:$D$113,'9. INDIRECT COSTS'!$C14,'2. Annual Costs of Staff Posts'!$U$13:$U$113)</f>
        <v>0</v>
      </c>
      <c r="Q14" s="431" t="str">
        <f t="shared" ref="Q14:Q61" si="9">IFERROR(O14/P14,"£0")</f>
        <v>£0</v>
      </c>
      <c r="R14" s="431">
        <f t="shared" ref="R14:R61" si="10">O14*F14</f>
        <v>0</v>
      </c>
      <c r="S14" s="373"/>
      <c r="T14" s="493">
        <f>SUMIF('2. Annual Costs of Staff Posts'!$D$13:$D$113,'9. INDIRECT COSTS'!$C14,'2. Annual Costs of Staff Posts'!$Z$13:$Z$113)</f>
        <v>0</v>
      </c>
      <c r="U14" s="431" t="str">
        <f t="shared" ref="U14:U61" si="11">IFERROR(S14/T14,"£0")</f>
        <v>£0</v>
      </c>
      <c r="V14" s="431">
        <f t="shared" ref="V14:V61" si="12">S14*F14</f>
        <v>0</v>
      </c>
      <c r="W14" s="373"/>
      <c r="X14" s="493">
        <f>SUMIF('2. Annual Costs of Staff Posts'!$D$13:$D$113,'9. INDIRECT COSTS'!$C14,'2. Annual Costs of Staff Posts'!$AE$13:$AE$113)</f>
        <v>0</v>
      </c>
      <c r="Y14" s="431" t="str">
        <f t="shared" ref="Y14:Y61" si="13">IFERROR(W14/X14,"£0")</f>
        <v>£0</v>
      </c>
      <c r="Z14" s="435">
        <f t="shared" ref="Z14:Z61" si="14">W14*F14</f>
        <v>0</v>
      </c>
      <c r="AA14" s="436">
        <f t="shared" ref="AA14:AA61" si="15">W14+S14+O14+K14+G14</f>
        <v>0</v>
      </c>
      <c r="AB14" s="437">
        <f t="shared" ref="AB14:AB61" si="16">Z14+V14+R14+N14+J14</f>
        <v>0</v>
      </c>
      <c r="AC14" s="2"/>
      <c r="AD14" s="2"/>
      <c r="AE14" s="2"/>
      <c r="AF14" s="2"/>
      <c r="AG14" s="2"/>
      <c r="AH14" s="2"/>
      <c r="AI14" s="2"/>
      <c r="AJ14" s="2"/>
      <c r="AK14" s="2"/>
    </row>
    <row r="15" spans="1:37">
      <c r="A15" s="2"/>
      <c r="B15" s="1"/>
      <c r="C15" s="315" t="s">
        <v>95</v>
      </c>
      <c r="D15" s="445" t="str">
        <f>IFERROR(VLOOKUP($C15,'START - AWARD DETAILS'!$C$21:$D$60,2,0),"")</f>
        <v/>
      </c>
      <c r="E15" s="316" t="s">
        <v>95</v>
      </c>
      <c r="F15" s="374">
        <v>1</v>
      </c>
      <c r="G15" s="373"/>
      <c r="H15" s="493">
        <f>SUMIF('2. Annual Costs of Staff Posts'!$D$13:$D$113,'9. INDIRECT COSTS'!$C15,'2. Annual Costs of Staff Posts'!$K$13:$K$113)</f>
        <v>0</v>
      </c>
      <c r="I15" s="431" t="str">
        <f t="shared" si="5"/>
        <v>£0</v>
      </c>
      <c r="J15" s="431">
        <f t="shared" si="6"/>
        <v>0</v>
      </c>
      <c r="K15" s="373"/>
      <c r="L15" s="493">
        <f>SUMIF('2. Annual Costs of Staff Posts'!$D$13:$D$113,'9. INDIRECT COSTS'!$C15,'2. Annual Costs of Staff Posts'!$P$13:$P$113)</f>
        <v>0</v>
      </c>
      <c r="M15" s="431" t="str">
        <f t="shared" si="7"/>
        <v>£0</v>
      </c>
      <c r="N15" s="431">
        <f t="shared" si="8"/>
        <v>0</v>
      </c>
      <c r="O15" s="373"/>
      <c r="P15" s="493">
        <f>SUMIF('2. Annual Costs of Staff Posts'!$D$13:$D$113,'9. INDIRECT COSTS'!$C15,'2. Annual Costs of Staff Posts'!$U$13:$U$113)</f>
        <v>0</v>
      </c>
      <c r="Q15" s="431" t="str">
        <f t="shared" si="9"/>
        <v>£0</v>
      </c>
      <c r="R15" s="431">
        <f t="shared" si="10"/>
        <v>0</v>
      </c>
      <c r="S15" s="373"/>
      <c r="T15" s="493">
        <f>SUMIF('2. Annual Costs of Staff Posts'!$D$13:$D$113,'9. INDIRECT COSTS'!$C15,'2. Annual Costs of Staff Posts'!$Z$13:$Z$113)</f>
        <v>0</v>
      </c>
      <c r="U15" s="431" t="str">
        <f t="shared" si="11"/>
        <v>£0</v>
      </c>
      <c r="V15" s="431">
        <f t="shared" si="12"/>
        <v>0</v>
      </c>
      <c r="W15" s="373"/>
      <c r="X15" s="493">
        <f>SUMIF('2. Annual Costs of Staff Posts'!$D$13:$D$113,'9. INDIRECT COSTS'!$C15,'2. Annual Costs of Staff Posts'!$AE$13:$AE$113)</f>
        <v>0</v>
      </c>
      <c r="Y15" s="431" t="str">
        <f t="shared" si="13"/>
        <v>£0</v>
      </c>
      <c r="Z15" s="435">
        <f t="shared" si="14"/>
        <v>0</v>
      </c>
      <c r="AA15" s="436">
        <f t="shared" si="15"/>
        <v>0</v>
      </c>
      <c r="AB15" s="437">
        <f t="shared" si="16"/>
        <v>0</v>
      </c>
      <c r="AC15" s="2"/>
      <c r="AD15" s="2"/>
      <c r="AE15" s="2"/>
      <c r="AF15" s="2"/>
      <c r="AG15" s="2"/>
      <c r="AH15" s="2"/>
      <c r="AI15" s="2"/>
      <c r="AJ15" s="2"/>
      <c r="AK15" s="2"/>
    </row>
    <row r="16" spans="1:37">
      <c r="A16" s="2"/>
      <c r="B16" s="1"/>
      <c r="C16" s="315" t="s">
        <v>95</v>
      </c>
      <c r="D16" s="445" t="str">
        <f>IFERROR(VLOOKUP($C16,'START - AWARD DETAILS'!$C$21:$D$60,2,0),"")</f>
        <v/>
      </c>
      <c r="E16" s="316" t="s">
        <v>95</v>
      </c>
      <c r="F16" s="374">
        <v>1</v>
      </c>
      <c r="G16" s="373"/>
      <c r="H16" s="493">
        <f>SUMIF('2. Annual Costs of Staff Posts'!$D$13:$D$113,'9. INDIRECT COSTS'!$C16,'2. Annual Costs of Staff Posts'!$K$13:$K$113)</f>
        <v>0</v>
      </c>
      <c r="I16" s="431" t="str">
        <f t="shared" si="5"/>
        <v>£0</v>
      </c>
      <c r="J16" s="431">
        <f t="shared" si="6"/>
        <v>0</v>
      </c>
      <c r="K16" s="373"/>
      <c r="L16" s="493">
        <f>SUMIF('2. Annual Costs of Staff Posts'!$D$13:$D$113,'9. INDIRECT COSTS'!$C16,'2. Annual Costs of Staff Posts'!$P$13:$P$113)</f>
        <v>0</v>
      </c>
      <c r="M16" s="431" t="str">
        <f t="shared" si="7"/>
        <v>£0</v>
      </c>
      <c r="N16" s="431">
        <f t="shared" si="8"/>
        <v>0</v>
      </c>
      <c r="O16" s="373"/>
      <c r="P16" s="493">
        <f>SUMIF('2. Annual Costs of Staff Posts'!$D$13:$D$113,'9. INDIRECT COSTS'!$C16,'2. Annual Costs of Staff Posts'!$U$13:$U$113)</f>
        <v>0</v>
      </c>
      <c r="Q16" s="431" t="str">
        <f t="shared" si="9"/>
        <v>£0</v>
      </c>
      <c r="R16" s="431">
        <f t="shared" si="10"/>
        <v>0</v>
      </c>
      <c r="S16" s="373"/>
      <c r="T16" s="493">
        <f>SUMIF('2. Annual Costs of Staff Posts'!$D$13:$D$113,'9. INDIRECT COSTS'!$C16,'2. Annual Costs of Staff Posts'!$Z$13:$Z$113)</f>
        <v>0</v>
      </c>
      <c r="U16" s="431" t="str">
        <f t="shared" si="11"/>
        <v>£0</v>
      </c>
      <c r="V16" s="431">
        <f t="shared" si="12"/>
        <v>0</v>
      </c>
      <c r="W16" s="373"/>
      <c r="X16" s="493">
        <f>SUMIF('2. Annual Costs of Staff Posts'!$D$13:$D$113,'9. INDIRECT COSTS'!$C16,'2. Annual Costs of Staff Posts'!$AE$13:$AE$113)</f>
        <v>0</v>
      </c>
      <c r="Y16" s="431" t="str">
        <f t="shared" si="13"/>
        <v>£0</v>
      </c>
      <c r="Z16" s="435">
        <f t="shared" si="14"/>
        <v>0</v>
      </c>
      <c r="AA16" s="436">
        <f t="shared" si="15"/>
        <v>0</v>
      </c>
      <c r="AB16" s="437">
        <f t="shared" si="16"/>
        <v>0</v>
      </c>
      <c r="AC16" s="2"/>
      <c r="AD16" s="2"/>
      <c r="AE16" s="2"/>
      <c r="AF16" s="2"/>
      <c r="AG16" s="2"/>
      <c r="AH16" s="2"/>
      <c r="AI16" s="2"/>
      <c r="AJ16" s="2"/>
      <c r="AK16" s="2"/>
    </row>
    <row r="17" spans="1:37">
      <c r="A17" s="2"/>
      <c r="B17" s="1"/>
      <c r="C17" s="315" t="s">
        <v>95</v>
      </c>
      <c r="D17" s="445" t="str">
        <f>IFERROR(VLOOKUP($C17,'START - AWARD DETAILS'!$C$21:$D$60,2,0),"")</f>
        <v/>
      </c>
      <c r="E17" s="316" t="s">
        <v>95</v>
      </c>
      <c r="F17" s="374">
        <v>1</v>
      </c>
      <c r="G17" s="373"/>
      <c r="H17" s="493">
        <f>SUMIF('2. Annual Costs of Staff Posts'!$D$13:$D$113,'9. INDIRECT COSTS'!$C17,'2. Annual Costs of Staff Posts'!$K$13:$K$113)</f>
        <v>0</v>
      </c>
      <c r="I17" s="431" t="str">
        <f t="shared" si="5"/>
        <v>£0</v>
      </c>
      <c r="J17" s="431">
        <f t="shared" si="6"/>
        <v>0</v>
      </c>
      <c r="K17" s="373"/>
      <c r="L17" s="493">
        <f>SUMIF('2. Annual Costs of Staff Posts'!$D$13:$D$113,'9. INDIRECT COSTS'!$C17,'2. Annual Costs of Staff Posts'!$P$13:$P$113)</f>
        <v>0</v>
      </c>
      <c r="M17" s="431" t="str">
        <f t="shared" si="7"/>
        <v>£0</v>
      </c>
      <c r="N17" s="431">
        <f t="shared" si="8"/>
        <v>0</v>
      </c>
      <c r="O17" s="373"/>
      <c r="P17" s="493">
        <f>SUMIF('2. Annual Costs of Staff Posts'!$D$13:$D$113,'9. INDIRECT COSTS'!$C17,'2. Annual Costs of Staff Posts'!$U$13:$U$113)</f>
        <v>0</v>
      </c>
      <c r="Q17" s="431" t="str">
        <f t="shared" si="9"/>
        <v>£0</v>
      </c>
      <c r="R17" s="431">
        <f t="shared" si="10"/>
        <v>0</v>
      </c>
      <c r="S17" s="373"/>
      <c r="T17" s="493">
        <f>SUMIF('2. Annual Costs of Staff Posts'!$D$13:$D$113,'9. INDIRECT COSTS'!$C17,'2. Annual Costs of Staff Posts'!$Z$13:$Z$113)</f>
        <v>0</v>
      </c>
      <c r="U17" s="431" t="str">
        <f t="shared" si="11"/>
        <v>£0</v>
      </c>
      <c r="V17" s="431">
        <f t="shared" si="12"/>
        <v>0</v>
      </c>
      <c r="W17" s="373"/>
      <c r="X17" s="493">
        <f>SUMIF('2. Annual Costs of Staff Posts'!$D$13:$D$113,'9. INDIRECT COSTS'!$C17,'2. Annual Costs of Staff Posts'!$AE$13:$AE$113)</f>
        <v>0</v>
      </c>
      <c r="Y17" s="431" t="str">
        <f t="shared" si="13"/>
        <v>£0</v>
      </c>
      <c r="Z17" s="435">
        <f t="shared" si="14"/>
        <v>0</v>
      </c>
      <c r="AA17" s="436">
        <f t="shared" si="15"/>
        <v>0</v>
      </c>
      <c r="AB17" s="437">
        <f t="shared" si="16"/>
        <v>0</v>
      </c>
      <c r="AC17" s="2"/>
      <c r="AD17" s="2"/>
      <c r="AE17" s="2"/>
      <c r="AF17" s="2"/>
      <c r="AG17" s="2"/>
      <c r="AH17" s="2"/>
      <c r="AI17" s="2"/>
      <c r="AJ17" s="2"/>
      <c r="AK17" s="2"/>
    </row>
    <row r="18" spans="1:37">
      <c r="A18" s="2"/>
      <c r="B18" s="1"/>
      <c r="C18" s="315" t="s">
        <v>95</v>
      </c>
      <c r="D18" s="445" t="str">
        <f>IFERROR(VLOOKUP($C18,'START - AWARD DETAILS'!$C$21:$D$60,2,0),"")</f>
        <v/>
      </c>
      <c r="E18" s="316" t="s">
        <v>95</v>
      </c>
      <c r="F18" s="374">
        <v>1</v>
      </c>
      <c r="G18" s="373"/>
      <c r="H18" s="493">
        <f>SUMIF('2. Annual Costs of Staff Posts'!$D$13:$D$113,'9. INDIRECT COSTS'!$C18,'2. Annual Costs of Staff Posts'!$K$13:$K$113)</f>
        <v>0</v>
      </c>
      <c r="I18" s="431" t="str">
        <f t="shared" si="5"/>
        <v>£0</v>
      </c>
      <c r="J18" s="431">
        <f t="shared" si="6"/>
        <v>0</v>
      </c>
      <c r="K18" s="373"/>
      <c r="L18" s="493">
        <f>SUMIF('2. Annual Costs of Staff Posts'!$D$13:$D$113,'9. INDIRECT COSTS'!$C18,'2. Annual Costs of Staff Posts'!$P$13:$P$113)</f>
        <v>0</v>
      </c>
      <c r="M18" s="431" t="str">
        <f t="shared" si="7"/>
        <v>£0</v>
      </c>
      <c r="N18" s="431">
        <f t="shared" si="8"/>
        <v>0</v>
      </c>
      <c r="O18" s="373"/>
      <c r="P18" s="493">
        <f>SUMIF('2. Annual Costs of Staff Posts'!$D$13:$D$113,'9. INDIRECT COSTS'!$C18,'2. Annual Costs of Staff Posts'!$U$13:$U$113)</f>
        <v>0</v>
      </c>
      <c r="Q18" s="431" t="str">
        <f t="shared" si="9"/>
        <v>£0</v>
      </c>
      <c r="R18" s="431">
        <f t="shared" si="10"/>
        <v>0</v>
      </c>
      <c r="S18" s="373"/>
      <c r="T18" s="493">
        <f>SUMIF('2. Annual Costs of Staff Posts'!$D$13:$D$113,'9. INDIRECT COSTS'!$C18,'2. Annual Costs of Staff Posts'!$Z$13:$Z$113)</f>
        <v>0</v>
      </c>
      <c r="U18" s="431" t="str">
        <f t="shared" si="11"/>
        <v>£0</v>
      </c>
      <c r="V18" s="431">
        <f t="shared" si="12"/>
        <v>0</v>
      </c>
      <c r="W18" s="373"/>
      <c r="X18" s="493">
        <f>SUMIF('2. Annual Costs of Staff Posts'!$D$13:$D$113,'9. INDIRECT COSTS'!$C18,'2. Annual Costs of Staff Posts'!$AE$13:$AE$113)</f>
        <v>0</v>
      </c>
      <c r="Y18" s="431" t="str">
        <f t="shared" si="13"/>
        <v>£0</v>
      </c>
      <c r="Z18" s="435">
        <f t="shared" si="14"/>
        <v>0</v>
      </c>
      <c r="AA18" s="436">
        <f t="shared" si="15"/>
        <v>0</v>
      </c>
      <c r="AB18" s="437">
        <f t="shared" si="16"/>
        <v>0</v>
      </c>
      <c r="AC18" s="2"/>
      <c r="AD18" s="2"/>
      <c r="AE18" s="2"/>
      <c r="AF18" s="2"/>
      <c r="AG18" s="2"/>
      <c r="AH18" s="2"/>
      <c r="AI18" s="2"/>
      <c r="AJ18" s="2"/>
      <c r="AK18" s="2"/>
    </row>
    <row r="19" spans="1:37">
      <c r="A19" s="2"/>
      <c r="B19" s="1"/>
      <c r="C19" s="315" t="s">
        <v>95</v>
      </c>
      <c r="D19" s="445" t="str">
        <f>IFERROR(VLOOKUP($C19,'START - AWARD DETAILS'!$C$21:$D$60,2,0),"")</f>
        <v/>
      </c>
      <c r="E19" s="316" t="s">
        <v>95</v>
      </c>
      <c r="F19" s="374">
        <v>1</v>
      </c>
      <c r="G19" s="373"/>
      <c r="H19" s="493">
        <f>SUMIF('2. Annual Costs of Staff Posts'!$D$13:$D$113,'9. INDIRECT COSTS'!$C19,'2. Annual Costs of Staff Posts'!$K$13:$K$113)</f>
        <v>0</v>
      </c>
      <c r="I19" s="431" t="str">
        <f t="shared" si="5"/>
        <v>£0</v>
      </c>
      <c r="J19" s="431">
        <f t="shared" si="6"/>
        <v>0</v>
      </c>
      <c r="K19" s="373"/>
      <c r="L19" s="493">
        <f>SUMIF('2. Annual Costs of Staff Posts'!$D$13:$D$113,'9. INDIRECT COSTS'!$C19,'2. Annual Costs of Staff Posts'!$P$13:$P$113)</f>
        <v>0</v>
      </c>
      <c r="M19" s="431" t="str">
        <f t="shared" si="7"/>
        <v>£0</v>
      </c>
      <c r="N19" s="431">
        <f t="shared" si="8"/>
        <v>0</v>
      </c>
      <c r="O19" s="373"/>
      <c r="P19" s="493">
        <f>SUMIF('2. Annual Costs of Staff Posts'!$D$13:$D$113,'9. INDIRECT COSTS'!$C19,'2. Annual Costs of Staff Posts'!$U$13:$U$113)</f>
        <v>0</v>
      </c>
      <c r="Q19" s="431" t="str">
        <f t="shared" si="9"/>
        <v>£0</v>
      </c>
      <c r="R19" s="431">
        <f t="shared" si="10"/>
        <v>0</v>
      </c>
      <c r="S19" s="373"/>
      <c r="T19" s="493">
        <f>SUMIF('2. Annual Costs of Staff Posts'!$D$13:$D$113,'9. INDIRECT COSTS'!$C19,'2. Annual Costs of Staff Posts'!$Z$13:$Z$113)</f>
        <v>0</v>
      </c>
      <c r="U19" s="431" t="str">
        <f t="shared" si="11"/>
        <v>£0</v>
      </c>
      <c r="V19" s="431">
        <f t="shared" si="12"/>
        <v>0</v>
      </c>
      <c r="W19" s="373"/>
      <c r="X19" s="493">
        <f>SUMIF('2. Annual Costs of Staff Posts'!$D$13:$D$113,'9. INDIRECT COSTS'!$C19,'2. Annual Costs of Staff Posts'!$AE$13:$AE$113)</f>
        <v>0</v>
      </c>
      <c r="Y19" s="431" t="str">
        <f t="shared" si="13"/>
        <v>£0</v>
      </c>
      <c r="Z19" s="435">
        <f t="shared" si="14"/>
        <v>0</v>
      </c>
      <c r="AA19" s="436">
        <f t="shared" si="15"/>
        <v>0</v>
      </c>
      <c r="AB19" s="437">
        <f t="shared" si="16"/>
        <v>0</v>
      </c>
      <c r="AC19" s="2"/>
      <c r="AD19" s="2"/>
      <c r="AE19" s="2"/>
      <c r="AF19" s="2"/>
      <c r="AG19" s="2"/>
      <c r="AH19" s="2"/>
      <c r="AI19" s="2"/>
      <c r="AJ19" s="2"/>
      <c r="AK19" s="2"/>
    </row>
    <row r="20" spans="1:37">
      <c r="A20" s="2"/>
      <c r="B20" s="1"/>
      <c r="C20" s="315" t="s">
        <v>95</v>
      </c>
      <c r="D20" s="445" t="str">
        <f>IFERROR(VLOOKUP($C20,'START - AWARD DETAILS'!$C$21:$D$60,2,0),"")</f>
        <v/>
      </c>
      <c r="E20" s="316" t="s">
        <v>95</v>
      </c>
      <c r="F20" s="374">
        <v>1</v>
      </c>
      <c r="G20" s="373"/>
      <c r="H20" s="493">
        <f>SUMIF('2. Annual Costs of Staff Posts'!$D$13:$D$113,'9. INDIRECT COSTS'!$C20,'2. Annual Costs of Staff Posts'!$K$13:$K$113)</f>
        <v>0</v>
      </c>
      <c r="I20" s="431" t="str">
        <f t="shared" si="5"/>
        <v>£0</v>
      </c>
      <c r="J20" s="431">
        <f t="shared" si="6"/>
        <v>0</v>
      </c>
      <c r="K20" s="373"/>
      <c r="L20" s="493">
        <f>SUMIF('2. Annual Costs of Staff Posts'!$D$13:$D$113,'9. INDIRECT COSTS'!$C20,'2. Annual Costs of Staff Posts'!$P$13:$P$113)</f>
        <v>0</v>
      </c>
      <c r="M20" s="431" t="str">
        <f t="shared" si="7"/>
        <v>£0</v>
      </c>
      <c r="N20" s="431">
        <f t="shared" si="8"/>
        <v>0</v>
      </c>
      <c r="O20" s="373"/>
      <c r="P20" s="493">
        <f>SUMIF('2. Annual Costs of Staff Posts'!$D$13:$D$113,'9. INDIRECT COSTS'!$C20,'2. Annual Costs of Staff Posts'!$U$13:$U$113)</f>
        <v>0</v>
      </c>
      <c r="Q20" s="431" t="str">
        <f t="shared" si="9"/>
        <v>£0</v>
      </c>
      <c r="R20" s="431">
        <f t="shared" si="10"/>
        <v>0</v>
      </c>
      <c r="S20" s="373"/>
      <c r="T20" s="493">
        <f>SUMIF('2. Annual Costs of Staff Posts'!$D$13:$D$113,'9. INDIRECT COSTS'!$C20,'2. Annual Costs of Staff Posts'!$Z$13:$Z$113)</f>
        <v>0</v>
      </c>
      <c r="U20" s="431" t="str">
        <f t="shared" si="11"/>
        <v>£0</v>
      </c>
      <c r="V20" s="431">
        <f t="shared" si="12"/>
        <v>0</v>
      </c>
      <c r="W20" s="373"/>
      <c r="X20" s="493">
        <f>SUMIF('2. Annual Costs of Staff Posts'!$D$13:$D$113,'9. INDIRECT COSTS'!$C20,'2. Annual Costs of Staff Posts'!$AE$13:$AE$113)</f>
        <v>0</v>
      </c>
      <c r="Y20" s="431" t="str">
        <f t="shared" si="13"/>
        <v>£0</v>
      </c>
      <c r="Z20" s="435">
        <f t="shared" si="14"/>
        <v>0</v>
      </c>
      <c r="AA20" s="436">
        <f t="shared" si="15"/>
        <v>0</v>
      </c>
      <c r="AB20" s="437">
        <f t="shared" si="16"/>
        <v>0</v>
      </c>
      <c r="AC20" s="2"/>
      <c r="AD20" s="2"/>
      <c r="AE20" s="2"/>
      <c r="AF20" s="2"/>
      <c r="AG20" s="2"/>
      <c r="AH20" s="2"/>
      <c r="AI20" s="2"/>
      <c r="AJ20" s="2"/>
      <c r="AK20" s="2"/>
    </row>
    <row r="21" spans="1:37">
      <c r="A21" s="2"/>
      <c r="B21" s="1"/>
      <c r="C21" s="315" t="s">
        <v>95</v>
      </c>
      <c r="D21" s="445" t="str">
        <f>IFERROR(VLOOKUP($C21,'START - AWARD DETAILS'!$C$21:$D$60,2,0),"")</f>
        <v/>
      </c>
      <c r="E21" s="316" t="s">
        <v>95</v>
      </c>
      <c r="F21" s="374">
        <v>1</v>
      </c>
      <c r="G21" s="373"/>
      <c r="H21" s="493">
        <f>SUMIF('2. Annual Costs of Staff Posts'!$D$13:$D$113,'9. INDIRECT COSTS'!$C21,'2. Annual Costs of Staff Posts'!$K$13:$K$113)</f>
        <v>0</v>
      </c>
      <c r="I21" s="431" t="str">
        <f t="shared" si="5"/>
        <v>£0</v>
      </c>
      <c r="J21" s="431">
        <f t="shared" si="6"/>
        <v>0</v>
      </c>
      <c r="K21" s="373"/>
      <c r="L21" s="493">
        <f>SUMIF('2. Annual Costs of Staff Posts'!$D$13:$D$113,'9. INDIRECT COSTS'!$C21,'2. Annual Costs of Staff Posts'!$P$13:$P$113)</f>
        <v>0</v>
      </c>
      <c r="M21" s="431" t="str">
        <f t="shared" si="7"/>
        <v>£0</v>
      </c>
      <c r="N21" s="431">
        <f t="shared" si="8"/>
        <v>0</v>
      </c>
      <c r="O21" s="373"/>
      <c r="P21" s="493">
        <f>SUMIF('2. Annual Costs of Staff Posts'!$D$13:$D$113,'9. INDIRECT COSTS'!$C21,'2. Annual Costs of Staff Posts'!$U$13:$U$113)</f>
        <v>0</v>
      </c>
      <c r="Q21" s="431" t="str">
        <f t="shared" si="9"/>
        <v>£0</v>
      </c>
      <c r="R21" s="431">
        <f t="shared" si="10"/>
        <v>0</v>
      </c>
      <c r="S21" s="373"/>
      <c r="T21" s="493">
        <f>SUMIF('2. Annual Costs of Staff Posts'!$D$13:$D$113,'9. INDIRECT COSTS'!$C21,'2. Annual Costs of Staff Posts'!$Z$13:$Z$113)</f>
        <v>0</v>
      </c>
      <c r="U21" s="431" t="str">
        <f t="shared" si="11"/>
        <v>£0</v>
      </c>
      <c r="V21" s="431">
        <f t="shared" si="12"/>
        <v>0</v>
      </c>
      <c r="W21" s="373"/>
      <c r="X21" s="493">
        <f>SUMIF('2. Annual Costs of Staff Posts'!$D$13:$D$113,'9. INDIRECT COSTS'!$C21,'2. Annual Costs of Staff Posts'!$AE$13:$AE$113)</f>
        <v>0</v>
      </c>
      <c r="Y21" s="431" t="str">
        <f t="shared" si="13"/>
        <v>£0</v>
      </c>
      <c r="Z21" s="435">
        <f t="shared" si="14"/>
        <v>0</v>
      </c>
      <c r="AA21" s="436">
        <f t="shared" si="15"/>
        <v>0</v>
      </c>
      <c r="AB21" s="437">
        <f t="shared" si="16"/>
        <v>0</v>
      </c>
      <c r="AC21" s="2"/>
      <c r="AD21" s="2"/>
      <c r="AE21" s="2"/>
      <c r="AF21" s="2"/>
      <c r="AG21" s="2"/>
      <c r="AH21" s="2"/>
      <c r="AI21" s="2"/>
      <c r="AJ21" s="2"/>
      <c r="AK21" s="2"/>
    </row>
    <row r="22" spans="1:37">
      <c r="A22" s="2"/>
      <c r="B22" s="1"/>
      <c r="C22" s="315" t="s">
        <v>95</v>
      </c>
      <c r="D22" s="445" t="str">
        <f>IFERROR(VLOOKUP($C22,'START - AWARD DETAILS'!$C$21:$D$60,2,0),"")</f>
        <v/>
      </c>
      <c r="E22" s="316" t="s">
        <v>95</v>
      </c>
      <c r="F22" s="374">
        <v>1</v>
      </c>
      <c r="G22" s="373"/>
      <c r="H22" s="493">
        <f>SUMIF('2. Annual Costs of Staff Posts'!$D$13:$D$113,'9. INDIRECT COSTS'!$C22,'2. Annual Costs of Staff Posts'!$K$13:$K$113)</f>
        <v>0</v>
      </c>
      <c r="I22" s="431" t="str">
        <f t="shared" si="5"/>
        <v>£0</v>
      </c>
      <c r="J22" s="431">
        <f t="shared" si="6"/>
        <v>0</v>
      </c>
      <c r="K22" s="373"/>
      <c r="L22" s="493">
        <f>SUMIF('2. Annual Costs of Staff Posts'!$D$13:$D$113,'9. INDIRECT COSTS'!$C22,'2. Annual Costs of Staff Posts'!$P$13:$P$113)</f>
        <v>0</v>
      </c>
      <c r="M22" s="431" t="str">
        <f t="shared" si="7"/>
        <v>£0</v>
      </c>
      <c r="N22" s="431">
        <f t="shared" si="8"/>
        <v>0</v>
      </c>
      <c r="O22" s="373"/>
      <c r="P22" s="493">
        <f>SUMIF('2. Annual Costs of Staff Posts'!$D$13:$D$113,'9. INDIRECT COSTS'!$C22,'2. Annual Costs of Staff Posts'!$U$13:$U$113)</f>
        <v>0</v>
      </c>
      <c r="Q22" s="431" t="str">
        <f t="shared" si="9"/>
        <v>£0</v>
      </c>
      <c r="R22" s="431">
        <f t="shared" si="10"/>
        <v>0</v>
      </c>
      <c r="S22" s="373"/>
      <c r="T22" s="493">
        <f>SUMIF('2. Annual Costs of Staff Posts'!$D$13:$D$113,'9. INDIRECT COSTS'!$C22,'2. Annual Costs of Staff Posts'!$Z$13:$Z$113)</f>
        <v>0</v>
      </c>
      <c r="U22" s="431" t="str">
        <f t="shared" si="11"/>
        <v>£0</v>
      </c>
      <c r="V22" s="431">
        <f t="shared" si="12"/>
        <v>0</v>
      </c>
      <c r="W22" s="373"/>
      <c r="X22" s="493">
        <f>SUMIF('2. Annual Costs of Staff Posts'!$D$13:$D$113,'9. INDIRECT COSTS'!$C22,'2. Annual Costs of Staff Posts'!$AE$13:$AE$113)</f>
        <v>0</v>
      </c>
      <c r="Y22" s="431" t="str">
        <f t="shared" si="13"/>
        <v>£0</v>
      </c>
      <c r="Z22" s="435">
        <f t="shared" si="14"/>
        <v>0</v>
      </c>
      <c r="AA22" s="436">
        <f t="shared" si="15"/>
        <v>0</v>
      </c>
      <c r="AB22" s="437">
        <f t="shared" si="16"/>
        <v>0</v>
      </c>
      <c r="AC22" s="2"/>
      <c r="AD22" s="2"/>
      <c r="AE22" s="2"/>
      <c r="AF22" s="2"/>
      <c r="AG22" s="2"/>
      <c r="AH22" s="2"/>
      <c r="AI22" s="2"/>
      <c r="AJ22" s="2"/>
      <c r="AK22" s="2"/>
    </row>
    <row r="23" spans="1:37">
      <c r="A23" s="2"/>
      <c r="B23" s="1"/>
      <c r="C23" s="315" t="s">
        <v>95</v>
      </c>
      <c r="D23" s="445" t="str">
        <f>IFERROR(VLOOKUP($C23,'START - AWARD DETAILS'!$C$21:$D$60,2,0),"")</f>
        <v/>
      </c>
      <c r="E23" s="316" t="s">
        <v>95</v>
      </c>
      <c r="F23" s="374">
        <v>1</v>
      </c>
      <c r="G23" s="373"/>
      <c r="H23" s="493">
        <f>SUMIF('2. Annual Costs of Staff Posts'!$D$13:$D$113,'9. INDIRECT COSTS'!$C23,'2. Annual Costs of Staff Posts'!$K$13:$K$113)</f>
        <v>0</v>
      </c>
      <c r="I23" s="431" t="str">
        <f t="shared" si="5"/>
        <v>£0</v>
      </c>
      <c r="J23" s="431">
        <f t="shared" si="6"/>
        <v>0</v>
      </c>
      <c r="K23" s="373"/>
      <c r="L23" s="493">
        <f>SUMIF('2. Annual Costs of Staff Posts'!$D$13:$D$113,'9. INDIRECT COSTS'!$C23,'2. Annual Costs of Staff Posts'!$P$13:$P$113)</f>
        <v>0</v>
      </c>
      <c r="M23" s="431" t="str">
        <f t="shared" si="7"/>
        <v>£0</v>
      </c>
      <c r="N23" s="431">
        <f t="shared" si="8"/>
        <v>0</v>
      </c>
      <c r="O23" s="373"/>
      <c r="P23" s="493">
        <f>SUMIF('2. Annual Costs of Staff Posts'!$D$13:$D$113,'9. INDIRECT COSTS'!$C23,'2. Annual Costs of Staff Posts'!$U$13:$U$113)</f>
        <v>0</v>
      </c>
      <c r="Q23" s="431" t="str">
        <f t="shared" si="9"/>
        <v>£0</v>
      </c>
      <c r="R23" s="431">
        <f t="shared" si="10"/>
        <v>0</v>
      </c>
      <c r="S23" s="373"/>
      <c r="T23" s="493">
        <f>SUMIF('2. Annual Costs of Staff Posts'!$D$13:$D$113,'9. INDIRECT COSTS'!$C23,'2. Annual Costs of Staff Posts'!$Z$13:$Z$113)</f>
        <v>0</v>
      </c>
      <c r="U23" s="431" t="str">
        <f t="shared" si="11"/>
        <v>£0</v>
      </c>
      <c r="V23" s="431">
        <f t="shared" si="12"/>
        <v>0</v>
      </c>
      <c r="W23" s="373"/>
      <c r="X23" s="493">
        <f>SUMIF('2. Annual Costs of Staff Posts'!$D$13:$D$113,'9. INDIRECT COSTS'!$C23,'2. Annual Costs of Staff Posts'!$AE$13:$AE$113)</f>
        <v>0</v>
      </c>
      <c r="Y23" s="431" t="str">
        <f t="shared" si="13"/>
        <v>£0</v>
      </c>
      <c r="Z23" s="435">
        <f t="shared" si="14"/>
        <v>0</v>
      </c>
      <c r="AA23" s="436">
        <f t="shared" si="15"/>
        <v>0</v>
      </c>
      <c r="AB23" s="437">
        <f t="shared" si="16"/>
        <v>0</v>
      </c>
      <c r="AC23" s="2"/>
      <c r="AD23" s="2"/>
      <c r="AE23" s="2"/>
      <c r="AF23" s="2"/>
      <c r="AG23" s="2"/>
      <c r="AH23" s="2"/>
      <c r="AI23" s="2"/>
      <c r="AJ23" s="2"/>
      <c r="AK23" s="2"/>
    </row>
    <row r="24" spans="1:37">
      <c r="A24" s="2"/>
      <c r="B24" s="1"/>
      <c r="C24" s="315" t="s">
        <v>95</v>
      </c>
      <c r="D24" s="445" t="str">
        <f>IFERROR(VLOOKUP($C24,'START - AWARD DETAILS'!$C$21:$D$60,2,0),"")</f>
        <v/>
      </c>
      <c r="E24" s="316" t="s">
        <v>95</v>
      </c>
      <c r="F24" s="374">
        <v>1</v>
      </c>
      <c r="G24" s="373"/>
      <c r="H24" s="493">
        <f>SUMIF('2. Annual Costs of Staff Posts'!$D$13:$D$113,'9. INDIRECT COSTS'!$C24,'2. Annual Costs of Staff Posts'!$K$13:$K$113)</f>
        <v>0</v>
      </c>
      <c r="I24" s="431" t="str">
        <f t="shared" si="5"/>
        <v>£0</v>
      </c>
      <c r="J24" s="431">
        <f t="shared" si="6"/>
        <v>0</v>
      </c>
      <c r="K24" s="373"/>
      <c r="L24" s="493">
        <f>SUMIF('2. Annual Costs of Staff Posts'!$D$13:$D$113,'9. INDIRECT COSTS'!$C24,'2. Annual Costs of Staff Posts'!$P$13:$P$113)</f>
        <v>0</v>
      </c>
      <c r="M24" s="431" t="str">
        <f t="shared" si="7"/>
        <v>£0</v>
      </c>
      <c r="N24" s="431">
        <f t="shared" si="8"/>
        <v>0</v>
      </c>
      <c r="O24" s="373"/>
      <c r="P24" s="493">
        <f>SUMIF('2. Annual Costs of Staff Posts'!$D$13:$D$113,'9. INDIRECT COSTS'!$C24,'2. Annual Costs of Staff Posts'!$U$13:$U$113)</f>
        <v>0</v>
      </c>
      <c r="Q24" s="431" t="str">
        <f t="shared" si="9"/>
        <v>£0</v>
      </c>
      <c r="R24" s="431">
        <f t="shared" si="10"/>
        <v>0</v>
      </c>
      <c r="S24" s="373"/>
      <c r="T24" s="493">
        <f>SUMIF('2. Annual Costs of Staff Posts'!$D$13:$D$113,'9. INDIRECT COSTS'!$C24,'2. Annual Costs of Staff Posts'!$Z$13:$Z$113)</f>
        <v>0</v>
      </c>
      <c r="U24" s="431" t="str">
        <f t="shared" si="11"/>
        <v>£0</v>
      </c>
      <c r="V24" s="431">
        <f t="shared" si="12"/>
        <v>0</v>
      </c>
      <c r="W24" s="373"/>
      <c r="X24" s="493">
        <f>SUMIF('2. Annual Costs of Staff Posts'!$D$13:$D$113,'9. INDIRECT COSTS'!$C24,'2. Annual Costs of Staff Posts'!$AE$13:$AE$113)</f>
        <v>0</v>
      </c>
      <c r="Y24" s="431" t="str">
        <f t="shared" si="13"/>
        <v>£0</v>
      </c>
      <c r="Z24" s="435">
        <f t="shared" si="14"/>
        <v>0</v>
      </c>
      <c r="AA24" s="436">
        <f t="shared" si="15"/>
        <v>0</v>
      </c>
      <c r="AB24" s="437">
        <f t="shared" si="16"/>
        <v>0</v>
      </c>
      <c r="AC24" s="2"/>
      <c r="AD24" s="2"/>
      <c r="AE24" s="2"/>
      <c r="AF24" s="2"/>
      <c r="AG24" s="2"/>
      <c r="AH24" s="2"/>
      <c r="AI24" s="2"/>
      <c r="AJ24" s="2"/>
      <c r="AK24" s="2"/>
    </row>
    <row r="25" spans="1:37">
      <c r="A25" s="2"/>
      <c r="B25" s="1"/>
      <c r="C25" s="315" t="s">
        <v>95</v>
      </c>
      <c r="D25" s="445" t="str">
        <f>IFERROR(VLOOKUP($C25,'START - AWARD DETAILS'!$C$21:$D$60,2,0),"")</f>
        <v/>
      </c>
      <c r="E25" s="316" t="s">
        <v>95</v>
      </c>
      <c r="F25" s="374">
        <v>1</v>
      </c>
      <c r="G25" s="373"/>
      <c r="H25" s="493">
        <f>SUMIF('2. Annual Costs of Staff Posts'!$D$13:$D$113,'9. INDIRECT COSTS'!$C25,'2. Annual Costs of Staff Posts'!$K$13:$K$113)</f>
        <v>0</v>
      </c>
      <c r="I25" s="431" t="str">
        <f t="shared" si="5"/>
        <v>£0</v>
      </c>
      <c r="J25" s="431">
        <f t="shared" si="6"/>
        <v>0</v>
      </c>
      <c r="K25" s="373"/>
      <c r="L25" s="493">
        <f>SUMIF('2. Annual Costs of Staff Posts'!$D$13:$D$113,'9. INDIRECT COSTS'!$C25,'2. Annual Costs of Staff Posts'!$P$13:$P$113)</f>
        <v>0</v>
      </c>
      <c r="M25" s="431" t="str">
        <f t="shared" si="7"/>
        <v>£0</v>
      </c>
      <c r="N25" s="431">
        <f t="shared" si="8"/>
        <v>0</v>
      </c>
      <c r="O25" s="373"/>
      <c r="P25" s="493">
        <f>SUMIF('2. Annual Costs of Staff Posts'!$D$13:$D$113,'9. INDIRECT COSTS'!$C25,'2. Annual Costs of Staff Posts'!$U$13:$U$113)</f>
        <v>0</v>
      </c>
      <c r="Q25" s="431" t="str">
        <f t="shared" si="9"/>
        <v>£0</v>
      </c>
      <c r="R25" s="431">
        <f t="shared" si="10"/>
        <v>0</v>
      </c>
      <c r="S25" s="373"/>
      <c r="T25" s="493">
        <f>SUMIF('2. Annual Costs of Staff Posts'!$D$13:$D$113,'9. INDIRECT COSTS'!$C25,'2. Annual Costs of Staff Posts'!$Z$13:$Z$113)</f>
        <v>0</v>
      </c>
      <c r="U25" s="431" t="str">
        <f t="shared" si="11"/>
        <v>£0</v>
      </c>
      <c r="V25" s="431">
        <f t="shared" si="12"/>
        <v>0</v>
      </c>
      <c r="W25" s="373"/>
      <c r="X25" s="493">
        <f>SUMIF('2. Annual Costs of Staff Posts'!$D$13:$D$113,'9. INDIRECT COSTS'!$C25,'2. Annual Costs of Staff Posts'!$AE$13:$AE$113)</f>
        <v>0</v>
      </c>
      <c r="Y25" s="431" t="str">
        <f t="shared" si="13"/>
        <v>£0</v>
      </c>
      <c r="Z25" s="435">
        <f t="shared" si="14"/>
        <v>0</v>
      </c>
      <c r="AA25" s="436">
        <f t="shared" si="15"/>
        <v>0</v>
      </c>
      <c r="AB25" s="437">
        <f t="shared" si="16"/>
        <v>0</v>
      </c>
      <c r="AC25" s="2"/>
      <c r="AD25" s="2"/>
      <c r="AE25" s="2"/>
      <c r="AF25" s="2"/>
      <c r="AG25" s="2"/>
      <c r="AH25" s="2"/>
      <c r="AI25" s="2"/>
      <c r="AJ25" s="2"/>
      <c r="AK25" s="2"/>
    </row>
    <row r="26" spans="1:37">
      <c r="A26" s="2"/>
      <c r="B26" s="1"/>
      <c r="C26" s="315" t="s">
        <v>95</v>
      </c>
      <c r="D26" s="445" t="str">
        <f>IFERROR(VLOOKUP($C26,'START - AWARD DETAILS'!$C$21:$D$60,2,0),"")</f>
        <v/>
      </c>
      <c r="E26" s="316" t="s">
        <v>95</v>
      </c>
      <c r="F26" s="374">
        <v>1</v>
      </c>
      <c r="G26" s="373"/>
      <c r="H26" s="493">
        <f>SUMIF('2. Annual Costs of Staff Posts'!$D$13:$D$113,'9. INDIRECT COSTS'!$C26,'2. Annual Costs of Staff Posts'!$K$13:$K$113)</f>
        <v>0</v>
      </c>
      <c r="I26" s="431" t="str">
        <f t="shared" si="5"/>
        <v>£0</v>
      </c>
      <c r="J26" s="431">
        <f t="shared" si="6"/>
        <v>0</v>
      </c>
      <c r="K26" s="373"/>
      <c r="L26" s="493">
        <f>SUMIF('2. Annual Costs of Staff Posts'!$D$13:$D$113,'9. INDIRECT COSTS'!$C26,'2. Annual Costs of Staff Posts'!$P$13:$P$113)</f>
        <v>0</v>
      </c>
      <c r="M26" s="431" t="str">
        <f t="shared" si="7"/>
        <v>£0</v>
      </c>
      <c r="N26" s="431">
        <f t="shared" si="8"/>
        <v>0</v>
      </c>
      <c r="O26" s="373"/>
      <c r="P26" s="493">
        <f>SUMIF('2. Annual Costs of Staff Posts'!$D$13:$D$113,'9. INDIRECT COSTS'!$C26,'2. Annual Costs of Staff Posts'!$U$13:$U$113)</f>
        <v>0</v>
      </c>
      <c r="Q26" s="431" t="str">
        <f t="shared" si="9"/>
        <v>£0</v>
      </c>
      <c r="R26" s="431">
        <f t="shared" si="10"/>
        <v>0</v>
      </c>
      <c r="S26" s="373"/>
      <c r="T26" s="493">
        <f>SUMIF('2. Annual Costs of Staff Posts'!$D$13:$D$113,'9. INDIRECT COSTS'!$C26,'2. Annual Costs of Staff Posts'!$Z$13:$Z$113)</f>
        <v>0</v>
      </c>
      <c r="U26" s="431" t="str">
        <f t="shared" si="11"/>
        <v>£0</v>
      </c>
      <c r="V26" s="431">
        <f t="shared" si="12"/>
        <v>0</v>
      </c>
      <c r="W26" s="373"/>
      <c r="X26" s="493">
        <f>SUMIF('2. Annual Costs of Staff Posts'!$D$13:$D$113,'9. INDIRECT COSTS'!$C26,'2. Annual Costs of Staff Posts'!$AE$13:$AE$113)</f>
        <v>0</v>
      </c>
      <c r="Y26" s="431" t="str">
        <f t="shared" si="13"/>
        <v>£0</v>
      </c>
      <c r="Z26" s="435">
        <f t="shared" si="14"/>
        <v>0</v>
      </c>
      <c r="AA26" s="436">
        <f t="shared" si="15"/>
        <v>0</v>
      </c>
      <c r="AB26" s="437">
        <f t="shared" si="16"/>
        <v>0</v>
      </c>
      <c r="AC26" s="2"/>
      <c r="AD26" s="2"/>
      <c r="AE26" s="2"/>
      <c r="AF26" s="2"/>
      <c r="AG26" s="2"/>
      <c r="AH26" s="2"/>
      <c r="AI26" s="2"/>
      <c r="AJ26" s="2"/>
      <c r="AK26" s="2"/>
    </row>
    <row r="27" spans="1:37">
      <c r="A27" s="2"/>
      <c r="B27" s="1"/>
      <c r="C27" s="315" t="s">
        <v>95</v>
      </c>
      <c r="D27" s="445" t="str">
        <f>IFERROR(VLOOKUP($C27,'START - AWARD DETAILS'!$C$21:$D$60,2,0),"")</f>
        <v/>
      </c>
      <c r="E27" s="316" t="s">
        <v>95</v>
      </c>
      <c r="F27" s="374">
        <v>1</v>
      </c>
      <c r="G27" s="373"/>
      <c r="H27" s="493">
        <f>SUMIF('2. Annual Costs of Staff Posts'!$D$13:$D$113,'9. INDIRECT COSTS'!$C27,'2. Annual Costs of Staff Posts'!$K$13:$K$113)</f>
        <v>0</v>
      </c>
      <c r="I27" s="431" t="str">
        <f t="shared" si="5"/>
        <v>£0</v>
      </c>
      <c r="J27" s="431">
        <f t="shared" si="6"/>
        <v>0</v>
      </c>
      <c r="K27" s="373"/>
      <c r="L27" s="493">
        <f>SUMIF('2. Annual Costs of Staff Posts'!$D$13:$D$113,'9. INDIRECT COSTS'!$C27,'2. Annual Costs of Staff Posts'!$P$13:$P$113)</f>
        <v>0</v>
      </c>
      <c r="M27" s="431" t="str">
        <f t="shared" si="7"/>
        <v>£0</v>
      </c>
      <c r="N27" s="431">
        <f t="shared" si="8"/>
        <v>0</v>
      </c>
      <c r="O27" s="373"/>
      <c r="P27" s="493">
        <f>SUMIF('2. Annual Costs of Staff Posts'!$D$13:$D$113,'9. INDIRECT COSTS'!$C27,'2. Annual Costs of Staff Posts'!$U$13:$U$113)</f>
        <v>0</v>
      </c>
      <c r="Q27" s="431" t="str">
        <f t="shared" si="9"/>
        <v>£0</v>
      </c>
      <c r="R27" s="431">
        <f t="shared" si="10"/>
        <v>0</v>
      </c>
      <c r="S27" s="373"/>
      <c r="T27" s="493">
        <f>SUMIF('2. Annual Costs of Staff Posts'!$D$13:$D$113,'9. INDIRECT COSTS'!$C27,'2. Annual Costs of Staff Posts'!$Z$13:$Z$113)</f>
        <v>0</v>
      </c>
      <c r="U27" s="431" t="str">
        <f t="shared" si="11"/>
        <v>£0</v>
      </c>
      <c r="V27" s="431">
        <f t="shared" si="12"/>
        <v>0</v>
      </c>
      <c r="W27" s="373"/>
      <c r="X27" s="493">
        <f>SUMIF('2. Annual Costs of Staff Posts'!$D$13:$D$113,'9. INDIRECT COSTS'!$C27,'2. Annual Costs of Staff Posts'!$AE$13:$AE$113)</f>
        <v>0</v>
      </c>
      <c r="Y27" s="431" t="str">
        <f t="shared" si="13"/>
        <v>£0</v>
      </c>
      <c r="Z27" s="435">
        <f t="shared" si="14"/>
        <v>0</v>
      </c>
      <c r="AA27" s="436">
        <f t="shared" si="15"/>
        <v>0</v>
      </c>
      <c r="AB27" s="437">
        <f t="shared" si="16"/>
        <v>0</v>
      </c>
      <c r="AC27" s="2"/>
      <c r="AD27" s="2"/>
      <c r="AE27" s="2"/>
      <c r="AF27" s="2"/>
      <c r="AG27" s="2"/>
      <c r="AH27" s="2"/>
      <c r="AI27" s="2"/>
      <c r="AJ27" s="2"/>
      <c r="AK27" s="2"/>
    </row>
    <row r="28" spans="1:37">
      <c r="A28" s="2"/>
      <c r="B28" s="1"/>
      <c r="C28" s="315" t="s">
        <v>95</v>
      </c>
      <c r="D28" s="445" t="str">
        <f>IFERROR(VLOOKUP($C28,'START - AWARD DETAILS'!$C$21:$D$60,2,0),"")</f>
        <v/>
      </c>
      <c r="E28" s="316" t="s">
        <v>95</v>
      </c>
      <c r="F28" s="374">
        <v>1</v>
      </c>
      <c r="G28" s="373"/>
      <c r="H28" s="493">
        <f>SUMIF('2. Annual Costs of Staff Posts'!$D$13:$D$113,'9. INDIRECT COSTS'!$C28,'2. Annual Costs of Staff Posts'!$K$13:$K$113)</f>
        <v>0</v>
      </c>
      <c r="I28" s="431" t="str">
        <f t="shared" si="5"/>
        <v>£0</v>
      </c>
      <c r="J28" s="431">
        <f t="shared" si="6"/>
        <v>0</v>
      </c>
      <c r="K28" s="373"/>
      <c r="L28" s="493">
        <f>SUMIF('2. Annual Costs of Staff Posts'!$D$13:$D$113,'9. INDIRECT COSTS'!$C28,'2. Annual Costs of Staff Posts'!$P$13:$P$113)</f>
        <v>0</v>
      </c>
      <c r="M28" s="431" t="str">
        <f t="shared" si="7"/>
        <v>£0</v>
      </c>
      <c r="N28" s="431">
        <f t="shared" si="8"/>
        <v>0</v>
      </c>
      <c r="O28" s="373"/>
      <c r="P28" s="493">
        <f>SUMIF('2. Annual Costs of Staff Posts'!$D$13:$D$113,'9. INDIRECT COSTS'!$C28,'2. Annual Costs of Staff Posts'!$U$13:$U$113)</f>
        <v>0</v>
      </c>
      <c r="Q28" s="431" t="str">
        <f t="shared" si="9"/>
        <v>£0</v>
      </c>
      <c r="R28" s="431">
        <f t="shared" si="10"/>
        <v>0</v>
      </c>
      <c r="S28" s="373"/>
      <c r="T28" s="493">
        <f>SUMIF('2. Annual Costs of Staff Posts'!$D$13:$D$113,'9. INDIRECT COSTS'!$C28,'2. Annual Costs of Staff Posts'!$Z$13:$Z$113)</f>
        <v>0</v>
      </c>
      <c r="U28" s="431" t="str">
        <f t="shared" si="11"/>
        <v>£0</v>
      </c>
      <c r="V28" s="431">
        <f t="shared" si="12"/>
        <v>0</v>
      </c>
      <c r="W28" s="373"/>
      <c r="X28" s="493">
        <f>SUMIF('2. Annual Costs of Staff Posts'!$D$13:$D$113,'9. INDIRECT COSTS'!$C28,'2. Annual Costs of Staff Posts'!$AE$13:$AE$113)</f>
        <v>0</v>
      </c>
      <c r="Y28" s="431" t="str">
        <f t="shared" si="13"/>
        <v>£0</v>
      </c>
      <c r="Z28" s="435">
        <f t="shared" si="14"/>
        <v>0</v>
      </c>
      <c r="AA28" s="436">
        <f t="shared" si="15"/>
        <v>0</v>
      </c>
      <c r="AB28" s="437">
        <f t="shared" si="16"/>
        <v>0</v>
      </c>
      <c r="AC28" s="2"/>
      <c r="AD28" s="2"/>
      <c r="AE28" s="2"/>
      <c r="AF28" s="2"/>
      <c r="AG28" s="2"/>
      <c r="AH28" s="2"/>
      <c r="AI28" s="2"/>
      <c r="AJ28" s="2"/>
      <c r="AK28" s="2"/>
    </row>
    <row r="29" spans="1:37">
      <c r="A29" s="2"/>
      <c r="B29" s="1"/>
      <c r="C29" s="315" t="s">
        <v>95</v>
      </c>
      <c r="D29" s="445" t="str">
        <f>IFERROR(VLOOKUP($C29,'START - AWARD DETAILS'!$C$21:$D$60,2,0),"")</f>
        <v/>
      </c>
      <c r="E29" s="316" t="s">
        <v>95</v>
      </c>
      <c r="F29" s="374">
        <v>1</v>
      </c>
      <c r="G29" s="373"/>
      <c r="H29" s="493">
        <f>SUMIF('2. Annual Costs of Staff Posts'!$D$13:$D$113,'9. INDIRECT COSTS'!$C29,'2. Annual Costs of Staff Posts'!$K$13:$K$113)</f>
        <v>0</v>
      </c>
      <c r="I29" s="431" t="str">
        <f t="shared" si="5"/>
        <v>£0</v>
      </c>
      <c r="J29" s="431">
        <f t="shared" si="6"/>
        <v>0</v>
      </c>
      <c r="K29" s="373"/>
      <c r="L29" s="493">
        <f>SUMIF('2. Annual Costs of Staff Posts'!$D$13:$D$113,'9. INDIRECT COSTS'!$C29,'2. Annual Costs of Staff Posts'!$P$13:$P$113)</f>
        <v>0</v>
      </c>
      <c r="M29" s="431" t="str">
        <f t="shared" si="7"/>
        <v>£0</v>
      </c>
      <c r="N29" s="431">
        <f t="shared" si="8"/>
        <v>0</v>
      </c>
      <c r="O29" s="373"/>
      <c r="P29" s="493">
        <f>SUMIF('2. Annual Costs of Staff Posts'!$D$13:$D$113,'9. INDIRECT COSTS'!$C29,'2. Annual Costs of Staff Posts'!$U$13:$U$113)</f>
        <v>0</v>
      </c>
      <c r="Q29" s="431" t="str">
        <f t="shared" si="9"/>
        <v>£0</v>
      </c>
      <c r="R29" s="431">
        <f t="shared" si="10"/>
        <v>0</v>
      </c>
      <c r="S29" s="373"/>
      <c r="T29" s="493">
        <f>SUMIF('2. Annual Costs of Staff Posts'!$D$13:$D$113,'9. INDIRECT COSTS'!$C29,'2. Annual Costs of Staff Posts'!$Z$13:$Z$113)</f>
        <v>0</v>
      </c>
      <c r="U29" s="431" t="str">
        <f t="shared" si="11"/>
        <v>£0</v>
      </c>
      <c r="V29" s="431">
        <f t="shared" si="12"/>
        <v>0</v>
      </c>
      <c r="W29" s="373"/>
      <c r="X29" s="493">
        <f>SUMIF('2. Annual Costs of Staff Posts'!$D$13:$D$113,'9. INDIRECT COSTS'!$C29,'2. Annual Costs of Staff Posts'!$AE$13:$AE$113)</f>
        <v>0</v>
      </c>
      <c r="Y29" s="431" t="str">
        <f t="shared" si="13"/>
        <v>£0</v>
      </c>
      <c r="Z29" s="435">
        <f t="shared" si="14"/>
        <v>0</v>
      </c>
      <c r="AA29" s="436">
        <f t="shared" si="15"/>
        <v>0</v>
      </c>
      <c r="AB29" s="437">
        <f t="shared" si="16"/>
        <v>0</v>
      </c>
      <c r="AC29" s="2"/>
      <c r="AD29" s="2"/>
      <c r="AE29" s="2"/>
      <c r="AF29" s="2"/>
      <c r="AG29" s="2"/>
      <c r="AH29" s="2"/>
      <c r="AI29" s="2"/>
      <c r="AJ29" s="2"/>
      <c r="AK29" s="2"/>
    </row>
    <row r="30" spans="1:37">
      <c r="A30" s="2"/>
      <c r="B30" s="1"/>
      <c r="C30" s="315" t="s">
        <v>95</v>
      </c>
      <c r="D30" s="445" t="str">
        <f>IFERROR(VLOOKUP($C30,'START - AWARD DETAILS'!$C$21:$D$60,2,0),"")</f>
        <v/>
      </c>
      <c r="E30" s="316" t="s">
        <v>95</v>
      </c>
      <c r="F30" s="374">
        <v>1</v>
      </c>
      <c r="G30" s="373"/>
      <c r="H30" s="493">
        <f>SUMIF('2. Annual Costs of Staff Posts'!$D$13:$D$113,'9. INDIRECT COSTS'!$C30,'2. Annual Costs of Staff Posts'!$K$13:$K$113)</f>
        <v>0</v>
      </c>
      <c r="I30" s="431" t="str">
        <f t="shared" si="5"/>
        <v>£0</v>
      </c>
      <c r="J30" s="431">
        <f t="shared" si="6"/>
        <v>0</v>
      </c>
      <c r="K30" s="373"/>
      <c r="L30" s="493">
        <f>SUMIF('2. Annual Costs of Staff Posts'!$D$13:$D$113,'9. INDIRECT COSTS'!$C30,'2. Annual Costs of Staff Posts'!$P$13:$P$113)</f>
        <v>0</v>
      </c>
      <c r="M30" s="431" t="str">
        <f t="shared" si="7"/>
        <v>£0</v>
      </c>
      <c r="N30" s="431">
        <f t="shared" si="8"/>
        <v>0</v>
      </c>
      <c r="O30" s="373"/>
      <c r="P30" s="493">
        <f>SUMIF('2. Annual Costs of Staff Posts'!$D$13:$D$113,'9. INDIRECT COSTS'!$C30,'2. Annual Costs of Staff Posts'!$U$13:$U$113)</f>
        <v>0</v>
      </c>
      <c r="Q30" s="431" t="str">
        <f t="shared" si="9"/>
        <v>£0</v>
      </c>
      <c r="R30" s="431">
        <f t="shared" si="10"/>
        <v>0</v>
      </c>
      <c r="S30" s="373"/>
      <c r="T30" s="493">
        <f>SUMIF('2. Annual Costs of Staff Posts'!$D$13:$D$113,'9. INDIRECT COSTS'!$C30,'2. Annual Costs of Staff Posts'!$Z$13:$Z$113)</f>
        <v>0</v>
      </c>
      <c r="U30" s="431" t="str">
        <f t="shared" si="11"/>
        <v>£0</v>
      </c>
      <c r="V30" s="431">
        <f t="shared" si="12"/>
        <v>0</v>
      </c>
      <c r="W30" s="373"/>
      <c r="X30" s="493">
        <f>SUMIF('2. Annual Costs of Staff Posts'!$D$13:$D$113,'9. INDIRECT COSTS'!$C30,'2. Annual Costs of Staff Posts'!$AE$13:$AE$113)</f>
        <v>0</v>
      </c>
      <c r="Y30" s="431" t="str">
        <f t="shared" si="13"/>
        <v>£0</v>
      </c>
      <c r="Z30" s="435">
        <f t="shared" si="14"/>
        <v>0</v>
      </c>
      <c r="AA30" s="436">
        <f t="shared" si="15"/>
        <v>0</v>
      </c>
      <c r="AB30" s="437">
        <f t="shared" si="16"/>
        <v>0</v>
      </c>
      <c r="AC30" s="2"/>
      <c r="AD30" s="2"/>
      <c r="AE30" s="2"/>
      <c r="AF30" s="2"/>
      <c r="AG30" s="2"/>
      <c r="AH30" s="2"/>
      <c r="AI30" s="2"/>
      <c r="AJ30" s="2"/>
      <c r="AK30" s="2"/>
    </row>
    <row r="31" spans="1:37">
      <c r="A31" s="2"/>
      <c r="B31" s="1"/>
      <c r="C31" s="315" t="s">
        <v>95</v>
      </c>
      <c r="D31" s="445" t="str">
        <f>IFERROR(VLOOKUP($C31,'START - AWARD DETAILS'!$C$21:$D$60,2,0),"")</f>
        <v/>
      </c>
      <c r="E31" s="316" t="s">
        <v>95</v>
      </c>
      <c r="F31" s="374">
        <v>1</v>
      </c>
      <c r="G31" s="373"/>
      <c r="H31" s="493">
        <f>SUMIF('2. Annual Costs of Staff Posts'!$D$13:$D$113,'9. INDIRECT COSTS'!$C31,'2. Annual Costs of Staff Posts'!$K$13:$K$113)</f>
        <v>0</v>
      </c>
      <c r="I31" s="431" t="str">
        <f t="shared" si="5"/>
        <v>£0</v>
      </c>
      <c r="J31" s="431">
        <f t="shared" si="6"/>
        <v>0</v>
      </c>
      <c r="K31" s="373"/>
      <c r="L31" s="493">
        <f>SUMIF('2. Annual Costs of Staff Posts'!$D$13:$D$113,'9. INDIRECT COSTS'!$C31,'2. Annual Costs of Staff Posts'!$P$13:$P$113)</f>
        <v>0</v>
      </c>
      <c r="M31" s="431" t="str">
        <f t="shared" si="7"/>
        <v>£0</v>
      </c>
      <c r="N31" s="431">
        <f t="shared" si="8"/>
        <v>0</v>
      </c>
      <c r="O31" s="373"/>
      <c r="P31" s="493">
        <f>SUMIF('2. Annual Costs of Staff Posts'!$D$13:$D$113,'9. INDIRECT COSTS'!$C31,'2. Annual Costs of Staff Posts'!$U$13:$U$113)</f>
        <v>0</v>
      </c>
      <c r="Q31" s="431" t="str">
        <f t="shared" si="9"/>
        <v>£0</v>
      </c>
      <c r="R31" s="431">
        <f t="shared" si="10"/>
        <v>0</v>
      </c>
      <c r="S31" s="373"/>
      <c r="T31" s="493">
        <f>SUMIF('2. Annual Costs of Staff Posts'!$D$13:$D$113,'9. INDIRECT COSTS'!$C31,'2. Annual Costs of Staff Posts'!$Z$13:$Z$113)</f>
        <v>0</v>
      </c>
      <c r="U31" s="431" t="str">
        <f t="shared" si="11"/>
        <v>£0</v>
      </c>
      <c r="V31" s="431">
        <f t="shared" si="12"/>
        <v>0</v>
      </c>
      <c r="W31" s="373"/>
      <c r="X31" s="493">
        <f>SUMIF('2. Annual Costs of Staff Posts'!$D$13:$D$113,'9. INDIRECT COSTS'!$C31,'2. Annual Costs of Staff Posts'!$AE$13:$AE$113)</f>
        <v>0</v>
      </c>
      <c r="Y31" s="431" t="str">
        <f t="shared" si="13"/>
        <v>£0</v>
      </c>
      <c r="Z31" s="435">
        <f t="shared" si="14"/>
        <v>0</v>
      </c>
      <c r="AA31" s="436">
        <f t="shared" si="15"/>
        <v>0</v>
      </c>
      <c r="AB31" s="437">
        <f t="shared" si="16"/>
        <v>0</v>
      </c>
      <c r="AC31" s="2"/>
      <c r="AD31" s="2"/>
      <c r="AE31" s="2"/>
      <c r="AF31" s="2"/>
      <c r="AG31" s="2"/>
      <c r="AH31" s="2"/>
      <c r="AI31" s="2"/>
      <c r="AJ31" s="2"/>
      <c r="AK31" s="2"/>
    </row>
    <row r="32" spans="1:37">
      <c r="A32" s="2"/>
      <c r="B32" s="1"/>
      <c r="C32" s="315" t="s">
        <v>95</v>
      </c>
      <c r="D32" s="445" t="str">
        <f>IFERROR(VLOOKUP($C32,'START - AWARD DETAILS'!$C$21:$D$60,2,0),"")</f>
        <v/>
      </c>
      <c r="E32" s="316" t="s">
        <v>95</v>
      </c>
      <c r="F32" s="374">
        <v>1</v>
      </c>
      <c r="G32" s="373"/>
      <c r="H32" s="493">
        <f>SUMIF('2. Annual Costs of Staff Posts'!$D$13:$D$113,'9. INDIRECT COSTS'!$C32,'2. Annual Costs of Staff Posts'!$K$13:$K$113)</f>
        <v>0</v>
      </c>
      <c r="I32" s="431" t="str">
        <f t="shared" si="5"/>
        <v>£0</v>
      </c>
      <c r="J32" s="431">
        <f t="shared" si="6"/>
        <v>0</v>
      </c>
      <c r="K32" s="373"/>
      <c r="L32" s="493">
        <f>SUMIF('2. Annual Costs of Staff Posts'!$D$13:$D$113,'9. INDIRECT COSTS'!$C32,'2. Annual Costs of Staff Posts'!$P$13:$P$113)</f>
        <v>0</v>
      </c>
      <c r="M32" s="431" t="str">
        <f t="shared" si="7"/>
        <v>£0</v>
      </c>
      <c r="N32" s="431">
        <f t="shared" si="8"/>
        <v>0</v>
      </c>
      <c r="O32" s="373"/>
      <c r="P32" s="493">
        <f>SUMIF('2. Annual Costs of Staff Posts'!$D$13:$D$113,'9. INDIRECT COSTS'!$C32,'2. Annual Costs of Staff Posts'!$U$13:$U$113)</f>
        <v>0</v>
      </c>
      <c r="Q32" s="431" t="str">
        <f t="shared" si="9"/>
        <v>£0</v>
      </c>
      <c r="R32" s="431">
        <f t="shared" si="10"/>
        <v>0</v>
      </c>
      <c r="S32" s="373"/>
      <c r="T32" s="493">
        <f>SUMIF('2. Annual Costs of Staff Posts'!$D$13:$D$113,'9. INDIRECT COSTS'!$C32,'2. Annual Costs of Staff Posts'!$Z$13:$Z$113)</f>
        <v>0</v>
      </c>
      <c r="U32" s="431" t="str">
        <f t="shared" si="11"/>
        <v>£0</v>
      </c>
      <c r="V32" s="431">
        <f t="shared" si="12"/>
        <v>0</v>
      </c>
      <c r="W32" s="373"/>
      <c r="X32" s="493">
        <f>SUMIF('2. Annual Costs of Staff Posts'!$D$13:$D$113,'9. INDIRECT COSTS'!$C32,'2. Annual Costs of Staff Posts'!$AE$13:$AE$113)</f>
        <v>0</v>
      </c>
      <c r="Y32" s="431" t="str">
        <f t="shared" si="13"/>
        <v>£0</v>
      </c>
      <c r="Z32" s="435">
        <f t="shared" si="14"/>
        <v>0</v>
      </c>
      <c r="AA32" s="436">
        <f t="shared" si="15"/>
        <v>0</v>
      </c>
      <c r="AB32" s="437">
        <f t="shared" si="16"/>
        <v>0</v>
      </c>
      <c r="AC32" s="2"/>
      <c r="AD32" s="2"/>
      <c r="AE32" s="2"/>
      <c r="AF32" s="2"/>
      <c r="AG32" s="2"/>
      <c r="AH32" s="2"/>
      <c r="AI32" s="2"/>
      <c r="AJ32" s="2"/>
      <c r="AK32" s="2"/>
    </row>
    <row r="33" spans="1:37">
      <c r="A33" s="2"/>
      <c r="B33" s="1"/>
      <c r="C33" s="315" t="s">
        <v>95</v>
      </c>
      <c r="D33" s="445" t="str">
        <f>IFERROR(VLOOKUP($C33,'START - AWARD DETAILS'!$C$21:$D$60,2,0),"")</f>
        <v/>
      </c>
      <c r="E33" s="316" t="s">
        <v>95</v>
      </c>
      <c r="F33" s="374">
        <v>1</v>
      </c>
      <c r="G33" s="373"/>
      <c r="H33" s="493">
        <f>SUMIF('2. Annual Costs of Staff Posts'!$D$13:$D$113,'9. INDIRECT COSTS'!$C33,'2. Annual Costs of Staff Posts'!$K$13:$K$113)</f>
        <v>0</v>
      </c>
      <c r="I33" s="431" t="str">
        <f t="shared" si="5"/>
        <v>£0</v>
      </c>
      <c r="J33" s="431">
        <f t="shared" si="6"/>
        <v>0</v>
      </c>
      <c r="K33" s="373"/>
      <c r="L33" s="493">
        <f>SUMIF('2. Annual Costs of Staff Posts'!$D$13:$D$113,'9. INDIRECT COSTS'!$C33,'2. Annual Costs of Staff Posts'!$P$13:$P$113)</f>
        <v>0</v>
      </c>
      <c r="M33" s="431" t="str">
        <f t="shared" si="7"/>
        <v>£0</v>
      </c>
      <c r="N33" s="431">
        <f t="shared" si="8"/>
        <v>0</v>
      </c>
      <c r="O33" s="373"/>
      <c r="P33" s="493">
        <f>SUMIF('2. Annual Costs of Staff Posts'!$D$13:$D$113,'9. INDIRECT COSTS'!$C33,'2. Annual Costs of Staff Posts'!$U$13:$U$113)</f>
        <v>0</v>
      </c>
      <c r="Q33" s="431" t="str">
        <f t="shared" si="9"/>
        <v>£0</v>
      </c>
      <c r="R33" s="431">
        <f t="shared" si="10"/>
        <v>0</v>
      </c>
      <c r="S33" s="373"/>
      <c r="T33" s="493">
        <f>SUMIF('2. Annual Costs of Staff Posts'!$D$13:$D$113,'9. INDIRECT COSTS'!$C33,'2. Annual Costs of Staff Posts'!$Z$13:$Z$113)</f>
        <v>0</v>
      </c>
      <c r="U33" s="431" t="str">
        <f t="shared" si="11"/>
        <v>£0</v>
      </c>
      <c r="V33" s="431">
        <f t="shared" si="12"/>
        <v>0</v>
      </c>
      <c r="W33" s="373"/>
      <c r="X33" s="493">
        <f>SUMIF('2. Annual Costs of Staff Posts'!$D$13:$D$113,'9. INDIRECT COSTS'!$C33,'2. Annual Costs of Staff Posts'!$AE$13:$AE$113)</f>
        <v>0</v>
      </c>
      <c r="Y33" s="431" t="str">
        <f t="shared" si="13"/>
        <v>£0</v>
      </c>
      <c r="Z33" s="435">
        <f t="shared" si="14"/>
        <v>0</v>
      </c>
      <c r="AA33" s="436">
        <f t="shared" si="15"/>
        <v>0</v>
      </c>
      <c r="AB33" s="437">
        <f t="shared" si="16"/>
        <v>0</v>
      </c>
      <c r="AC33" s="2"/>
      <c r="AD33" s="2"/>
      <c r="AE33" s="2"/>
      <c r="AF33" s="2"/>
      <c r="AG33" s="2"/>
      <c r="AH33" s="2"/>
      <c r="AI33" s="2"/>
      <c r="AJ33" s="2"/>
      <c r="AK33" s="2"/>
    </row>
    <row r="34" spans="1:37">
      <c r="A34" s="2"/>
      <c r="B34" s="1"/>
      <c r="C34" s="315" t="s">
        <v>95</v>
      </c>
      <c r="D34" s="445" t="str">
        <f>IFERROR(VLOOKUP($C34,'START - AWARD DETAILS'!$C$21:$D$60,2,0),"")</f>
        <v/>
      </c>
      <c r="E34" s="316" t="s">
        <v>95</v>
      </c>
      <c r="F34" s="374">
        <v>1</v>
      </c>
      <c r="G34" s="373"/>
      <c r="H34" s="493">
        <f>SUMIF('2. Annual Costs of Staff Posts'!$D$13:$D$113,'9. INDIRECT COSTS'!$C34,'2. Annual Costs of Staff Posts'!$K$13:$K$113)</f>
        <v>0</v>
      </c>
      <c r="I34" s="431" t="str">
        <f t="shared" si="5"/>
        <v>£0</v>
      </c>
      <c r="J34" s="431">
        <f t="shared" si="6"/>
        <v>0</v>
      </c>
      <c r="K34" s="373"/>
      <c r="L34" s="493">
        <f>SUMIF('2. Annual Costs of Staff Posts'!$D$13:$D$113,'9. INDIRECT COSTS'!$C34,'2. Annual Costs of Staff Posts'!$P$13:$P$113)</f>
        <v>0</v>
      </c>
      <c r="M34" s="431" t="str">
        <f t="shared" si="7"/>
        <v>£0</v>
      </c>
      <c r="N34" s="431">
        <f t="shared" si="8"/>
        <v>0</v>
      </c>
      <c r="O34" s="373"/>
      <c r="P34" s="493">
        <f>SUMIF('2. Annual Costs of Staff Posts'!$D$13:$D$113,'9. INDIRECT COSTS'!$C34,'2. Annual Costs of Staff Posts'!$U$13:$U$113)</f>
        <v>0</v>
      </c>
      <c r="Q34" s="431" t="str">
        <f t="shared" si="9"/>
        <v>£0</v>
      </c>
      <c r="R34" s="431">
        <f t="shared" si="10"/>
        <v>0</v>
      </c>
      <c r="S34" s="373"/>
      <c r="T34" s="493">
        <f>SUMIF('2. Annual Costs of Staff Posts'!$D$13:$D$113,'9. INDIRECT COSTS'!$C34,'2. Annual Costs of Staff Posts'!$Z$13:$Z$113)</f>
        <v>0</v>
      </c>
      <c r="U34" s="431" t="str">
        <f t="shared" si="11"/>
        <v>£0</v>
      </c>
      <c r="V34" s="431">
        <f t="shared" si="12"/>
        <v>0</v>
      </c>
      <c r="W34" s="373"/>
      <c r="X34" s="493">
        <f>SUMIF('2. Annual Costs of Staff Posts'!$D$13:$D$113,'9. INDIRECT COSTS'!$C34,'2. Annual Costs of Staff Posts'!$AE$13:$AE$113)</f>
        <v>0</v>
      </c>
      <c r="Y34" s="431" t="str">
        <f t="shared" si="13"/>
        <v>£0</v>
      </c>
      <c r="Z34" s="435">
        <f t="shared" si="14"/>
        <v>0</v>
      </c>
      <c r="AA34" s="436">
        <f t="shared" si="15"/>
        <v>0</v>
      </c>
      <c r="AB34" s="437">
        <f t="shared" si="16"/>
        <v>0</v>
      </c>
      <c r="AC34" s="2"/>
      <c r="AD34" s="2"/>
      <c r="AE34" s="2"/>
      <c r="AF34" s="2"/>
      <c r="AG34" s="2"/>
      <c r="AH34" s="2"/>
      <c r="AI34" s="2"/>
      <c r="AJ34" s="2"/>
      <c r="AK34" s="2"/>
    </row>
    <row r="35" spans="1:37">
      <c r="A35" s="2"/>
      <c r="B35" s="1"/>
      <c r="C35" s="315" t="s">
        <v>95</v>
      </c>
      <c r="D35" s="445" t="str">
        <f>IFERROR(VLOOKUP($C35,'START - AWARD DETAILS'!$C$21:$D$60,2,0),"")</f>
        <v/>
      </c>
      <c r="E35" s="316" t="s">
        <v>95</v>
      </c>
      <c r="F35" s="374">
        <v>1</v>
      </c>
      <c r="G35" s="373"/>
      <c r="H35" s="493">
        <f>SUMIF('2. Annual Costs of Staff Posts'!$D$13:$D$113,'9. INDIRECT COSTS'!$C35,'2. Annual Costs of Staff Posts'!$K$13:$K$113)</f>
        <v>0</v>
      </c>
      <c r="I35" s="431" t="str">
        <f t="shared" si="5"/>
        <v>£0</v>
      </c>
      <c r="J35" s="431">
        <f t="shared" si="6"/>
        <v>0</v>
      </c>
      <c r="K35" s="373"/>
      <c r="L35" s="493">
        <f>SUMIF('2. Annual Costs of Staff Posts'!$D$13:$D$113,'9. INDIRECT COSTS'!$C35,'2. Annual Costs of Staff Posts'!$P$13:$P$113)</f>
        <v>0</v>
      </c>
      <c r="M35" s="431" t="str">
        <f t="shared" si="7"/>
        <v>£0</v>
      </c>
      <c r="N35" s="431">
        <f t="shared" si="8"/>
        <v>0</v>
      </c>
      <c r="O35" s="373"/>
      <c r="P35" s="493">
        <f>SUMIF('2. Annual Costs of Staff Posts'!$D$13:$D$113,'9. INDIRECT COSTS'!$C35,'2. Annual Costs of Staff Posts'!$U$13:$U$113)</f>
        <v>0</v>
      </c>
      <c r="Q35" s="431" t="str">
        <f t="shared" si="9"/>
        <v>£0</v>
      </c>
      <c r="R35" s="431">
        <f t="shared" si="10"/>
        <v>0</v>
      </c>
      <c r="S35" s="373"/>
      <c r="T35" s="493">
        <f>SUMIF('2. Annual Costs of Staff Posts'!$D$13:$D$113,'9. INDIRECT COSTS'!$C35,'2. Annual Costs of Staff Posts'!$Z$13:$Z$113)</f>
        <v>0</v>
      </c>
      <c r="U35" s="431" t="str">
        <f t="shared" si="11"/>
        <v>£0</v>
      </c>
      <c r="V35" s="431">
        <f t="shared" si="12"/>
        <v>0</v>
      </c>
      <c r="W35" s="373"/>
      <c r="X35" s="493">
        <f>SUMIF('2. Annual Costs of Staff Posts'!$D$13:$D$113,'9. INDIRECT COSTS'!$C35,'2. Annual Costs of Staff Posts'!$AE$13:$AE$113)</f>
        <v>0</v>
      </c>
      <c r="Y35" s="431" t="str">
        <f t="shared" si="13"/>
        <v>£0</v>
      </c>
      <c r="Z35" s="435">
        <f t="shared" si="14"/>
        <v>0</v>
      </c>
      <c r="AA35" s="436">
        <f t="shared" si="15"/>
        <v>0</v>
      </c>
      <c r="AB35" s="437">
        <f t="shared" si="16"/>
        <v>0</v>
      </c>
      <c r="AC35" s="2"/>
      <c r="AD35" s="2"/>
      <c r="AE35" s="2"/>
      <c r="AF35" s="2"/>
      <c r="AG35" s="2"/>
      <c r="AH35" s="2"/>
      <c r="AI35" s="2"/>
      <c r="AJ35" s="2"/>
      <c r="AK35" s="2"/>
    </row>
    <row r="36" spans="1:37">
      <c r="A36" s="2"/>
      <c r="B36" s="1"/>
      <c r="C36" s="315" t="s">
        <v>95</v>
      </c>
      <c r="D36" s="445" t="str">
        <f>IFERROR(VLOOKUP($C36,'START - AWARD DETAILS'!$C$21:$D$60,2,0),"")</f>
        <v/>
      </c>
      <c r="E36" s="316" t="s">
        <v>95</v>
      </c>
      <c r="F36" s="374">
        <v>1</v>
      </c>
      <c r="G36" s="373"/>
      <c r="H36" s="493">
        <f>SUMIF('2. Annual Costs of Staff Posts'!$D$13:$D$113,'9. INDIRECT COSTS'!$C36,'2. Annual Costs of Staff Posts'!$K$13:$K$113)</f>
        <v>0</v>
      </c>
      <c r="I36" s="431" t="str">
        <f t="shared" si="5"/>
        <v>£0</v>
      </c>
      <c r="J36" s="431">
        <f t="shared" si="6"/>
        <v>0</v>
      </c>
      <c r="K36" s="373"/>
      <c r="L36" s="493">
        <f>SUMIF('2. Annual Costs of Staff Posts'!$D$13:$D$113,'9. INDIRECT COSTS'!$C36,'2. Annual Costs of Staff Posts'!$P$13:$P$113)</f>
        <v>0</v>
      </c>
      <c r="M36" s="431" t="str">
        <f t="shared" si="7"/>
        <v>£0</v>
      </c>
      <c r="N36" s="431">
        <f t="shared" si="8"/>
        <v>0</v>
      </c>
      <c r="O36" s="373"/>
      <c r="P36" s="493">
        <f>SUMIF('2. Annual Costs of Staff Posts'!$D$13:$D$113,'9. INDIRECT COSTS'!$C36,'2. Annual Costs of Staff Posts'!$U$13:$U$113)</f>
        <v>0</v>
      </c>
      <c r="Q36" s="431" t="str">
        <f t="shared" si="9"/>
        <v>£0</v>
      </c>
      <c r="R36" s="431">
        <f t="shared" si="10"/>
        <v>0</v>
      </c>
      <c r="S36" s="373"/>
      <c r="T36" s="493">
        <f>SUMIF('2. Annual Costs of Staff Posts'!$D$13:$D$113,'9. INDIRECT COSTS'!$C36,'2. Annual Costs of Staff Posts'!$Z$13:$Z$113)</f>
        <v>0</v>
      </c>
      <c r="U36" s="431" t="str">
        <f t="shared" si="11"/>
        <v>£0</v>
      </c>
      <c r="V36" s="431">
        <f t="shared" si="12"/>
        <v>0</v>
      </c>
      <c r="W36" s="373"/>
      <c r="X36" s="493">
        <f>SUMIF('2. Annual Costs of Staff Posts'!$D$13:$D$113,'9. INDIRECT COSTS'!$C36,'2. Annual Costs of Staff Posts'!$AE$13:$AE$113)</f>
        <v>0</v>
      </c>
      <c r="Y36" s="431" t="str">
        <f t="shared" si="13"/>
        <v>£0</v>
      </c>
      <c r="Z36" s="435">
        <f t="shared" si="14"/>
        <v>0</v>
      </c>
      <c r="AA36" s="436">
        <f t="shared" si="15"/>
        <v>0</v>
      </c>
      <c r="AB36" s="437">
        <f t="shared" si="16"/>
        <v>0</v>
      </c>
      <c r="AC36" s="2"/>
      <c r="AD36" s="2"/>
      <c r="AE36" s="2"/>
      <c r="AF36" s="2"/>
      <c r="AG36" s="2"/>
      <c r="AH36" s="2"/>
      <c r="AI36" s="2"/>
      <c r="AJ36" s="2"/>
      <c r="AK36" s="2"/>
    </row>
    <row r="37" spans="1:37">
      <c r="A37" s="2"/>
      <c r="B37" s="1"/>
      <c r="C37" s="315" t="s">
        <v>95</v>
      </c>
      <c r="D37" s="445" t="str">
        <f>IFERROR(VLOOKUP($C37,'START - AWARD DETAILS'!$C$21:$D$60,2,0),"")</f>
        <v/>
      </c>
      <c r="E37" s="316" t="s">
        <v>95</v>
      </c>
      <c r="F37" s="374">
        <v>1</v>
      </c>
      <c r="G37" s="373"/>
      <c r="H37" s="493">
        <f>SUMIF('2. Annual Costs of Staff Posts'!$D$13:$D$113,'9. INDIRECT COSTS'!$C37,'2. Annual Costs of Staff Posts'!$K$13:$K$113)</f>
        <v>0</v>
      </c>
      <c r="I37" s="431" t="str">
        <f t="shared" si="5"/>
        <v>£0</v>
      </c>
      <c r="J37" s="431">
        <f t="shared" si="6"/>
        <v>0</v>
      </c>
      <c r="K37" s="373"/>
      <c r="L37" s="493">
        <f>SUMIF('2. Annual Costs of Staff Posts'!$D$13:$D$113,'9. INDIRECT COSTS'!$C37,'2. Annual Costs of Staff Posts'!$P$13:$P$113)</f>
        <v>0</v>
      </c>
      <c r="M37" s="431" t="str">
        <f t="shared" si="7"/>
        <v>£0</v>
      </c>
      <c r="N37" s="431">
        <f t="shared" si="8"/>
        <v>0</v>
      </c>
      <c r="O37" s="373"/>
      <c r="P37" s="493">
        <f>SUMIF('2. Annual Costs of Staff Posts'!$D$13:$D$113,'9. INDIRECT COSTS'!$C37,'2. Annual Costs of Staff Posts'!$U$13:$U$113)</f>
        <v>0</v>
      </c>
      <c r="Q37" s="431" t="str">
        <f t="shared" si="9"/>
        <v>£0</v>
      </c>
      <c r="R37" s="431">
        <f t="shared" si="10"/>
        <v>0</v>
      </c>
      <c r="S37" s="373"/>
      <c r="T37" s="493">
        <f>SUMIF('2. Annual Costs of Staff Posts'!$D$13:$D$113,'9. INDIRECT COSTS'!$C37,'2. Annual Costs of Staff Posts'!$Z$13:$Z$113)</f>
        <v>0</v>
      </c>
      <c r="U37" s="431" t="str">
        <f t="shared" si="11"/>
        <v>£0</v>
      </c>
      <c r="V37" s="431">
        <f t="shared" si="12"/>
        <v>0</v>
      </c>
      <c r="W37" s="373"/>
      <c r="X37" s="493">
        <f>SUMIF('2. Annual Costs of Staff Posts'!$D$13:$D$113,'9. INDIRECT COSTS'!$C37,'2. Annual Costs of Staff Posts'!$AE$13:$AE$113)</f>
        <v>0</v>
      </c>
      <c r="Y37" s="431" t="str">
        <f t="shared" si="13"/>
        <v>£0</v>
      </c>
      <c r="Z37" s="435">
        <f t="shared" si="14"/>
        <v>0</v>
      </c>
      <c r="AA37" s="436">
        <f t="shared" si="15"/>
        <v>0</v>
      </c>
      <c r="AB37" s="437">
        <f t="shared" si="16"/>
        <v>0</v>
      </c>
      <c r="AC37" s="2"/>
      <c r="AD37" s="2"/>
      <c r="AE37" s="2"/>
      <c r="AF37" s="2"/>
      <c r="AG37" s="2"/>
      <c r="AH37" s="2"/>
      <c r="AI37" s="2"/>
      <c r="AJ37" s="2"/>
      <c r="AK37" s="2"/>
    </row>
    <row r="38" spans="1:37">
      <c r="A38" s="2"/>
      <c r="B38" s="1"/>
      <c r="C38" s="315" t="s">
        <v>95</v>
      </c>
      <c r="D38" s="445" t="str">
        <f>IFERROR(VLOOKUP($C38,'START - AWARD DETAILS'!$C$21:$D$60,2,0),"")</f>
        <v/>
      </c>
      <c r="E38" s="316" t="s">
        <v>95</v>
      </c>
      <c r="F38" s="374">
        <v>1</v>
      </c>
      <c r="G38" s="373"/>
      <c r="H38" s="493">
        <f>SUMIF('2. Annual Costs of Staff Posts'!$D$13:$D$113,'9. INDIRECT COSTS'!$C38,'2. Annual Costs of Staff Posts'!$K$13:$K$113)</f>
        <v>0</v>
      </c>
      <c r="I38" s="431" t="str">
        <f t="shared" si="5"/>
        <v>£0</v>
      </c>
      <c r="J38" s="431">
        <f t="shared" si="6"/>
        <v>0</v>
      </c>
      <c r="K38" s="373"/>
      <c r="L38" s="493">
        <f>SUMIF('2. Annual Costs of Staff Posts'!$D$13:$D$113,'9. INDIRECT COSTS'!$C38,'2. Annual Costs of Staff Posts'!$P$13:$P$113)</f>
        <v>0</v>
      </c>
      <c r="M38" s="431" t="str">
        <f t="shared" si="7"/>
        <v>£0</v>
      </c>
      <c r="N38" s="431">
        <f t="shared" si="8"/>
        <v>0</v>
      </c>
      <c r="O38" s="373"/>
      <c r="P38" s="493">
        <f>SUMIF('2. Annual Costs of Staff Posts'!$D$13:$D$113,'9. INDIRECT COSTS'!$C38,'2. Annual Costs of Staff Posts'!$U$13:$U$113)</f>
        <v>0</v>
      </c>
      <c r="Q38" s="431" t="str">
        <f t="shared" si="9"/>
        <v>£0</v>
      </c>
      <c r="R38" s="431">
        <f t="shared" si="10"/>
        <v>0</v>
      </c>
      <c r="S38" s="373"/>
      <c r="T38" s="493">
        <f>SUMIF('2. Annual Costs of Staff Posts'!$D$13:$D$113,'9. INDIRECT COSTS'!$C38,'2. Annual Costs of Staff Posts'!$Z$13:$Z$113)</f>
        <v>0</v>
      </c>
      <c r="U38" s="431" t="str">
        <f t="shared" si="11"/>
        <v>£0</v>
      </c>
      <c r="V38" s="431">
        <f t="shared" si="12"/>
        <v>0</v>
      </c>
      <c r="W38" s="373"/>
      <c r="X38" s="493">
        <f>SUMIF('2. Annual Costs of Staff Posts'!$D$13:$D$113,'9. INDIRECT COSTS'!$C38,'2. Annual Costs of Staff Posts'!$AE$13:$AE$113)</f>
        <v>0</v>
      </c>
      <c r="Y38" s="431" t="str">
        <f t="shared" si="13"/>
        <v>£0</v>
      </c>
      <c r="Z38" s="435">
        <f t="shared" si="14"/>
        <v>0</v>
      </c>
      <c r="AA38" s="436">
        <f t="shared" si="15"/>
        <v>0</v>
      </c>
      <c r="AB38" s="437">
        <f t="shared" si="16"/>
        <v>0</v>
      </c>
      <c r="AC38" s="2"/>
      <c r="AD38" s="2"/>
      <c r="AE38" s="2"/>
      <c r="AF38" s="2"/>
      <c r="AG38" s="2"/>
      <c r="AH38" s="2"/>
      <c r="AI38" s="2"/>
      <c r="AJ38" s="2"/>
      <c r="AK38" s="2"/>
    </row>
    <row r="39" spans="1:37">
      <c r="A39" s="2"/>
      <c r="B39" s="1"/>
      <c r="C39" s="315" t="s">
        <v>95</v>
      </c>
      <c r="D39" s="445" t="str">
        <f>IFERROR(VLOOKUP($C39,'START - AWARD DETAILS'!$C$21:$D$60,2,0),"")</f>
        <v/>
      </c>
      <c r="E39" s="316" t="s">
        <v>95</v>
      </c>
      <c r="F39" s="374">
        <v>1</v>
      </c>
      <c r="G39" s="373"/>
      <c r="H39" s="493">
        <f>SUMIF('2. Annual Costs of Staff Posts'!$D$13:$D$113,'9. INDIRECT COSTS'!$C39,'2. Annual Costs of Staff Posts'!$K$13:$K$113)</f>
        <v>0</v>
      </c>
      <c r="I39" s="431" t="str">
        <f t="shared" si="5"/>
        <v>£0</v>
      </c>
      <c r="J39" s="431">
        <f t="shared" si="6"/>
        <v>0</v>
      </c>
      <c r="K39" s="373"/>
      <c r="L39" s="493">
        <f>SUMIF('2. Annual Costs of Staff Posts'!$D$13:$D$113,'9. INDIRECT COSTS'!$C39,'2. Annual Costs of Staff Posts'!$P$13:$P$113)</f>
        <v>0</v>
      </c>
      <c r="M39" s="431" t="str">
        <f t="shared" si="7"/>
        <v>£0</v>
      </c>
      <c r="N39" s="431">
        <f t="shared" si="8"/>
        <v>0</v>
      </c>
      <c r="O39" s="373"/>
      <c r="P39" s="493">
        <f>SUMIF('2. Annual Costs of Staff Posts'!$D$13:$D$113,'9. INDIRECT COSTS'!$C39,'2. Annual Costs of Staff Posts'!$U$13:$U$113)</f>
        <v>0</v>
      </c>
      <c r="Q39" s="431" t="str">
        <f t="shared" si="9"/>
        <v>£0</v>
      </c>
      <c r="R39" s="431">
        <f t="shared" si="10"/>
        <v>0</v>
      </c>
      <c r="S39" s="373"/>
      <c r="T39" s="493">
        <f>SUMIF('2. Annual Costs of Staff Posts'!$D$13:$D$113,'9. INDIRECT COSTS'!$C39,'2. Annual Costs of Staff Posts'!$Z$13:$Z$113)</f>
        <v>0</v>
      </c>
      <c r="U39" s="431" t="str">
        <f t="shared" si="11"/>
        <v>£0</v>
      </c>
      <c r="V39" s="431">
        <f t="shared" si="12"/>
        <v>0</v>
      </c>
      <c r="W39" s="373"/>
      <c r="X39" s="493">
        <f>SUMIF('2. Annual Costs of Staff Posts'!$D$13:$D$113,'9. INDIRECT COSTS'!$C39,'2. Annual Costs of Staff Posts'!$AE$13:$AE$113)</f>
        <v>0</v>
      </c>
      <c r="Y39" s="431" t="str">
        <f t="shared" si="13"/>
        <v>£0</v>
      </c>
      <c r="Z39" s="435">
        <f t="shared" si="14"/>
        <v>0</v>
      </c>
      <c r="AA39" s="436">
        <f t="shared" si="15"/>
        <v>0</v>
      </c>
      <c r="AB39" s="437">
        <f t="shared" si="16"/>
        <v>0</v>
      </c>
      <c r="AC39" s="2"/>
      <c r="AD39" s="2"/>
      <c r="AE39" s="2"/>
      <c r="AF39" s="2"/>
      <c r="AG39" s="2"/>
      <c r="AH39" s="2"/>
      <c r="AI39" s="2"/>
      <c r="AJ39" s="2"/>
      <c r="AK39" s="2"/>
    </row>
    <row r="40" spans="1:37">
      <c r="A40" s="2"/>
      <c r="B40" s="1"/>
      <c r="C40" s="315" t="s">
        <v>95</v>
      </c>
      <c r="D40" s="445" t="str">
        <f>IFERROR(VLOOKUP($C40,'START - AWARD DETAILS'!$C$21:$D$60,2,0),"")</f>
        <v/>
      </c>
      <c r="E40" s="316" t="s">
        <v>95</v>
      </c>
      <c r="F40" s="374">
        <v>1</v>
      </c>
      <c r="G40" s="373"/>
      <c r="H40" s="493">
        <f>SUMIF('2. Annual Costs of Staff Posts'!$D$13:$D$113,'9. INDIRECT COSTS'!$C40,'2. Annual Costs of Staff Posts'!$K$13:$K$113)</f>
        <v>0</v>
      </c>
      <c r="I40" s="431" t="str">
        <f t="shared" si="5"/>
        <v>£0</v>
      </c>
      <c r="J40" s="431">
        <f t="shared" si="6"/>
        <v>0</v>
      </c>
      <c r="K40" s="373"/>
      <c r="L40" s="493">
        <f>SUMIF('2. Annual Costs of Staff Posts'!$D$13:$D$113,'9. INDIRECT COSTS'!$C40,'2. Annual Costs of Staff Posts'!$P$13:$P$113)</f>
        <v>0</v>
      </c>
      <c r="M40" s="431" t="str">
        <f t="shared" si="7"/>
        <v>£0</v>
      </c>
      <c r="N40" s="431">
        <f t="shared" si="8"/>
        <v>0</v>
      </c>
      <c r="O40" s="373"/>
      <c r="P40" s="493">
        <f>SUMIF('2. Annual Costs of Staff Posts'!$D$13:$D$113,'9. INDIRECT COSTS'!$C40,'2. Annual Costs of Staff Posts'!$U$13:$U$113)</f>
        <v>0</v>
      </c>
      <c r="Q40" s="431" t="str">
        <f t="shared" si="9"/>
        <v>£0</v>
      </c>
      <c r="R40" s="431">
        <f t="shared" si="10"/>
        <v>0</v>
      </c>
      <c r="S40" s="373"/>
      <c r="T40" s="493">
        <f>SUMIF('2. Annual Costs of Staff Posts'!$D$13:$D$113,'9. INDIRECT COSTS'!$C40,'2. Annual Costs of Staff Posts'!$Z$13:$Z$113)</f>
        <v>0</v>
      </c>
      <c r="U40" s="431" t="str">
        <f t="shared" si="11"/>
        <v>£0</v>
      </c>
      <c r="V40" s="431">
        <f t="shared" si="12"/>
        <v>0</v>
      </c>
      <c r="W40" s="373"/>
      <c r="X40" s="493">
        <f>SUMIF('2. Annual Costs of Staff Posts'!$D$13:$D$113,'9. INDIRECT COSTS'!$C40,'2. Annual Costs of Staff Posts'!$AE$13:$AE$113)</f>
        <v>0</v>
      </c>
      <c r="Y40" s="431" t="str">
        <f t="shared" si="13"/>
        <v>£0</v>
      </c>
      <c r="Z40" s="435">
        <f t="shared" si="14"/>
        <v>0</v>
      </c>
      <c r="AA40" s="436">
        <f t="shared" si="15"/>
        <v>0</v>
      </c>
      <c r="AB40" s="437">
        <f t="shared" si="16"/>
        <v>0</v>
      </c>
      <c r="AC40" s="2"/>
      <c r="AD40" s="2"/>
      <c r="AE40" s="2"/>
      <c r="AF40" s="2"/>
      <c r="AG40" s="2"/>
      <c r="AH40" s="2"/>
      <c r="AI40" s="2"/>
      <c r="AJ40" s="2"/>
      <c r="AK40" s="2"/>
    </row>
    <row r="41" spans="1:37">
      <c r="A41" s="2"/>
      <c r="B41" s="1"/>
      <c r="C41" s="315" t="s">
        <v>95</v>
      </c>
      <c r="D41" s="445" t="str">
        <f>IFERROR(VLOOKUP($C41,'START - AWARD DETAILS'!$C$21:$D$60,2,0),"")</f>
        <v/>
      </c>
      <c r="E41" s="316" t="s">
        <v>95</v>
      </c>
      <c r="F41" s="374">
        <v>1</v>
      </c>
      <c r="G41" s="373"/>
      <c r="H41" s="493">
        <f>SUMIF('2. Annual Costs of Staff Posts'!$D$13:$D$113,'9. INDIRECT COSTS'!$C41,'2. Annual Costs of Staff Posts'!$K$13:$K$113)</f>
        <v>0</v>
      </c>
      <c r="I41" s="431" t="str">
        <f t="shared" si="5"/>
        <v>£0</v>
      </c>
      <c r="J41" s="431">
        <f t="shared" si="6"/>
        <v>0</v>
      </c>
      <c r="K41" s="373"/>
      <c r="L41" s="493">
        <f>SUMIF('2. Annual Costs of Staff Posts'!$D$13:$D$113,'9. INDIRECT COSTS'!$C41,'2. Annual Costs of Staff Posts'!$P$13:$P$113)</f>
        <v>0</v>
      </c>
      <c r="M41" s="431" t="str">
        <f t="shared" si="7"/>
        <v>£0</v>
      </c>
      <c r="N41" s="431">
        <f t="shared" si="8"/>
        <v>0</v>
      </c>
      <c r="O41" s="373"/>
      <c r="P41" s="493">
        <f>SUMIF('2. Annual Costs of Staff Posts'!$D$13:$D$113,'9. INDIRECT COSTS'!$C41,'2. Annual Costs of Staff Posts'!$U$13:$U$113)</f>
        <v>0</v>
      </c>
      <c r="Q41" s="431" t="str">
        <f t="shared" si="9"/>
        <v>£0</v>
      </c>
      <c r="R41" s="431">
        <f t="shared" si="10"/>
        <v>0</v>
      </c>
      <c r="S41" s="373"/>
      <c r="T41" s="493">
        <f>SUMIF('2. Annual Costs of Staff Posts'!$D$13:$D$113,'9. INDIRECT COSTS'!$C41,'2. Annual Costs of Staff Posts'!$Z$13:$Z$113)</f>
        <v>0</v>
      </c>
      <c r="U41" s="431" t="str">
        <f t="shared" si="11"/>
        <v>£0</v>
      </c>
      <c r="V41" s="431">
        <f t="shared" si="12"/>
        <v>0</v>
      </c>
      <c r="W41" s="373"/>
      <c r="X41" s="493">
        <f>SUMIF('2. Annual Costs of Staff Posts'!$D$13:$D$113,'9. INDIRECT COSTS'!$C41,'2. Annual Costs of Staff Posts'!$AE$13:$AE$113)</f>
        <v>0</v>
      </c>
      <c r="Y41" s="431" t="str">
        <f t="shared" si="13"/>
        <v>£0</v>
      </c>
      <c r="Z41" s="435">
        <f t="shared" si="14"/>
        <v>0</v>
      </c>
      <c r="AA41" s="436">
        <f t="shared" si="15"/>
        <v>0</v>
      </c>
      <c r="AB41" s="437">
        <f t="shared" si="16"/>
        <v>0</v>
      </c>
      <c r="AC41" s="2"/>
      <c r="AD41" s="2"/>
      <c r="AE41" s="2"/>
      <c r="AF41" s="2"/>
      <c r="AG41" s="2"/>
      <c r="AH41" s="2"/>
      <c r="AI41" s="2"/>
      <c r="AJ41" s="2"/>
      <c r="AK41" s="2"/>
    </row>
    <row r="42" spans="1:37">
      <c r="A42" s="2"/>
      <c r="B42" s="1"/>
      <c r="C42" s="315" t="s">
        <v>95</v>
      </c>
      <c r="D42" s="445" t="str">
        <f>IFERROR(VLOOKUP($C42,'START - AWARD DETAILS'!$C$21:$D$60,2,0),"")</f>
        <v/>
      </c>
      <c r="E42" s="316" t="s">
        <v>95</v>
      </c>
      <c r="F42" s="374">
        <v>1</v>
      </c>
      <c r="G42" s="373"/>
      <c r="H42" s="493">
        <f>SUMIF('2. Annual Costs of Staff Posts'!$D$13:$D$113,'9. INDIRECT COSTS'!$C42,'2. Annual Costs of Staff Posts'!$K$13:$K$113)</f>
        <v>0</v>
      </c>
      <c r="I42" s="431" t="str">
        <f t="shared" si="5"/>
        <v>£0</v>
      </c>
      <c r="J42" s="431">
        <f t="shared" si="6"/>
        <v>0</v>
      </c>
      <c r="K42" s="373"/>
      <c r="L42" s="493">
        <f>SUMIF('2. Annual Costs of Staff Posts'!$D$13:$D$113,'9. INDIRECT COSTS'!$C42,'2. Annual Costs of Staff Posts'!$P$13:$P$113)</f>
        <v>0</v>
      </c>
      <c r="M42" s="431" t="str">
        <f t="shared" si="7"/>
        <v>£0</v>
      </c>
      <c r="N42" s="431">
        <f t="shared" si="8"/>
        <v>0</v>
      </c>
      <c r="O42" s="373"/>
      <c r="P42" s="493">
        <f>SUMIF('2. Annual Costs of Staff Posts'!$D$13:$D$113,'9. INDIRECT COSTS'!$C42,'2. Annual Costs of Staff Posts'!$U$13:$U$113)</f>
        <v>0</v>
      </c>
      <c r="Q42" s="431" t="str">
        <f t="shared" si="9"/>
        <v>£0</v>
      </c>
      <c r="R42" s="431">
        <f t="shared" si="10"/>
        <v>0</v>
      </c>
      <c r="S42" s="373"/>
      <c r="T42" s="493">
        <f>SUMIF('2. Annual Costs of Staff Posts'!$D$13:$D$113,'9. INDIRECT COSTS'!$C42,'2. Annual Costs of Staff Posts'!$Z$13:$Z$113)</f>
        <v>0</v>
      </c>
      <c r="U42" s="431" t="str">
        <f t="shared" si="11"/>
        <v>£0</v>
      </c>
      <c r="V42" s="431">
        <f t="shared" si="12"/>
        <v>0</v>
      </c>
      <c r="W42" s="373"/>
      <c r="X42" s="493">
        <f>SUMIF('2. Annual Costs of Staff Posts'!$D$13:$D$113,'9. INDIRECT COSTS'!$C42,'2. Annual Costs of Staff Posts'!$AE$13:$AE$113)</f>
        <v>0</v>
      </c>
      <c r="Y42" s="431" t="str">
        <f t="shared" si="13"/>
        <v>£0</v>
      </c>
      <c r="Z42" s="435">
        <f t="shared" si="14"/>
        <v>0</v>
      </c>
      <c r="AA42" s="436">
        <f t="shared" si="15"/>
        <v>0</v>
      </c>
      <c r="AB42" s="437">
        <f t="shared" si="16"/>
        <v>0</v>
      </c>
      <c r="AC42" s="2"/>
      <c r="AD42" s="2"/>
      <c r="AE42" s="2"/>
      <c r="AF42" s="2"/>
      <c r="AG42" s="2"/>
      <c r="AH42" s="2"/>
      <c r="AI42" s="2"/>
      <c r="AJ42" s="2"/>
      <c r="AK42" s="2"/>
    </row>
    <row r="43" spans="1:37">
      <c r="A43" s="2"/>
      <c r="B43" s="1"/>
      <c r="C43" s="315" t="s">
        <v>95</v>
      </c>
      <c r="D43" s="445" t="str">
        <f>IFERROR(VLOOKUP($C43,'START - AWARD DETAILS'!$C$21:$D$60,2,0),"")</f>
        <v/>
      </c>
      <c r="E43" s="316" t="s">
        <v>95</v>
      </c>
      <c r="F43" s="374">
        <v>1</v>
      </c>
      <c r="G43" s="373"/>
      <c r="H43" s="493">
        <f>SUMIF('2. Annual Costs of Staff Posts'!$D$13:$D$113,'9. INDIRECT COSTS'!$C43,'2. Annual Costs of Staff Posts'!$K$13:$K$113)</f>
        <v>0</v>
      </c>
      <c r="I43" s="431" t="str">
        <f t="shared" si="5"/>
        <v>£0</v>
      </c>
      <c r="J43" s="431">
        <f t="shared" si="6"/>
        <v>0</v>
      </c>
      <c r="K43" s="373"/>
      <c r="L43" s="493">
        <f>SUMIF('2. Annual Costs of Staff Posts'!$D$13:$D$113,'9. INDIRECT COSTS'!$C43,'2. Annual Costs of Staff Posts'!$P$13:$P$113)</f>
        <v>0</v>
      </c>
      <c r="M43" s="431" t="str">
        <f t="shared" si="7"/>
        <v>£0</v>
      </c>
      <c r="N43" s="431">
        <f t="shared" si="8"/>
        <v>0</v>
      </c>
      <c r="O43" s="373"/>
      <c r="P43" s="493">
        <f>SUMIF('2. Annual Costs of Staff Posts'!$D$13:$D$113,'9. INDIRECT COSTS'!$C43,'2. Annual Costs of Staff Posts'!$U$13:$U$113)</f>
        <v>0</v>
      </c>
      <c r="Q43" s="431" t="str">
        <f t="shared" si="9"/>
        <v>£0</v>
      </c>
      <c r="R43" s="431">
        <f t="shared" si="10"/>
        <v>0</v>
      </c>
      <c r="S43" s="373"/>
      <c r="T43" s="493">
        <f>SUMIF('2. Annual Costs of Staff Posts'!$D$13:$D$113,'9. INDIRECT COSTS'!$C43,'2. Annual Costs of Staff Posts'!$Z$13:$Z$113)</f>
        <v>0</v>
      </c>
      <c r="U43" s="431" t="str">
        <f t="shared" si="11"/>
        <v>£0</v>
      </c>
      <c r="V43" s="431">
        <f t="shared" si="12"/>
        <v>0</v>
      </c>
      <c r="W43" s="373"/>
      <c r="X43" s="493">
        <f>SUMIF('2. Annual Costs of Staff Posts'!$D$13:$D$113,'9. INDIRECT COSTS'!$C43,'2. Annual Costs of Staff Posts'!$AE$13:$AE$113)</f>
        <v>0</v>
      </c>
      <c r="Y43" s="431" t="str">
        <f t="shared" si="13"/>
        <v>£0</v>
      </c>
      <c r="Z43" s="435">
        <f t="shared" si="14"/>
        <v>0</v>
      </c>
      <c r="AA43" s="436">
        <f t="shared" si="15"/>
        <v>0</v>
      </c>
      <c r="AB43" s="437">
        <f t="shared" si="16"/>
        <v>0</v>
      </c>
      <c r="AC43" s="2"/>
      <c r="AD43" s="2"/>
      <c r="AE43" s="2"/>
      <c r="AF43" s="2"/>
      <c r="AG43" s="2"/>
      <c r="AH43" s="2"/>
      <c r="AI43" s="2"/>
      <c r="AJ43" s="2"/>
      <c r="AK43" s="2"/>
    </row>
    <row r="44" spans="1:37">
      <c r="A44" s="2"/>
      <c r="B44" s="1"/>
      <c r="C44" s="315" t="s">
        <v>95</v>
      </c>
      <c r="D44" s="445" t="str">
        <f>IFERROR(VLOOKUP($C44,'START - AWARD DETAILS'!$C$21:$D$60,2,0),"")</f>
        <v/>
      </c>
      <c r="E44" s="316" t="s">
        <v>95</v>
      </c>
      <c r="F44" s="374">
        <v>1</v>
      </c>
      <c r="G44" s="373"/>
      <c r="H44" s="493">
        <f>SUMIF('2. Annual Costs of Staff Posts'!$D$13:$D$113,'9. INDIRECT COSTS'!$C44,'2. Annual Costs of Staff Posts'!$K$13:$K$113)</f>
        <v>0</v>
      </c>
      <c r="I44" s="431" t="str">
        <f t="shared" si="5"/>
        <v>£0</v>
      </c>
      <c r="J44" s="431">
        <f t="shared" si="6"/>
        <v>0</v>
      </c>
      <c r="K44" s="373"/>
      <c r="L44" s="493">
        <f>SUMIF('2. Annual Costs of Staff Posts'!$D$13:$D$113,'9. INDIRECT COSTS'!$C44,'2. Annual Costs of Staff Posts'!$P$13:$P$113)</f>
        <v>0</v>
      </c>
      <c r="M44" s="431" t="str">
        <f t="shared" si="7"/>
        <v>£0</v>
      </c>
      <c r="N44" s="431">
        <f t="shared" si="8"/>
        <v>0</v>
      </c>
      <c r="O44" s="373"/>
      <c r="P44" s="493">
        <f>SUMIF('2. Annual Costs of Staff Posts'!$D$13:$D$113,'9. INDIRECT COSTS'!$C44,'2. Annual Costs of Staff Posts'!$U$13:$U$113)</f>
        <v>0</v>
      </c>
      <c r="Q44" s="431" t="str">
        <f t="shared" si="9"/>
        <v>£0</v>
      </c>
      <c r="R44" s="431">
        <f t="shared" si="10"/>
        <v>0</v>
      </c>
      <c r="S44" s="373"/>
      <c r="T44" s="493">
        <f>SUMIF('2. Annual Costs of Staff Posts'!$D$13:$D$113,'9. INDIRECT COSTS'!$C44,'2. Annual Costs of Staff Posts'!$Z$13:$Z$113)</f>
        <v>0</v>
      </c>
      <c r="U44" s="431" t="str">
        <f t="shared" si="11"/>
        <v>£0</v>
      </c>
      <c r="V44" s="431">
        <f t="shared" si="12"/>
        <v>0</v>
      </c>
      <c r="W44" s="373"/>
      <c r="X44" s="493">
        <f>SUMIF('2. Annual Costs of Staff Posts'!$D$13:$D$113,'9. INDIRECT COSTS'!$C44,'2. Annual Costs of Staff Posts'!$AE$13:$AE$113)</f>
        <v>0</v>
      </c>
      <c r="Y44" s="431" t="str">
        <f t="shared" si="13"/>
        <v>£0</v>
      </c>
      <c r="Z44" s="435">
        <f t="shared" si="14"/>
        <v>0</v>
      </c>
      <c r="AA44" s="436">
        <f t="shared" si="15"/>
        <v>0</v>
      </c>
      <c r="AB44" s="437">
        <f t="shared" si="16"/>
        <v>0</v>
      </c>
      <c r="AC44" s="2"/>
      <c r="AD44" s="2"/>
      <c r="AE44" s="2"/>
      <c r="AF44" s="2"/>
      <c r="AG44" s="2"/>
      <c r="AH44" s="2"/>
      <c r="AI44" s="2"/>
      <c r="AJ44" s="2"/>
      <c r="AK44" s="2"/>
    </row>
    <row r="45" spans="1:37">
      <c r="A45" s="2"/>
      <c r="B45" s="1"/>
      <c r="C45" s="315" t="s">
        <v>95</v>
      </c>
      <c r="D45" s="445" t="str">
        <f>IFERROR(VLOOKUP($C45,'START - AWARD DETAILS'!$C$21:$D$60,2,0),"")</f>
        <v/>
      </c>
      <c r="E45" s="316" t="s">
        <v>95</v>
      </c>
      <c r="F45" s="374">
        <v>1</v>
      </c>
      <c r="G45" s="373"/>
      <c r="H45" s="493">
        <f>SUMIF('2. Annual Costs of Staff Posts'!$D$13:$D$113,'9. INDIRECT COSTS'!$C45,'2. Annual Costs of Staff Posts'!$K$13:$K$113)</f>
        <v>0</v>
      </c>
      <c r="I45" s="431" t="str">
        <f t="shared" si="5"/>
        <v>£0</v>
      </c>
      <c r="J45" s="431">
        <f t="shared" si="6"/>
        <v>0</v>
      </c>
      <c r="K45" s="373"/>
      <c r="L45" s="493">
        <f>SUMIF('2. Annual Costs of Staff Posts'!$D$13:$D$113,'9. INDIRECT COSTS'!$C45,'2. Annual Costs of Staff Posts'!$P$13:$P$113)</f>
        <v>0</v>
      </c>
      <c r="M45" s="431" t="str">
        <f t="shared" si="7"/>
        <v>£0</v>
      </c>
      <c r="N45" s="431">
        <f t="shared" si="8"/>
        <v>0</v>
      </c>
      <c r="O45" s="373"/>
      <c r="P45" s="493">
        <f>SUMIF('2. Annual Costs of Staff Posts'!$D$13:$D$113,'9. INDIRECT COSTS'!$C45,'2. Annual Costs of Staff Posts'!$U$13:$U$113)</f>
        <v>0</v>
      </c>
      <c r="Q45" s="431" t="str">
        <f t="shared" si="9"/>
        <v>£0</v>
      </c>
      <c r="R45" s="431">
        <f t="shared" si="10"/>
        <v>0</v>
      </c>
      <c r="S45" s="373"/>
      <c r="T45" s="493">
        <f>SUMIF('2. Annual Costs of Staff Posts'!$D$13:$D$113,'9. INDIRECT COSTS'!$C45,'2. Annual Costs of Staff Posts'!$Z$13:$Z$113)</f>
        <v>0</v>
      </c>
      <c r="U45" s="431" t="str">
        <f t="shared" si="11"/>
        <v>£0</v>
      </c>
      <c r="V45" s="431">
        <f t="shared" si="12"/>
        <v>0</v>
      </c>
      <c r="W45" s="373"/>
      <c r="X45" s="493">
        <f>SUMIF('2. Annual Costs of Staff Posts'!$D$13:$D$113,'9. INDIRECT COSTS'!$C45,'2. Annual Costs of Staff Posts'!$AE$13:$AE$113)</f>
        <v>0</v>
      </c>
      <c r="Y45" s="431" t="str">
        <f t="shared" si="13"/>
        <v>£0</v>
      </c>
      <c r="Z45" s="435">
        <f t="shared" si="14"/>
        <v>0</v>
      </c>
      <c r="AA45" s="436">
        <f t="shared" si="15"/>
        <v>0</v>
      </c>
      <c r="AB45" s="437">
        <f t="shared" si="16"/>
        <v>0</v>
      </c>
      <c r="AC45" s="2"/>
      <c r="AD45" s="2"/>
      <c r="AE45" s="2"/>
      <c r="AF45" s="2"/>
      <c r="AG45" s="2"/>
      <c r="AH45" s="2"/>
      <c r="AI45" s="2"/>
      <c r="AJ45" s="2"/>
      <c r="AK45" s="2"/>
    </row>
    <row r="46" spans="1:37">
      <c r="A46" s="2"/>
      <c r="B46" s="1"/>
      <c r="C46" s="315" t="s">
        <v>95</v>
      </c>
      <c r="D46" s="445" t="str">
        <f>IFERROR(VLOOKUP($C46,'START - AWARD DETAILS'!$C$21:$D$60,2,0),"")</f>
        <v/>
      </c>
      <c r="E46" s="316" t="s">
        <v>95</v>
      </c>
      <c r="F46" s="374">
        <v>1</v>
      </c>
      <c r="G46" s="373"/>
      <c r="H46" s="493">
        <f>SUMIF('2. Annual Costs of Staff Posts'!$D$13:$D$113,'9. INDIRECT COSTS'!$C46,'2. Annual Costs of Staff Posts'!$K$13:$K$113)</f>
        <v>0</v>
      </c>
      <c r="I46" s="431" t="str">
        <f t="shared" si="5"/>
        <v>£0</v>
      </c>
      <c r="J46" s="431">
        <f t="shared" si="6"/>
        <v>0</v>
      </c>
      <c r="K46" s="373"/>
      <c r="L46" s="493">
        <f>SUMIF('2. Annual Costs of Staff Posts'!$D$13:$D$113,'9. INDIRECT COSTS'!$C46,'2. Annual Costs of Staff Posts'!$P$13:$P$113)</f>
        <v>0</v>
      </c>
      <c r="M46" s="431" t="str">
        <f t="shared" si="7"/>
        <v>£0</v>
      </c>
      <c r="N46" s="431">
        <f t="shared" si="8"/>
        <v>0</v>
      </c>
      <c r="O46" s="373"/>
      <c r="P46" s="493">
        <f>SUMIF('2. Annual Costs of Staff Posts'!$D$13:$D$113,'9. INDIRECT COSTS'!$C46,'2. Annual Costs of Staff Posts'!$U$13:$U$113)</f>
        <v>0</v>
      </c>
      <c r="Q46" s="431" t="str">
        <f t="shared" si="9"/>
        <v>£0</v>
      </c>
      <c r="R46" s="431">
        <f t="shared" si="10"/>
        <v>0</v>
      </c>
      <c r="S46" s="373"/>
      <c r="T46" s="493">
        <f>SUMIF('2. Annual Costs of Staff Posts'!$D$13:$D$113,'9. INDIRECT COSTS'!$C46,'2. Annual Costs of Staff Posts'!$Z$13:$Z$113)</f>
        <v>0</v>
      </c>
      <c r="U46" s="431" t="str">
        <f t="shared" si="11"/>
        <v>£0</v>
      </c>
      <c r="V46" s="431">
        <f t="shared" si="12"/>
        <v>0</v>
      </c>
      <c r="W46" s="373"/>
      <c r="X46" s="493">
        <f>SUMIF('2. Annual Costs of Staff Posts'!$D$13:$D$113,'9. INDIRECT COSTS'!$C46,'2. Annual Costs of Staff Posts'!$AE$13:$AE$113)</f>
        <v>0</v>
      </c>
      <c r="Y46" s="431" t="str">
        <f t="shared" si="13"/>
        <v>£0</v>
      </c>
      <c r="Z46" s="435">
        <f t="shared" si="14"/>
        <v>0</v>
      </c>
      <c r="AA46" s="436">
        <f t="shared" si="15"/>
        <v>0</v>
      </c>
      <c r="AB46" s="437">
        <f t="shared" si="16"/>
        <v>0</v>
      </c>
      <c r="AC46" s="2"/>
      <c r="AD46" s="2"/>
      <c r="AE46" s="2"/>
      <c r="AF46" s="2"/>
      <c r="AG46" s="2"/>
      <c r="AH46" s="2"/>
      <c r="AI46" s="2"/>
      <c r="AJ46" s="2"/>
      <c r="AK46" s="2"/>
    </row>
    <row r="47" spans="1:37">
      <c r="A47" s="2"/>
      <c r="B47" s="1"/>
      <c r="C47" s="315" t="s">
        <v>95</v>
      </c>
      <c r="D47" s="445" t="str">
        <f>IFERROR(VLOOKUP($C47,'START - AWARD DETAILS'!$C$21:$D$60,2,0),"")</f>
        <v/>
      </c>
      <c r="E47" s="316" t="s">
        <v>95</v>
      </c>
      <c r="F47" s="374">
        <v>1</v>
      </c>
      <c r="G47" s="373"/>
      <c r="H47" s="493">
        <f>SUMIF('2. Annual Costs of Staff Posts'!$D$13:$D$113,'9. INDIRECT COSTS'!$C47,'2. Annual Costs of Staff Posts'!$K$13:$K$113)</f>
        <v>0</v>
      </c>
      <c r="I47" s="431" t="str">
        <f t="shared" si="5"/>
        <v>£0</v>
      </c>
      <c r="J47" s="431">
        <f t="shared" si="6"/>
        <v>0</v>
      </c>
      <c r="K47" s="373"/>
      <c r="L47" s="493">
        <f>SUMIF('2. Annual Costs of Staff Posts'!$D$13:$D$113,'9. INDIRECT COSTS'!$C47,'2. Annual Costs of Staff Posts'!$P$13:$P$113)</f>
        <v>0</v>
      </c>
      <c r="M47" s="431" t="str">
        <f t="shared" si="7"/>
        <v>£0</v>
      </c>
      <c r="N47" s="431">
        <f t="shared" si="8"/>
        <v>0</v>
      </c>
      <c r="O47" s="373"/>
      <c r="P47" s="493">
        <f>SUMIF('2. Annual Costs of Staff Posts'!$D$13:$D$113,'9. INDIRECT COSTS'!$C47,'2. Annual Costs of Staff Posts'!$U$13:$U$113)</f>
        <v>0</v>
      </c>
      <c r="Q47" s="431" t="str">
        <f t="shared" si="9"/>
        <v>£0</v>
      </c>
      <c r="R47" s="431">
        <f t="shared" si="10"/>
        <v>0</v>
      </c>
      <c r="S47" s="373"/>
      <c r="T47" s="493">
        <f>SUMIF('2. Annual Costs of Staff Posts'!$D$13:$D$113,'9. INDIRECT COSTS'!$C47,'2. Annual Costs of Staff Posts'!$Z$13:$Z$113)</f>
        <v>0</v>
      </c>
      <c r="U47" s="431" t="str">
        <f t="shared" si="11"/>
        <v>£0</v>
      </c>
      <c r="V47" s="431">
        <f t="shared" si="12"/>
        <v>0</v>
      </c>
      <c r="W47" s="373"/>
      <c r="X47" s="493">
        <f>SUMIF('2. Annual Costs of Staff Posts'!$D$13:$D$113,'9. INDIRECT COSTS'!$C47,'2. Annual Costs of Staff Posts'!$AE$13:$AE$113)</f>
        <v>0</v>
      </c>
      <c r="Y47" s="431" t="str">
        <f t="shared" si="13"/>
        <v>£0</v>
      </c>
      <c r="Z47" s="435">
        <f t="shared" si="14"/>
        <v>0</v>
      </c>
      <c r="AA47" s="436">
        <f t="shared" si="15"/>
        <v>0</v>
      </c>
      <c r="AB47" s="437">
        <f t="shared" si="16"/>
        <v>0</v>
      </c>
      <c r="AC47" s="2"/>
      <c r="AD47" s="2"/>
      <c r="AE47" s="2"/>
      <c r="AF47" s="2"/>
      <c r="AG47" s="2"/>
      <c r="AH47" s="2"/>
      <c r="AI47" s="2"/>
      <c r="AJ47" s="2"/>
      <c r="AK47" s="2"/>
    </row>
    <row r="48" spans="1:37">
      <c r="A48" s="2"/>
      <c r="B48" s="1"/>
      <c r="C48" s="315" t="s">
        <v>95</v>
      </c>
      <c r="D48" s="445" t="str">
        <f>IFERROR(VLOOKUP($C48,'START - AWARD DETAILS'!$C$21:$D$60,2,0),"")</f>
        <v/>
      </c>
      <c r="E48" s="316" t="s">
        <v>95</v>
      </c>
      <c r="F48" s="374">
        <v>1</v>
      </c>
      <c r="G48" s="373"/>
      <c r="H48" s="493">
        <f>SUMIF('2. Annual Costs of Staff Posts'!$D$13:$D$113,'9. INDIRECT COSTS'!$C48,'2. Annual Costs of Staff Posts'!$K$13:$K$113)</f>
        <v>0</v>
      </c>
      <c r="I48" s="431" t="str">
        <f t="shared" si="5"/>
        <v>£0</v>
      </c>
      <c r="J48" s="431">
        <f t="shared" si="6"/>
        <v>0</v>
      </c>
      <c r="K48" s="373"/>
      <c r="L48" s="493">
        <f>SUMIF('2. Annual Costs of Staff Posts'!$D$13:$D$113,'9. INDIRECT COSTS'!$C48,'2. Annual Costs of Staff Posts'!$P$13:$P$113)</f>
        <v>0</v>
      </c>
      <c r="M48" s="431" t="str">
        <f t="shared" si="7"/>
        <v>£0</v>
      </c>
      <c r="N48" s="431">
        <f t="shared" si="8"/>
        <v>0</v>
      </c>
      <c r="O48" s="373"/>
      <c r="P48" s="493">
        <f>SUMIF('2. Annual Costs of Staff Posts'!$D$13:$D$113,'9. INDIRECT COSTS'!$C48,'2. Annual Costs of Staff Posts'!$U$13:$U$113)</f>
        <v>0</v>
      </c>
      <c r="Q48" s="431" t="str">
        <f t="shared" si="9"/>
        <v>£0</v>
      </c>
      <c r="R48" s="431">
        <f t="shared" si="10"/>
        <v>0</v>
      </c>
      <c r="S48" s="373"/>
      <c r="T48" s="493">
        <f>SUMIF('2. Annual Costs of Staff Posts'!$D$13:$D$113,'9. INDIRECT COSTS'!$C48,'2. Annual Costs of Staff Posts'!$Z$13:$Z$113)</f>
        <v>0</v>
      </c>
      <c r="U48" s="431" t="str">
        <f t="shared" si="11"/>
        <v>£0</v>
      </c>
      <c r="V48" s="431">
        <f t="shared" si="12"/>
        <v>0</v>
      </c>
      <c r="W48" s="373"/>
      <c r="X48" s="493">
        <f>SUMIF('2. Annual Costs of Staff Posts'!$D$13:$D$113,'9. INDIRECT COSTS'!$C48,'2. Annual Costs of Staff Posts'!$AE$13:$AE$113)</f>
        <v>0</v>
      </c>
      <c r="Y48" s="431" t="str">
        <f t="shared" si="13"/>
        <v>£0</v>
      </c>
      <c r="Z48" s="435">
        <f t="shared" si="14"/>
        <v>0</v>
      </c>
      <c r="AA48" s="436">
        <f t="shared" si="15"/>
        <v>0</v>
      </c>
      <c r="AB48" s="437">
        <f t="shared" si="16"/>
        <v>0</v>
      </c>
      <c r="AC48" s="2"/>
      <c r="AD48" s="2"/>
      <c r="AE48" s="2"/>
      <c r="AF48" s="2"/>
      <c r="AG48" s="2"/>
      <c r="AH48" s="2"/>
      <c r="AI48" s="2"/>
      <c r="AJ48" s="2"/>
      <c r="AK48" s="2"/>
    </row>
    <row r="49" spans="1:37">
      <c r="A49" s="2"/>
      <c r="B49" s="1"/>
      <c r="C49" s="315" t="s">
        <v>95</v>
      </c>
      <c r="D49" s="445" t="str">
        <f>IFERROR(VLOOKUP($C49,'START - AWARD DETAILS'!$C$21:$D$60,2,0),"")</f>
        <v/>
      </c>
      <c r="E49" s="316" t="s">
        <v>95</v>
      </c>
      <c r="F49" s="374">
        <v>1</v>
      </c>
      <c r="G49" s="373"/>
      <c r="H49" s="493">
        <f>SUMIF('2. Annual Costs of Staff Posts'!$D$13:$D$113,'9. INDIRECT COSTS'!$C49,'2. Annual Costs of Staff Posts'!$K$13:$K$113)</f>
        <v>0</v>
      </c>
      <c r="I49" s="431" t="str">
        <f t="shared" si="5"/>
        <v>£0</v>
      </c>
      <c r="J49" s="431">
        <f t="shared" si="6"/>
        <v>0</v>
      </c>
      <c r="K49" s="373"/>
      <c r="L49" s="493">
        <f>SUMIF('2. Annual Costs of Staff Posts'!$D$13:$D$113,'9. INDIRECT COSTS'!$C49,'2. Annual Costs of Staff Posts'!$P$13:$P$113)</f>
        <v>0</v>
      </c>
      <c r="M49" s="431" t="str">
        <f t="shared" si="7"/>
        <v>£0</v>
      </c>
      <c r="N49" s="431">
        <f t="shared" si="8"/>
        <v>0</v>
      </c>
      <c r="O49" s="373"/>
      <c r="P49" s="493">
        <f>SUMIF('2. Annual Costs of Staff Posts'!$D$13:$D$113,'9. INDIRECT COSTS'!$C49,'2. Annual Costs of Staff Posts'!$U$13:$U$113)</f>
        <v>0</v>
      </c>
      <c r="Q49" s="431" t="str">
        <f t="shared" si="9"/>
        <v>£0</v>
      </c>
      <c r="R49" s="431">
        <f t="shared" si="10"/>
        <v>0</v>
      </c>
      <c r="S49" s="373"/>
      <c r="T49" s="493">
        <f>SUMIF('2. Annual Costs of Staff Posts'!$D$13:$D$113,'9. INDIRECT COSTS'!$C49,'2. Annual Costs of Staff Posts'!$Z$13:$Z$113)</f>
        <v>0</v>
      </c>
      <c r="U49" s="431" t="str">
        <f t="shared" si="11"/>
        <v>£0</v>
      </c>
      <c r="V49" s="431">
        <f t="shared" si="12"/>
        <v>0</v>
      </c>
      <c r="W49" s="373"/>
      <c r="X49" s="493">
        <f>SUMIF('2. Annual Costs of Staff Posts'!$D$13:$D$113,'9. INDIRECT COSTS'!$C49,'2. Annual Costs of Staff Posts'!$AE$13:$AE$113)</f>
        <v>0</v>
      </c>
      <c r="Y49" s="431" t="str">
        <f t="shared" si="13"/>
        <v>£0</v>
      </c>
      <c r="Z49" s="435">
        <f t="shared" si="14"/>
        <v>0</v>
      </c>
      <c r="AA49" s="436">
        <f t="shared" si="15"/>
        <v>0</v>
      </c>
      <c r="AB49" s="437">
        <f t="shared" si="16"/>
        <v>0</v>
      </c>
      <c r="AC49" s="2"/>
      <c r="AD49" s="2"/>
      <c r="AE49" s="2"/>
      <c r="AF49" s="2"/>
      <c r="AG49" s="2"/>
      <c r="AH49" s="2"/>
      <c r="AI49" s="2"/>
      <c r="AJ49" s="2"/>
      <c r="AK49" s="2"/>
    </row>
    <row r="50" spans="1:37">
      <c r="A50" s="2"/>
      <c r="B50" s="1"/>
      <c r="C50" s="315" t="s">
        <v>95</v>
      </c>
      <c r="D50" s="445" t="str">
        <f>IFERROR(VLOOKUP($C50,'START - AWARD DETAILS'!$C$21:$D$60,2,0),"")</f>
        <v/>
      </c>
      <c r="E50" s="316" t="s">
        <v>95</v>
      </c>
      <c r="F50" s="374">
        <v>1</v>
      </c>
      <c r="G50" s="373"/>
      <c r="H50" s="493">
        <f>SUMIF('2. Annual Costs of Staff Posts'!$D$13:$D$113,'9. INDIRECT COSTS'!$C50,'2. Annual Costs of Staff Posts'!$K$13:$K$113)</f>
        <v>0</v>
      </c>
      <c r="I50" s="431" t="str">
        <f t="shared" si="5"/>
        <v>£0</v>
      </c>
      <c r="J50" s="431">
        <f t="shared" si="6"/>
        <v>0</v>
      </c>
      <c r="K50" s="373"/>
      <c r="L50" s="493">
        <f>SUMIF('2. Annual Costs of Staff Posts'!$D$13:$D$113,'9. INDIRECT COSTS'!$C50,'2. Annual Costs of Staff Posts'!$P$13:$P$113)</f>
        <v>0</v>
      </c>
      <c r="M50" s="431" t="str">
        <f t="shared" si="7"/>
        <v>£0</v>
      </c>
      <c r="N50" s="431">
        <f t="shared" si="8"/>
        <v>0</v>
      </c>
      <c r="O50" s="373"/>
      <c r="P50" s="493">
        <f>SUMIF('2. Annual Costs of Staff Posts'!$D$13:$D$113,'9. INDIRECT COSTS'!$C50,'2. Annual Costs of Staff Posts'!$U$13:$U$113)</f>
        <v>0</v>
      </c>
      <c r="Q50" s="431" t="str">
        <f t="shared" si="9"/>
        <v>£0</v>
      </c>
      <c r="R50" s="431">
        <f t="shared" si="10"/>
        <v>0</v>
      </c>
      <c r="S50" s="373"/>
      <c r="T50" s="493">
        <f>SUMIF('2. Annual Costs of Staff Posts'!$D$13:$D$113,'9. INDIRECT COSTS'!$C50,'2. Annual Costs of Staff Posts'!$Z$13:$Z$113)</f>
        <v>0</v>
      </c>
      <c r="U50" s="431" t="str">
        <f t="shared" si="11"/>
        <v>£0</v>
      </c>
      <c r="V50" s="431">
        <f t="shared" si="12"/>
        <v>0</v>
      </c>
      <c r="W50" s="373"/>
      <c r="X50" s="493">
        <f>SUMIF('2. Annual Costs of Staff Posts'!$D$13:$D$113,'9. INDIRECT COSTS'!$C50,'2. Annual Costs of Staff Posts'!$AE$13:$AE$113)</f>
        <v>0</v>
      </c>
      <c r="Y50" s="431" t="str">
        <f t="shared" si="13"/>
        <v>£0</v>
      </c>
      <c r="Z50" s="435">
        <f t="shared" si="14"/>
        <v>0</v>
      </c>
      <c r="AA50" s="436">
        <f t="shared" si="15"/>
        <v>0</v>
      </c>
      <c r="AB50" s="437">
        <f t="shared" si="16"/>
        <v>0</v>
      </c>
      <c r="AC50" s="2"/>
      <c r="AD50" s="2"/>
      <c r="AE50" s="2"/>
      <c r="AF50" s="2"/>
      <c r="AG50" s="2"/>
      <c r="AH50" s="2"/>
      <c r="AI50" s="2"/>
      <c r="AJ50" s="2"/>
      <c r="AK50" s="2"/>
    </row>
    <row r="51" spans="1:37">
      <c r="A51" s="2"/>
      <c r="B51" s="1"/>
      <c r="C51" s="315" t="s">
        <v>95</v>
      </c>
      <c r="D51" s="445" t="str">
        <f>IFERROR(VLOOKUP($C51,'START - AWARD DETAILS'!$C$21:$D$60,2,0),"")</f>
        <v/>
      </c>
      <c r="E51" s="316" t="s">
        <v>95</v>
      </c>
      <c r="F51" s="374">
        <v>1</v>
      </c>
      <c r="G51" s="373"/>
      <c r="H51" s="493">
        <f>SUMIF('2. Annual Costs of Staff Posts'!$D$13:$D$113,'9. INDIRECT COSTS'!$C51,'2. Annual Costs of Staff Posts'!$K$13:$K$113)</f>
        <v>0</v>
      </c>
      <c r="I51" s="431" t="str">
        <f t="shared" si="5"/>
        <v>£0</v>
      </c>
      <c r="J51" s="431">
        <f t="shared" si="6"/>
        <v>0</v>
      </c>
      <c r="K51" s="373"/>
      <c r="L51" s="493">
        <f>SUMIF('2. Annual Costs of Staff Posts'!$D$13:$D$113,'9. INDIRECT COSTS'!$C51,'2. Annual Costs of Staff Posts'!$P$13:$P$113)</f>
        <v>0</v>
      </c>
      <c r="M51" s="431" t="str">
        <f t="shared" si="7"/>
        <v>£0</v>
      </c>
      <c r="N51" s="431">
        <f t="shared" si="8"/>
        <v>0</v>
      </c>
      <c r="O51" s="373"/>
      <c r="P51" s="493">
        <f>SUMIF('2. Annual Costs of Staff Posts'!$D$13:$D$113,'9. INDIRECT COSTS'!$C51,'2. Annual Costs of Staff Posts'!$U$13:$U$113)</f>
        <v>0</v>
      </c>
      <c r="Q51" s="431" t="str">
        <f t="shared" si="9"/>
        <v>£0</v>
      </c>
      <c r="R51" s="431">
        <f t="shared" si="10"/>
        <v>0</v>
      </c>
      <c r="S51" s="373"/>
      <c r="T51" s="493">
        <f>SUMIF('2. Annual Costs of Staff Posts'!$D$13:$D$113,'9. INDIRECT COSTS'!$C51,'2. Annual Costs of Staff Posts'!$Z$13:$Z$113)</f>
        <v>0</v>
      </c>
      <c r="U51" s="431" t="str">
        <f t="shared" si="11"/>
        <v>£0</v>
      </c>
      <c r="V51" s="431">
        <f t="shared" si="12"/>
        <v>0</v>
      </c>
      <c r="W51" s="373"/>
      <c r="X51" s="493">
        <f>SUMIF('2. Annual Costs of Staff Posts'!$D$13:$D$113,'9. INDIRECT COSTS'!$C51,'2. Annual Costs of Staff Posts'!$AE$13:$AE$113)</f>
        <v>0</v>
      </c>
      <c r="Y51" s="431" t="str">
        <f t="shared" si="13"/>
        <v>£0</v>
      </c>
      <c r="Z51" s="435">
        <f t="shared" si="14"/>
        <v>0</v>
      </c>
      <c r="AA51" s="436">
        <f t="shared" si="15"/>
        <v>0</v>
      </c>
      <c r="AB51" s="437">
        <f t="shared" si="16"/>
        <v>0</v>
      </c>
      <c r="AC51" s="2"/>
      <c r="AD51" s="2"/>
      <c r="AE51" s="2"/>
      <c r="AF51" s="2"/>
      <c r="AG51" s="2"/>
      <c r="AH51" s="2"/>
      <c r="AI51" s="2"/>
      <c r="AJ51" s="2"/>
      <c r="AK51" s="2"/>
    </row>
    <row r="52" spans="1:37">
      <c r="A52" s="2"/>
      <c r="B52" s="1"/>
      <c r="C52" s="315" t="s">
        <v>95</v>
      </c>
      <c r="D52" s="445" t="str">
        <f>IFERROR(VLOOKUP($C52,'START - AWARD DETAILS'!$C$21:$D$60,2,0),"")</f>
        <v/>
      </c>
      <c r="E52" s="316" t="s">
        <v>95</v>
      </c>
      <c r="F52" s="374">
        <v>1</v>
      </c>
      <c r="G52" s="373"/>
      <c r="H52" s="493">
        <f>SUMIF('2. Annual Costs of Staff Posts'!$D$13:$D$113,'9. INDIRECT COSTS'!$C52,'2. Annual Costs of Staff Posts'!$K$13:$K$113)</f>
        <v>0</v>
      </c>
      <c r="I52" s="431" t="str">
        <f t="shared" si="5"/>
        <v>£0</v>
      </c>
      <c r="J52" s="431">
        <f t="shared" si="6"/>
        <v>0</v>
      </c>
      <c r="K52" s="373"/>
      <c r="L52" s="493">
        <f>SUMIF('2. Annual Costs of Staff Posts'!$D$13:$D$113,'9. INDIRECT COSTS'!$C52,'2. Annual Costs of Staff Posts'!$P$13:$P$113)</f>
        <v>0</v>
      </c>
      <c r="M52" s="431" t="str">
        <f t="shared" si="7"/>
        <v>£0</v>
      </c>
      <c r="N52" s="431">
        <f t="shared" si="8"/>
        <v>0</v>
      </c>
      <c r="O52" s="373"/>
      <c r="P52" s="493">
        <f>SUMIF('2. Annual Costs of Staff Posts'!$D$13:$D$113,'9. INDIRECT COSTS'!$C52,'2. Annual Costs of Staff Posts'!$U$13:$U$113)</f>
        <v>0</v>
      </c>
      <c r="Q52" s="431" t="str">
        <f t="shared" si="9"/>
        <v>£0</v>
      </c>
      <c r="R52" s="431">
        <f t="shared" si="10"/>
        <v>0</v>
      </c>
      <c r="S52" s="373"/>
      <c r="T52" s="493">
        <f>SUMIF('2. Annual Costs of Staff Posts'!$D$13:$D$113,'9. INDIRECT COSTS'!$C52,'2. Annual Costs of Staff Posts'!$Z$13:$Z$113)</f>
        <v>0</v>
      </c>
      <c r="U52" s="431" t="str">
        <f t="shared" si="11"/>
        <v>£0</v>
      </c>
      <c r="V52" s="431">
        <f t="shared" si="12"/>
        <v>0</v>
      </c>
      <c r="W52" s="373"/>
      <c r="X52" s="493">
        <f>SUMIF('2. Annual Costs of Staff Posts'!$D$13:$D$113,'9. INDIRECT COSTS'!$C52,'2. Annual Costs of Staff Posts'!$AE$13:$AE$113)</f>
        <v>0</v>
      </c>
      <c r="Y52" s="431" t="str">
        <f t="shared" si="13"/>
        <v>£0</v>
      </c>
      <c r="Z52" s="435">
        <f t="shared" si="14"/>
        <v>0</v>
      </c>
      <c r="AA52" s="436">
        <f t="shared" si="15"/>
        <v>0</v>
      </c>
      <c r="AB52" s="437">
        <f t="shared" si="16"/>
        <v>0</v>
      </c>
      <c r="AC52" s="2"/>
      <c r="AD52" s="2"/>
      <c r="AE52" s="2"/>
      <c r="AF52" s="2"/>
      <c r="AG52" s="2"/>
      <c r="AH52" s="2"/>
      <c r="AI52" s="2"/>
      <c r="AJ52" s="2"/>
      <c r="AK52" s="2"/>
    </row>
    <row r="53" spans="1:37">
      <c r="A53" s="2"/>
      <c r="B53" s="1"/>
      <c r="C53" s="315" t="s">
        <v>95</v>
      </c>
      <c r="D53" s="445" t="str">
        <f>IFERROR(VLOOKUP($C53,'START - AWARD DETAILS'!$C$21:$D$60,2,0),"")</f>
        <v/>
      </c>
      <c r="E53" s="316" t="s">
        <v>95</v>
      </c>
      <c r="F53" s="374">
        <v>1</v>
      </c>
      <c r="G53" s="373"/>
      <c r="H53" s="493">
        <f>SUMIF('2. Annual Costs of Staff Posts'!$D$13:$D$113,'9. INDIRECT COSTS'!$C53,'2. Annual Costs of Staff Posts'!$K$13:$K$113)</f>
        <v>0</v>
      </c>
      <c r="I53" s="431" t="str">
        <f t="shared" si="5"/>
        <v>£0</v>
      </c>
      <c r="J53" s="431">
        <f t="shared" si="6"/>
        <v>0</v>
      </c>
      <c r="K53" s="373"/>
      <c r="L53" s="493">
        <f>SUMIF('2. Annual Costs of Staff Posts'!$D$13:$D$113,'9. INDIRECT COSTS'!$C53,'2. Annual Costs of Staff Posts'!$P$13:$P$113)</f>
        <v>0</v>
      </c>
      <c r="M53" s="431" t="str">
        <f t="shared" si="7"/>
        <v>£0</v>
      </c>
      <c r="N53" s="431">
        <f t="shared" si="8"/>
        <v>0</v>
      </c>
      <c r="O53" s="373"/>
      <c r="P53" s="493">
        <f>SUMIF('2. Annual Costs of Staff Posts'!$D$13:$D$113,'9. INDIRECT COSTS'!$C53,'2. Annual Costs of Staff Posts'!$U$13:$U$113)</f>
        <v>0</v>
      </c>
      <c r="Q53" s="431" t="str">
        <f t="shared" si="9"/>
        <v>£0</v>
      </c>
      <c r="R53" s="431">
        <f t="shared" si="10"/>
        <v>0</v>
      </c>
      <c r="S53" s="373"/>
      <c r="T53" s="493">
        <f>SUMIF('2. Annual Costs of Staff Posts'!$D$13:$D$113,'9. INDIRECT COSTS'!$C53,'2. Annual Costs of Staff Posts'!$Z$13:$Z$113)</f>
        <v>0</v>
      </c>
      <c r="U53" s="431" t="str">
        <f t="shared" si="11"/>
        <v>£0</v>
      </c>
      <c r="V53" s="431">
        <f t="shared" si="12"/>
        <v>0</v>
      </c>
      <c r="W53" s="373"/>
      <c r="X53" s="493">
        <f>SUMIF('2. Annual Costs of Staff Posts'!$D$13:$D$113,'9. INDIRECT COSTS'!$C53,'2. Annual Costs of Staff Posts'!$AE$13:$AE$113)</f>
        <v>0</v>
      </c>
      <c r="Y53" s="431" t="str">
        <f t="shared" si="13"/>
        <v>£0</v>
      </c>
      <c r="Z53" s="435">
        <f t="shared" si="14"/>
        <v>0</v>
      </c>
      <c r="AA53" s="436">
        <f t="shared" si="15"/>
        <v>0</v>
      </c>
      <c r="AB53" s="437">
        <f t="shared" si="16"/>
        <v>0</v>
      </c>
      <c r="AC53" s="2"/>
      <c r="AD53" s="2"/>
      <c r="AE53" s="2"/>
      <c r="AF53" s="2"/>
      <c r="AG53" s="2"/>
      <c r="AH53" s="2"/>
      <c r="AI53" s="2"/>
      <c r="AJ53" s="2"/>
      <c r="AK53" s="2"/>
    </row>
    <row r="54" spans="1:37">
      <c r="A54" s="2"/>
      <c r="B54" s="1"/>
      <c r="C54" s="315" t="s">
        <v>95</v>
      </c>
      <c r="D54" s="445" t="str">
        <f>IFERROR(VLOOKUP($C54,'START - AWARD DETAILS'!$C$21:$D$60,2,0),"")</f>
        <v/>
      </c>
      <c r="E54" s="316" t="s">
        <v>95</v>
      </c>
      <c r="F54" s="374">
        <v>1</v>
      </c>
      <c r="G54" s="373"/>
      <c r="H54" s="493">
        <f>SUMIF('2. Annual Costs of Staff Posts'!$D$13:$D$113,'9. INDIRECT COSTS'!$C54,'2. Annual Costs of Staff Posts'!$K$13:$K$113)</f>
        <v>0</v>
      </c>
      <c r="I54" s="431" t="str">
        <f t="shared" si="5"/>
        <v>£0</v>
      </c>
      <c r="J54" s="431">
        <f t="shared" si="6"/>
        <v>0</v>
      </c>
      <c r="K54" s="373"/>
      <c r="L54" s="493">
        <f>SUMIF('2. Annual Costs of Staff Posts'!$D$13:$D$113,'9. INDIRECT COSTS'!$C54,'2. Annual Costs of Staff Posts'!$P$13:$P$113)</f>
        <v>0</v>
      </c>
      <c r="M54" s="431" t="str">
        <f t="shared" si="7"/>
        <v>£0</v>
      </c>
      <c r="N54" s="431">
        <f t="shared" si="8"/>
        <v>0</v>
      </c>
      <c r="O54" s="373"/>
      <c r="P54" s="493">
        <f>SUMIF('2. Annual Costs of Staff Posts'!$D$13:$D$113,'9. INDIRECT COSTS'!$C54,'2. Annual Costs of Staff Posts'!$U$13:$U$113)</f>
        <v>0</v>
      </c>
      <c r="Q54" s="431" t="str">
        <f t="shared" si="9"/>
        <v>£0</v>
      </c>
      <c r="R54" s="431">
        <f t="shared" si="10"/>
        <v>0</v>
      </c>
      <c r="S54" s="373"/>
      <c r="T54" s="493">
        <f>SUMIF('2. Annual Costs of Staff Posts'!$D$13:$D$113,'9. INDIRECT COSTS'!$C54,'2. Annual Costs of Staff Posts'!$Z$13:$Z$113)</f>
        <v>0</v>
      </c>
      <c r="U54" s="431" t="str">
        <f t="shared" si="11"/>
        <v>£0</v>
      </c>
      <c r="V54" s="431">
        <f t="shared" si="12"/>
        <v>0</v>
      </c>
      <c r="W54" s="373"/>
      <c r="X54" s="493">
        <f>SUMIF('2. Annual Costs of Staff Posts'!$D$13:$D$113,'9. INDIRECT COSTS'!$C54,'2. Annual Costs of Staff Posts'!$AE$13:$AE$113)</f>
        <v>0</v>
      </c>
      <c r="Y54" s="431" t="str">
        <f t="shared" si="13"/>
        <v>£0</v>
      </c>
      <c r="Z54" s="435">
        <f t="shared" si="14"/>
        <v>0</v>
      </c>
      <c r="AA54" s="436">
        <f t="shared" si="15"/>
        <v>0</v>
      </c>
      <c r="AB54" s="437">
        <f t="shared" si="16"/>
        <v>0</v>
      </c>
      <c r="AC54" s="2"/>
      <c r="AD54" s="2"/>
      <c r="AE54" s="2"/>
      <c r="AF54" s="2"/>
      <c r="AG54" s="2"/>
      <c r="AH54" s="2"/>
      <c r="AI54" s="2"/>
      <c r="AJ54" s="2"/>
      <c r="AK54" s="2"/>
    </row>
    <row r="55" spans="1:37">
      <c r="A55" s="2"/>
      <c r="B55" s="1"/>
      <c r="C55" s="315" t="s">
        <v>95</v>
      </c>
      <c r="D55" s="445" t="str">
        <f>IFERROR(VLOOKUP($C55,'START - AWARD DETAILS'!$C$21:$D$60,2,0),"")</f>
        <v/>
      </c>
      <c r="E55" s="316" t="s">
        <v>95</v>
      </c>
      <c r="F55" s="374">
        <v>1</v>
      </c>
      <c r="G55" s="373"/>
      <c r="H55" s="493">
        <f>SUMIF('2. Annual Costs of Staff Posts'!$D$13:$D$113,'9. INDIRECT COSTS'!$C55,'2. Annual Costs of Staff Posts'!$K$13:$K$113)</f>
        <v>0</v>
      </c>
      <c r="I55" s="431" t="str">
        <f t="shared" si="5"/>
        <v>£0</v>
      </c>
      <c r="J55" s="431">
        <f t="shared" si="6"/>
        <v>0</v>
      </c>
      <c r="K55" s="373"/>
      <c r="L55" s="493">
        <f>SUMIF('2. Annual Costs of Staff Posts'!$D$13:$D$113,'9. INDIRECT COSTS'!$C55,'2. Annual Costs of Staff Posts'!$P$13:$P$113)</f>
        <v>0</v>
      </c>
      <c r="M55" s="431" t="str">
        <f t="shared" si="7"/>
        <v>£0</v>
      </c>
      <c r="N55" s="431">
        <f t="shared" si="8"/>
        <v>0</v>
      </c>
      <c r="O55" s="373"/>
      <c r="P55" s="493">
        <f>SUMIF('2. Annual Costs of Staff Posts'!$D$13:$D$113,'9. INDIRECT COSTS'!$C55,'2. Annual Costs of Staff Posts'!$U$13:$U$113)</f>
        <v>0</v>
      </c>
      <c r="Q55" s="431" t="str">
        <f t="shared" si="9"/>
        <v>£0</v>
      </c>
      <c r="R55" s="431">
        <f t="shared" si="10"/>
        <v>0</v>
      </c>
      <c r="S55" s="373"/>
      <c r="T55" s="493">
        <f>SUMIF('2. Annual Costs of Staff Posts'!$D$13:$D$113,'9. INDIRECT COSTS'!$C55,'2. Annual Costs of Staff Posts'!$Z$13:$Z$113)</f>
        <v>0</v>
      </c>
      <c r="U55" s="431" t="str">
        <f t="shared" si="11"/>
        <v>£0</v>
      </c>
      <c r="V55" s="431">
        <f t="shared" si="12"/>
        <v>0</v>
      </c>
      <c r="W55" s="373"/>
      <c r="X55" s="493">
        <f>SUMIF('2. Annual Costs of Staff Posts'!$D$13:$D$113,'9. INDIRECT COSTS'!$C55,'2. Annual Costs of Staff Posts'!$AE$13:$AE$113)</f>
        <v>0</v>
      </c>
      <c r="Y55" s="431" t="str">
        <f t="shared" si="13"/>
        <v>£0</v>
      </c>
      <c r="Z55" s="435">
        <f t="shared" si="14"/>
        <v>0</v>
      </c>
      <c r="AA55" s="436">
        <f t="shared" si="15"/>
        <v>0</v>
      </c>
      <c r="AB55" s="437">
        <f t="shared" si="16"/>
        <v>0</v>
      </c>
      <c r="AC55" s="2"/>
      <c r="AD55" s="2"/>
      <c r="AE55" s="2"/>
      <c r="AF55" s="2"/>
      <c r="AG55" s="2"/>
      <c r="AH55" s="2"/>
      <c r="AI55" s="2"/>
      <c r="AJ55" s="2"/>
      <c r="AK55" s="2"/>
    </row>
    <row r="56" spans="1:37">
      <c r="A56" s="2"/>
      <c r="B56" s="1"/>
      <c r="C56" s="315" t="s">
        <v>95</v>
      </c>
      <c r="D56" s="445" t="str">
        <f>IFERROR(VLOOKUP($C56,'START - AWARD DETAILS'!$C$21:$D$60,2,0),"")</f>
        <v/>
      </c>
      <c r="E56" s="316" t="s">
        <v>95</v>
      </c>
      <c r="F56" s="374">
        <v>1</v>
      </c>
      <c r="G56" s="373"/>
      <c r="H56" s="493">
        <f>SUMIF('2. Annual Costs of Staff Posts'!$D$13:$D$113,'9. INDIRECT COSTS'!$C56,'2. Annual Costs of Staff Posts'!$K$13:$K$113)</f>
        <v>0</v>
      </c>
      <c r="I56" s="431" t="str">
        <f t="shared" si="5"/>
        <v>£0</v>
      </c>
      <c r="J56" s="431">
        <f t="shared" si="6"/>
        <v>0</v>
      </c>
      <c r="K56" s="373"/>
      <c r="L56" s="493">
        <f>SUMIF('2. Annual Costs of Staff Posts'!$D$13:$D$113,'9. INDIRECT COSTS'!$C56,'2. Annual Costs of Staff Posts'!$P$13:$P$113)</f>
        <v>0</v>
      </c>
      <c r="M56" s="431" t="str">
        <f t="shared" si="7"/>
        <v>£0</v>
      </c>
      <c r="N56" s="431">
        <f t="shared" si="8"/>
        <v>0</v>
      </c>
      <c r="O56" s="373"/>
      <c r="P56" s="493">
        <f>SUMIF('2. Annual Costs of Staff Posts'!$D$13:$D$113,'9. INDIRECT COSTS'!$C56,'2. Annual Costs of Staff Posts'!$U$13:$U$113)</f>
        <v>0</v>
      </c>
      <c r="Q56" s="431" t="str">
        <f t="shared" si="9"/>
        <v>£0</v>
      </c>
      <c r="R56" s="431">
        <f t="shared" si="10"/>
        <v>0</v>
      </c>
      <c r="S56" s="373"/>
      <c r="T56" s="493">
        <f>SUMIF('2. Annual Costs of Staff Posts'!$D$13:$D$113,'9. INDIRECT COSTS'!$C56,'2. Annual Costs of Staff Posts'!$Z$13:$Z$113)</f>
        <v>0</v>
      </c>
      <c r="U56" s="431" t="str">
        <f t="shared" si="11"/>
        <v>£0</v>
      </c>
      <c r="V56" s="431">
        <f t="shared" si="12"/>
        <v>0</v>
      </c>
      <c r="W56" s="373"/>
      <c r="X56" s="493">
        <f>SUMIF('2. Annual Costs of Staff Posts'!$D$13:$D$113,'9. INDIRECT COSTS'!$C56,'2. Annual Costs of Staff Posts'!$AE$13:$AE$113)</f>
        <v>0</v>
      </c>
      <c r="Y56" s="431" t="str">
        <f t="shared" si="13"/>
        <v>£0</v>
      </c>
      <c r="Z56" s="435">
        <f t="shared" si="14"/>
        <v>0</v>
      </c>
      <c r="AA56" s="436">
        <f t="shared" si="15"/>
        <v>0</v>
      </c>
      <c r="AB56" s="437">
        <f t="shared" si="16"/>
        <v>0</v>
      </c>
      <c r="AC56" s="2"/>
      <c r="AD56" s="2"/>
      <c r="AE56" s="2"/>
      <c r="AF56" s="2"/>
      <c r="AG56" s="2"/>
      <c r="AH56" s="2"/>
      <c r="AI56" s="2"/>
      <c r="AJ56" s="2"/>
      <c r="AK56" s="2"/>
    </row>
    <row r="57" spans="1:37">
      <c r="A57" s="2"/>
      <c r="B57" s="1"/>
      <c r="C57" s="315" t="s">
        <v>95</v>
      </c>
      <c r="D57" s="445" t="str">
        <f>IFERROR(VLOOKUP($C57,'START - AWARD DETAILS'!$C$21:$D$60,2,0),"")</f>
        <v/>
      </c>
      <c r="E57" s="316" t="s">
        <v>95</v>
      </c>
      <c r="F57" s="374">
        <v>1</v>
      </c>
      <c r="G57" s="373"/>
      <c r="H57" s="493">
        <f>SUMIF('2. Annual Costs of Staff Posts'!$D$13:$D$113,'9. INDIRECT COSTS'!$C57,'2. Annual Costs of Staff Posts'!$K$13:$K$113)</f>
        <v>0</v>
      </c>
      <c r="I57" s="431" t="str">
        <f t="shared" si="5"/>
        <v>£0</v>
      </c>
      <c r="J57" s="431">
        <f t="shared" si="6"/>
        <v>0</v>
      </c>
      <c r="K57" s="373"/>
      <c r="L57" s="493">
        <f>SUMIF('2. Annual Costs of Staff Posts'!$D$13:$D$113,'9. INDIRECT COSTS'!$C57,'2. Annual Costs of Staff Posts'!$P$13:$P$113)</f>
        <v>0</v>
      </c>
      <c r="M57" s="431" t="str">
        <f t="shared" si="7"/>
        <v>£0</v>
      </c>
      <c r="N57" s="431">
        <f t="shared" si="8"/>
        <v>0</v>
      </c>
      <c r="O57" s="373"/>
      <c r="P57" s="493">
        <f>SUMIF('2. Annual Costs of Staff Posts'!$D$13:$D$113,'9. INDIRECT COSTS'!$C57,'2. Annual Costs of Staff Posts'!$U$13:$U$113)</f>
        <v>0</v>
      </c>
      <c r="Q57" s="431" t="str">
        <f t="shared" si="9"/>
        <v>£0</v>
      </c>
      <c r="R57" s="431">
        <f t="shared" si="10"/>
        <v>0</v>
      </c>
      <c r="S57" s="373"/>
      <c r="T57" s="493">
        <f>SUMIF('2. Annual Costs of Staff Posts'!$D$13:$D$113,'9. INDIRECT COSTS'!$C57,'2. Annual Costs of Staff Posts'!$Z$13:$Z$113)</f>
        <v>0</v>
      </c>
      <c r="U57" s="431" t="str">
        <f t="shared" si="11"/>
        <v>£0</v>
      </c>
      <c r="V57" s="431">
        <f t="shared" si="12"/>
        <v>0</v>
      </c>
      <c r="W57" s="373"/>
      <c r="X57" s="493">
        <f>SUMIF('2. Annual Costs of Staff Posts'!$D$13:$D$113,'9. INDIRECT COSTS'!$C57,'2. Annual Costs of Staff Posts'!$AE$13:$AE$113)</f>
        <v>0</v>
      </c>
      <c r="Y57" s="431" t="str">
        <f t="shared" si="13"/>
        <v>£0</v>
      </c>
      <c r="Z57" s="435">
        <f t="shared" si="14"/>
        <v>0</v>
      </c>
      <c r="AA57" s="436">
        <f t="shared" si="15"/>
        <v>0</v>
      </c>
      <c r="AB57" s="437">
        <f t="shared" si="16"/>
        <v>0</v>
      </c>
      <c r="AC57" s="2"/>
      <c r="AD57" s="2"/>
      <c r="AE57" s="2"/>
      <c r="AF57" s="2"/>
      <c r="AG57" s="2"/>
      <c r="AH57" s="2"/>
      <c r="AI57" s="2"/>
      <c r="AJ57" s="2"/>
      <c r="AK57" s="2"/>
    </row>
    <row r="58" spans="1:37">
      <c r="A58" s="2"/>
      <c r="B58" s="1"/>
      <c r="C58" s="315" t="s">
        <v>95</v>
      </c>
      <c r="D58" s="445" t="str">
        <f>IFERROR(VLOOKUP($C58,'START - AWARD DETAILS'!$C$21:$D$60,2,0),"")</f>
        <v/>
      </c>
      <c r="E58" s="316" t="s">
        <v>95</v>
      </c>
      <c r="F58" s="374">
        <v>1</v>
      </c>
      <c r="G58" s="373"/>
      <c r="H58" s="493">
        <f>SUMIF('2. Annual Costs of Staff Posts'!$D$13:$D$113,'9. INDIRECT COSTS'!$C58,'2. Annual Costs of Staff Posts'!$K$13:$K$113)</f>
        <v>0</v>
      </c>
      <c r="I58" s="431" t="str">
        <f t="shared" si="5"/>
        <v>£0</v>
      </c>
      <c r="J58" s="431">
        <f t="shared" si="6"/>
        <v>0</v>
      </c>
      <c r="K58" s="373"/>
      <c r="L58" s="493">
        <f>SUMIF('2. Annual Costs of Staff Posts'!$D$13:$D$113,'9. INDIRECT COSTS'!$C58,'2. Annual Costs of Staff Posts'!$P$13:$P$113)</f>
        <v>0</v>
      </c>
      <c r="M58" s="431" t="str">
        <f t="shared" si="7"/>
        <v>£0</v>
      </c>
      <c r="N58" s="431">
        <f t="shared" si="8"/>
        <v>0</v>
      </c>
      <c r="O58" s="373"/>
      <c r="P58" s="493">
        <f>SUMIF('2. Annual Costs of Staff Posts'!$D$13:$D$113,'9. INDIRECT COSTS'!$C58,'2. Annual Costs of Staff Posts'!$U$13:$U$113)</f>
        <v>0</v>
      </c>
      <c r="Q58" s="431" t="str">
        <f t="shared" si="9"/>
        <v>£0</v>
      </c>
      <c r="R58" s="431">
        <f t="shared" si="10"/>
        <v>0</v>
      </c>
      <c r="S58" s="373"/>
      <c r="T58" s="493">
        <f>SUMIF('2. Annual Costs of Staff Posts'!$D$13:$D$113,'9. INDIRECT COSTS'!$C58,'2. Annual Costs of Staff Posts'!$Z$13:$Z$113)</f>
        <v>0</v>
      </c>
      <c r="U58" s="431" t="str">
        <f t="shared" si="11"/>
        <v>£0</v>
      </c>
      <c r="V58" s="431">
        <f t="shared" si="12"/>
        <v>0</v>
      </c>
      <c r="W58" s="373"/>
      <c r="X58" s="493">
        <f>SUMIF('2. Annual Costs of Staff Posts'!$D$13:$D$113,'9. INDIRECT COSTS'!$C58,'2. Annual Costs of Staff Posts'!$AE$13:$AE$113)</f>
        <v>0</v>
      </c>
      <c r="Y58" s="431" t="str">
        <f t="shared" si="13"/>
        <v>£0</v>
      </c>
      <c r="Z58" s="435">
        <f t="shared" si="14"/>
        <v>0</v>
      </c>
      <c r="AA58" s="436">
        <f t="shared" si="15"/>
        <v>0</v>
      </c>
      <c r="AB58" s="437">
        <f t="shared" si="16"/>
        <v>0</v>
      </c>
      <c r="AC58" s="2"/>
      <c r="AD58" s="2"/>
      <c r="AE58" s="2"/>
      <c r="AF58" s="2"/>
      <c r="AG58" s="2"/>
      <c r="AH58" s="2"/>
      <c r="AI58" s="2"/>
      <c r="AJ58" s="2"/>
      <c r="AK58" s="2"/>
    </row>
    <row r="59" spans="1:37">
      <c r="A59" s="2"/>
      <c r="B59" s="1"/>
      <c r="C59" s="315" t="s">
        <v>95</v>
      </c>
      <c r="D59" s="445" t="str">
        <f>IFERROR(VLOOKUP($C59,'START - AWARD DETAILS'!$C$21:$D$60,2,0),"")</f>
        <v/>
      </c>
      <c r="E59" s="316" t="s">
        <v>95</v>
      </c>
      <c r="F59" s="374">
        <v>1</v>
      </c>
      <c r="G59" s="373"/>
      <c r="H59" s="493">
        <f>SUMIF('2. Annual Costs of Staff Posts'!$D$13:$D$113,'9. INDIRECT COSTS'!$C59,'2. Annual Costs of Staff Posts'!$K$13:$K$113)</f>
        <v>0</v>
      </c>
      <c r="I59" s="431" t="str">
        <f t="shared" si="5"/>
        <v>£0</v>
      </c>
      <c r="J59" s="431">
        <f t="shared" si="6"/>
        <v>0</v>
      </c>
      <c r="K59" s="373"/>
      <c r="L59" s="493">
        <f>SUMIF('2. Annual Costs of Staff Posts'!$D$13:$D$113,'9. INDIRECT COSTS'!$C59,'2. Annual Costs of Staff Posts'!$P$13:$P$113)</f>
        <v>0</v>
      </c>
      <c r="M59" s="431" t="str">
        <f t="shared" si="7"/>
        <v>£0</v>
      </c>
      <c r="N59" s="431">
        <f t="shared" si="8"/>
        <v>0</v>
      </c>
      <c r="O59" s="373"/>
      <c r="P59" s="493">
        <f>SUMIF('2. Annual Costs of Staff Posts'!$D$13:$D$113,'9. INDIRECT COSTS'!$C59,'2. Annual Costs of Staff Posts'!$U$13:$U$113)</f>
        <v>0</v>
      </c>
      <c r="Q59" s="431" t="str">
        <f t="shared" si="9"/>
        <v>£0</v>
      </c>
      <c r="R59" s="431">
        <f t="shared" si="10"/>
        <v>0</v>
      </c>
      <c r="S59" s="373"/>
      <c r="T59" s="493">
        <f>SUMIF('2. Annual Costs of Staff Posts'!$D$13:$D$113,'9. INDIRECT COSTS'!$C59,'2. Annual Costs of Staff Posts'!$Z$13:$Z$113)</f>
        <v>0</v>
      </c>
      <c r="U59" s="431" t="str">
        <f t="shared" si="11"/>
        <v>£0</v>
      </c>
      <c r="V59" s="431">
        <f t="shared" si="12"/>
        <v>0</v>
      </c>
      <c r="W59" s="373"/>
      <c r="X59" s="493">
        <f>SUMIF('2. Annual Costs of Staff Posts'!$D$13:$D$113,'9. INDIRECT COSTS'!$C59,'2. Annual Costs of Staff Posts'!$AE$13:$AE$113)</f>
        <v>0</v>
      </c>
      <c r="Y59" s="431" t="str">
        <f t="shared" si="13"/>
        <v>£0</v>
      </c>
      <c r="Z59" s="435">
        <f t="shared" si="14"/>
        <v>0</v>
      </c>
      <c r="AA59" s="436">
        <f t="shared" si="15"/>
        <v>0</v>
      </c>
      <c r="AB59" s="437">
        <f t="shared" si="16"/>
        <v>0</v>
      </c>
      <c r="AC59" s="2"/>
      <c r="AD59" s="2"/>
      <c r="AE59" s="2"/>
      <c r="AF59" s="2"/>
      <c r="AG59" s="2"/>
      <c r="AH59" s="2"/>
      <c r="AI59" s="2"/>
      <c r="AJ59" s="2"/>
      <c r="AK59" s="2"/>
    </row>
    <row r="60" spans="1:37">
      <c r="A60" s="2"/>
      <c r="B60" s="1"/>
      <c r="C60" s="315" t="s">
        <v>95</v>
      </c>
      <c r="D60" s="445" t="str">
        <f>IFERROR(VLOOKUP($C60,'START - AWARD DETAILS'!$C$21:$D$60,2,0),"")</f>
        <v/>
      </c>
      <c r="E60" s="316" t="s">
        <v>95</v>
      </c>
      <c r="F60" s="374">
        <v>1</v>
      </c>
      <c r="G60" s="373"/>
      <c r="H60" s="493">
        <f>SUMIF('2. Annual Costs of Staff Posts'!$D$13:$D$113,'9. INDIRECT COSTS'!$C60,'2. Annual Costs of Staff Posts'!$K$13:$K$113)</f>
        <v>0</v>
      </c>
      <c r="I60" s="431" t="str">
        <f t="shared" si="5"/>
        <v>£0</v>
      </c>
      <c r="J60" s="431">
        <f t="shared" si="6"/>
        <v>0</v>
      </c>
      <c r="K60" s="373"/>
      <c r="L60" s="493">
        <f>SUMIF('2. Annual Costs of Staff Posts'!$D$13:$D$113,'9. INDIRECT COSTS'!$C60,'2. Annual Costs of Staff Posts'!$P$13:$P$113)</f>
        <v>0</v>
      </c>
      <c r="M60" s="431" t="str">
        <f t="shared" si="7"/>
        <v>£0</v>
      </c>
      <c r="N60" s="431">
        <f t="shared" si="8"/>
        <v>0</v>
      </c>
      <c r="O60" s="373"/>
      <c r="P60" s="493">
        <f>SUMIF('2. Annual Costs of Staff Posts'!$D$13:$D$113,'9. INDIRECT COSTS'!$C60,'2. Annual Costs of Staff Posts'!$U$13:$U$113)</f>
        <v>0</v>
      </c>
      <c r="Q60" s="431" t="str">
        <f t="shared" si="9"/>
        <v>£0</v>
      </c>
      <c r="R60" s="431">
        <f t="shared" si="10"/>
        <v>0</v>
      </c>
      <c r="S60" s="373"/>
      <c r="T60" s="493">
        <f>SUMIF('2. Annual Costs of Staff Posts'!$D$13:$D$113,'9. INDIRECT COSTS'!$C60,'2. Annual Costs of Staff Posts'!$Z$13:$Z$113)</f>
        <v>0</v>
      </c>
      <c r="U60" s="431" t="str">
        <f t="shared" si="11"/>
        <v>£0</v>
      </c>
      <c r="V60" s="431">
        <f t="shared" si="12"/>
        <v>0</v>
      </c>
      <c r="W60" s="373"/>
      <c r="X60" s="493">
        <f>SUMIF('2. Annual Costs of Staff Posts'!$D$13:$D$113,'9. INDIRECT COSTS'!$C60,'2. Annual Costs of Staff Posts'!$AE$13:$AE$113)</f>
        <v>0</v>
      </c>
      <c r="Y60" s="431" t="str">
        <f t="shared" si="13"/>
        <v>£0</v>
      </c>
      <c r="Z60" s="435">
        <f t="shared" si="14"/>
        <v>0</v>
      </c>
      <c r="AA60" s="436">
        <f t="shared" si="15"/>
        <v>0</v>
      </c>
      <c r="AB60" s="437">
        <f t="shared" si="16"/>
        <v>0</v>
      </c>
      <c r="AC60" s="2"/>
      <c r="AD60" s="2"/>
      <c r="AE60" s="2"/>
      <c r="AF60" s="2"/>
      <c r="AG60" s="2"/>
      <c r="AH60" s="2"/>
      <c r="AI60" s="2"/>
      <c r="AJ60" s="2"/>
      <c r="AK60" s="2"/>
    </row>
    <row r="61" spans="1:37">
      <c r="A61" s="2"/>
      <c r="B61" s="1"/>
      <c r="C61" s="315" t="s">
        <v>95</v>
      </c>
      <c r="D61" s="445" t="str">
        <f>IFERROR(VLOOKUP($C61,'START - AWARD DETAILS'!$C$21:$D$60,2,0),"")</f>
        <v/>
      </c>
      <c r="E61" s="316" t="s">
        <v>95</v>
      </c>
      <c r="F61" s="374">
        <v>1</v>
      </c>
      <c r="G61" s="373"/>
      <c r="H61" s="493">
        <f>SUMIF('2. Annual Costs of Staff Posts'!$D$13:$D$113,'9. INDIRECT COSTS'!$C61,'2. Annual Costs of Staff Posts'!$K$13:$K$113)</f>
        <v>0</v>
      </c>
      <c r="I61" s="431" t="str">
        <f t="shared" si="5"/>
        <v>£0</v>
      </c>
      <c r="J61" s="431">
        <f t="shared" si="6"/>
        <v>0</v>
      </c>
      <c r="K61" s="373"/>
      <c r="L61" s="493">
        <f>SUMIF('2. Annual Costs of Staff Posts'!$D$13:$D$113,'9. INDIRECT COSTS'!$C61,'2. Annual Costs of Staff Posts'!$P$13:$P$113)</f>
        <v>0</v>
      </c>
      <c r="M61" s="431" t="str">
        <f t="shared" si="7"/>
        <v>£0</v>
      </c>
      <c r="N61" s="431">
        <f t="shared" si="8"/>
        <v>0</v>
      </c>
      <c r="O61" s="373"/>
      <c r="P61" s="493">
        <f>SUMIF('2. Annual Costs of Staff Posts'!$D$13:$D$113,'9. INDIRECT COSTS'!$C61,'2. Annual Costs of Staff Posts'!$U$13:$U$113)</f>
        <v>0</v>
      </c>
      <c r="Q61" s="431" t="str">
        <f t="shared" si="9"/>
        <v>£0</v>
      </c>
      <c r="R61" s="431">
        <f t="shared" si="10"/>
        <v>0</v>
      </c>
      <c r="S61" s="373"/>
      <c r="T61" s="493">
        <f>SUMIF('2. Annual Costs of Staff Posts'!$D$13:$D$113,'9. INDIRECT COSTS'!$C61,'2. Annual Costs of Staff Posts'!$Z$13:$Z$113)</f>
        <v>0</v>
      </c>
      <c r="U61" s="431" t="str">
        <f t="shared" si="11"/>
        <v>£0</v>
      </c>
      <c r="V61" s="431">
        <f t="shared" si="12"/>
        <v>0</v>
      </c>
      <c r="W61" s="373"/>
      <c r="X61" s="493">
        <f>SUMIF('2. Annual Costs of Staff Posts'!$D$13:$D$113,'9. INDIRECT COSTS'!$C61,'2. Annual Costs of Staff Posts'!$AE$13:$AE$113)</f>
        <v>0</v>
      </c>
      <c r="Y61" s="431" t="str">
        <f t="shared" si="13"/>
        <v>£0</v>
      </c>
      <c r="Z61" s="435">
        <f t="shared" si="14"/>
        <v>0</v>
      </c>
      <c r="AA61" s="436">
        <f t="shared" si="15"/>
        <v>0</v>
      </c>
      <c r="AB61" s="437">
        <f t="shared" si="16"/>
        <v>0</v>
      </c>
      <c r="AC61" s="2"/>
      <c r="AD61" s="2"/>
      <c r="AE61" s="2"/>
      <c r="AF61" s="2"/>
      <c r="AG61" s="2"/>
      <c r="AH61" s="2"/>
      <c r="AI61" s="2"/>
      <c r="AJ61" s="2"/>
      <c r="AK61" s="2"/>
    </row>
    <row r="62" spans="1:37" ht="15.75" thickBot="1">
      <c r="A62" s="2"/>
      <c r="B62" s="1"/>
      <c r="C62" s="315" t="s">
        <v>95</v>
      </c>
      <c r="D62" s="446" t="str">
        <f>IFERROR(VLOOKUP($C62,'START - AWARD DETAILS'!$C$21:$D$60,2,0),"")</f>
        <v/>
      </c>
      <c r="E62" s="318" t="s">
        <v>95</v>
      </c>
      <c r="F62" s="374">
        <v>1</v>
      </c>
      <c r="G62" s="317"/>
      <c r="H62" s="494">
        <f>SUMIF('2. Annual Costs of Staff Posts'!$D$13:$D$113,'9. INDIRECT COSTS'!$C62,'2. Annual Costs of Staff Posts'!$K$13:$K$113)</f>
        <v>0</v>
      </c>
      <c r="I62" s="432" t="str">
        <f t="shared" si="0"/>
        <v>£0</v>
      </c>
      <c r="J62" s="433">
        <f t="shared" ref="J62" si="17">G62*F62</f>
        <v>0</v>
      </c>
      <c r="K62" s="317"/>
      <c r="L62" s="494">
        <f>SUMIF('2. Annual Costs of Staff Posts'!$D$13:$D$113,'9. INDIRECT COSTS'!$C62,'2. Annual Costs of Staff Posts'!$P$13:$P$113)</f>
        <v>0</v>
      </c>
      <c r="M62" s="432" t="str">
        <f t="shared" si="1"/>
        <v>£0</v>
      </c>
      <c r="N62" s="433">
        <f t="shared" ref="N62" si="18">K62*F62</f>
        <v>0</v>
      </c>
      <c r="O62" s="318"/>
      <c r="P62" s="494">
        <f>SUMIF('2. Annual Costs of Staff Posts'!$D$13:$D$113,'9. INDIRECT COSTS'!$C62,'2. Annual Costs of Staff Posts'!$U$13:$U$113)</f>
        <v>0</v>
      </c>
      <c r="Q62" s="432" t="str">
        <f t="shared" si="2"/>
        <v>£0</v>
      </c>
      <c r="R62" s="433">
        <f t="shared" ref="R62" si="19">O62*F62</f>
        <v>0</v>
      </c>
      <c r="S62" s="317"/>
      <c r="T62" s="494">
        <f>SUMIF('2. Annual Costs of Staff Posts'!$D$13:$D$113,'9. INDIRECT COSTS'!$C62,'2. Annual Costs of Staff Posts'!$Z$13:$Z$113)</f>
        <v>0</v>
      </c>
      <c r="U62" s="432" t="str">
        <f t="shared" si="3"/>
        <v>£0</v>
      </c>
      <c r="V62" s="433">
        <f t="shared" ref="V62" si="20">S62*F62</f>
        <v>0</v>
      </c>
      <c r="W62" s="317"/>
      <c r="X62" s="494">
        <f>SUMIF('2. Annual Costs of Staff Posts'!$D$13:$D$113,'9. INDIRECT COSTS'!$C62,'2. Annual Costs of Staff Posts'!$AE$13:$AE$113)</f>
        <v>0</v>
      </c>
      <c r="Y62" s="432" t="str">
        <f t="shared" si="4"/>
        <v>£0</v>
      </c>
      <c r="Z62" s="438">
        <f t="shared" ref="Z62" si="21">W62*F62</f>
        <v>0</v>
      </c>
      <c r="AA62" s="439">
        <f t="shared" ref="AA62" si="22">IFERROR(Y62+U62+Q62+M62+I62,"£0")</f>
        <v>0</v>
      </c>
      <c r="AB62" s="440">
        <f t="shared" ref="AB62" si="23">Z62+V62+R62+N62+J62</f>
        <v>0</v>
      </c>
      <c r="AC62" s="2"/>
      <c r="AD62" s="2"/>
      <c r="AE62" s="2"/>
      <c r="AF62" s="2"/>
      <c r="AG62" s="2"/>
      <c r="AH62" s="2"/>
      <c r="AI62" s="2"/>
      <c r="AJ62" s="2"/>
      <c r="AK62" s="2"/>
    </row>
    <row r="63" spans="1:37" ht="15.75" thickBot="1">
      <c r="A63" s="2"/>
      <c r="B63" s="1"/>
      <c r="C63" s="472"/>
      <c r="D63" s="473"/>
      <c r="E63" s="473"/>
      <c r="F63" s="473"/>
      <c r="G63" s="441">
        <f>SUM(G13:G62)</f>
        <v>0</v>
      </c>
      <c r="H63" s="495">
        <f>IFERROR(SUM(H13:H62),"")</f>
        <v>0</v>
      </c>
      <c r="I63" s="441">
        <f t="shared" ref="I63:K63" si="24">SUM(I13:I62)</f>
        <v>0</v>
      </c>
      <c r="J63" s="441">
        <f t="shared" si="24"/>
        <v>0</v>
      </c>
      <c r="K63" s="441">
        <f t="shared" si="24"/>
        <v>0</v>
      </c>
      <c r="L63" s="495">
        <f>IFERROR(SUM(L13:L62),"")</f>
        <v>0</v>
      </c>
      <c r="M63" s="441">
        <f t="shared" ref="M63:O63" si="25">SUM(M13:M62)</f>
        <v>0</v>
      </c>
      <c r="N63" s="441">
        <f t="shared" ref="N63" si="26">SUM(N13:N62)</f>
        <v>0</v>
      </c>
      <c r="O63" s="441">
        <f t="shared" si="25"/>
        <v>0</v>
      </c>
      <c r="P63" s="495">
        <f>IFERROR(SUM(P13:P62),"")</f>
        <v>0</v>
      </c>
      <c r="Q63" s="441">
        <f t="shared" ref="Q63:S63" si="27">SUM(Q13:Q62)</f>
        <v>0</v>
      </c>
      <c r="R63" s="441">
        <f t="shared" ref="R63" si="28">SUM(R13:R62)</f>
        <v>0</v>
      </c>
      <c r="S63" s="441">
        <f t="shared" si="27"/>
        <v>0</v>
      </c>
      <c r="T63" s="495">
        <f>IFERROR(SUM(T13:T62),"")</f>
        <v>0</v>
      </c>
      <c r="U63" s="441">
        <f t="shared" ref="U63:W63" si="29">SUM(U13:U62)</f>
        <v>0</v>
      </c>
      <c r="V63" s="441">
        <f t="shared" ref="V63" si="30">SUM(V13:V62)</f>
        <v>0</v>
      </c>
      <c r="W63" s="441">
        <f t="shared" si="29"/>
        <v>0</v>
      </c>
      <c r="X63" s="495">
        <f>IFERROR(SUM(X13:X62),"")</f>
        <v>0</v>
      </c>
      <c r="Y63" s="441">
        <f t="shared" ref="Y63:AA63" si="31">SUM(Y13:Y62)</f>
        <v>0</v>
      </c>
      <c r="Z63" s="442">
        <f t="shared" ref="Z63" si="32">SUM(Z13:Z62)</f>
        <v>0</v>
      </c>
      <c r="AA63" s="443">
        <f t="shared" si="31"/>
        <v>0</v>
      </c>
      <c r="AB63" s="444">
        <f t="shared" ref="AB63" si="33">SUM(AB13:AB62)</f>
        <v>0</v>
      </c>
      <c r="AC63" s="2"/>
      <c r="AD63" s="2"/>
      <c r="AE63" s="2"/>
      <c r="AF63" s="2"/>
      <c r="AG63" s="2"/>
      <c r="AH63" s="2"/>
      <c r="AI63" s="2"/>
      <c r="AJ63" s="2"/>
      <c r="AK63" s="2"/>
    </row>
    <row r="64" spans="1:37" ht="7.5" customHeight="1" thickBot="1">
      <c r="A64" s="2"/>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2"/>
      <c r="AD64" s="2"/>
      <c r="AE64" s="2"/>
      <c r="AF64" s="2"/>
      <c r="AG64" s="2"/>
      <c r="AH64" s="2"/>
      <c r="AI64" s="2"/>
      <c r="AJ64" s="2"/>
      <c r="AK64" s="2"/>
    </row>
    <row r="65" spans="1:37">
      <c r="A65" s="2"/>
      <c r="B65" s="1"/>
      <c r="C65" s="463" t="s">
        <v>183</v>
      </c>
      <c r="D65" s="53"/>
      <c r="E65" s="53"/>
      <c r="F65" s="53"/>
      <c r="G65" s="53"/>
      <c r="H65" s="53"/>
      <c r="I65" s="53"/>
      <c r="J65" s="53"/>
      <c r="K65" s="53"/>
      <c r="L65" s="53"/>
      <c r="M65" s="53"/>
      <c r="N65" s="53"/>
      <c r="O65" s="53"/>
      <c r="P65" s="53"/>
      <c r="Q65" s="53"/>
      <c r="R65" s="53"/>
      <c r="S65" s="53"/>
      <c r="T65" s="53"/>
      <c r="U65" s="53"/>
      <c r="V65" s="53"/>
      <c r="W65" s="53"/>
      <c r="X65" s="53"/>
      <c r="Y65" s="53"/>
      <c r="Z65" s="53"/>
      <c r="AA65" s="54"/>
      <c r="AB65" s="1"/>
      <c r="AC65" s="2"/>
      <c r="AD65" s="2"/>
      <c r="AE65" s="2"/>
      <c r="AF65" s="2"/>
      <c r="AG65" s="2"/>
      <c r="AH65" s="2"/>
      <c r="AI65" s="2"/>
      <c r="AJ65" s="2"/>
      <c r="AK65" s="2"/>
    </row>
    <row r="66" spans="1:37" ht="99.75" customHeight="1">
      <c r="A66" s="2"/>
      <c r="B66" s="1"/>
      <c r="C66" s="561" t="s">
        <v>184</v>
      </c>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3"/>
      <c r="AB66" s="1"/>
      <c r="AC66" s="2"/>
      <c r="AD66" s="2"/>
      <c r="AE66" s="2"/>
      <c r="AF66" s="2"/>
      <c r="AG66" s="2"/>
      <c r="AH66" s="2"/>
      <c r="AI66" s="2"/>
      <c r="AJ66" s="2"/>
      <c r="AK66" s="2"/>
    </row>
    <row r="67" spans="1:37" ht="7.5" customHeight="1">
      <c r="A67" s="2"/>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2"/>
      <c r="AD67" s="2"/>
      <c r="AE67" s="2"/>
      <c r="AF67" s="2"/>
      <c r="AG67" s="2"/>
      <c r="AH67" s="2"/>
      <c r="AI67" s="2"/>
      <c r="AJ67" s="2"/>
      <c r="AK67" s="2"/>
    </row>
    <row r="68" spans="1:37" ht="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c r="A73" s="2"/>
      <c r="B73" s="2"/>
      <c r="C73" s="2" t="s">
        <v>68</v>
      </c>
      <c r="D73" s="2" t="s">
        <v>236</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c r="A74" s="2"/>
      <c r="B74" s="2"/>
      <c r="C74" s="63" t="s">
        <v>95</v>
      </c>
      <c r="D74" s="63" t="s">
        <v>95</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c r="A75" s="2"/>
      <c r="B75" s="2">
        <v>1</v>
      </c>
      <c r="C75" s="63" t="str">
        <f>IF('START - AWARD DETAILS'!C21="","",'START - AWARD DETAILS'!C21)</f>
        <v/>
      </c>
      <c r="D75" s="63" t="s">
        <v>237</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c r="A76" s="2"/>
      <c r="B76" s="2">
        <v>2</v>
      </c>
      <c r="C76" s="63" t="str">
        <f>IF('START - AWARD DETAILS'!C22="","",'START - AWARD DETAILS'!C22)</f>
        <v/>
      </c>
      <c r="D76" s="63" t="s">
        <v>238</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A77" s="2"/>
      <c r="B77" s="2">
        <v>3</v>
      </c>
      <c r="C77" s="63" t="str">
        <f>IF('START - AWARD DETAILS'!C23="","",'START - AWARD DETAILS'!C23)</f>
        <v/>
      </c>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c r="A78" s="2"/>
      <c r="B78" s="2">
        <v>4</v>
      </c>
      <c r="C78" s="63" t="str">
        <f>IF('START - AWARD DETAILS'!C24="","",'START - AWARD DETAILS'!C24)</f>
        <v/>
      </c>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c r="A79" s="2"/>
      <c r="B79" s="2">
        <v>5</v>
      </c>
      <c r="C79" s="63" t="str">
        <f>IF('START - AWARD DETAILS'!C25="","",'START - AWARD DETAILS'!C25)</f>
        <v/>
      </c>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c r="A80" s="2"/>
      <c r="B80" s="2">
        <v>6</v>
      </c>
      <c r="C80" s="63" t="str">
        <f>IF('START - AWARD DETAILS'!C26="","",'START - AWARD DETAILS'!C26)</f>
        <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c r="A81" s="2"/>
      <c r="B81" s="2">
        <v>7</v>
      </c>
      <c r="C81" s="63" t="str">
        <f>IF('START - AWARD DETAILS'!C27="","",'START - AWARD DETAILS'!C27)</f>
        <v/>
      </c>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c r="A82" s="2"/>
      <c r="B82" s="2">
        <v>8</v>
      </c>
      <c r="C82" s="63" t="str">
        <f>IF('START - AWARD DETAILS'!C28="","",'START - AWARD DETAILS'!C28)</f>
        <v/>
      </c>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c r="A83" s="2"/>
      <c r="B83" s="2">
        <v>9</v>
      </c>
      <c r="C83" s="63" t="str">
        <f>IF('START - AWARD DETAILS'!C29="","",'START - AWARD DETAILS'!C29)</f>
        <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A84" s="2"/>
      <c r="B84" s="2">
        <v>10</v>
      </c>
      <c r="C84" s="63" t="str">
        <f>IF('START - AWARD DETAILS'!C30="","",'START - AWARD DETAILS'!C30)</f>
        <v/>
      </c>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c r="A85" s="2"/>
      <c r="B85" s="2">
        <v>11</v>
      </c>
      <c r="C85" s="63" t="str">
        <f>IF('START - AWARD DETAILS'!C31="","",'START - AWARD DETAILS'!C31)</f>
        <v/>
      </c>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c r="A86" s="2"/>
      <c r="B86" s="2">
        <v>12</v>
      </c>
      <c r="C86" s="63" t="str">
        <f>IF('START - AWARD DETAILS'!C32="","",'START - AWARD DETAILS'!C32)</f>
        <v/>
      </c>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c r="A87" s="2"/>
      <c r="B87" s="2">
        <v>13</v>
      </c>
      <c r="C87" s="63" t="str">
        <f>IF('START - AWARD DETAILS'!C33="","",'START - AWARD DETAILS'!C33)</f>
        <v/>
      </c>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c r="A88" s="2"/>
      <c r="B88" s="2">
        <v>14</v>
      </c>
      <c r="C88" s="63" t="str">
        <f>IF('START - AWARD DETAILS'!C34="","",'START - AWARD DETAILS'!C34)</f>
        <v/>
      </c>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c r="A89" s="2"/>
      <c r="B89" s="2">
        <v>15</v>
      </c>
      <c r="C89" s="63" t="str">
        <f>IF('START - AWARD DETAILS'!C35="","",'START - AWARD DETAILS'!C35)</f>
        <v/>
      </c>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c r="A90" s="2"/>
      <c r="B90" s="2">
        <v>16</v>
      </c>
      <c r="C90" s="63" t="str">
        <f>IF('START - AWARD DETAILS'!C36="","",'START - AWARD DETAILS'!C36)</f>
        <v/>
      </c>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c r="A91" s="2"/>
      <c r="B91" s="2">
        <v>17</v>
      </c>
      <c r="C91" s="63" t="str">
        <f>IF('START - AWARD DETAILS'!C37="","",'START - AWARD DETAILS'!C37)</f>
        <v/>
      </c>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c r="A92" s="2"/>
      <c r="B92" s="2">
        <v>18</v>
      </c>
      <c r="C92" s="63" t="str">
        <f>IF('START - AWARD DETAILS'!C38="","",'START - AWARD DETAILS'!C38)</f>
        <v/>
      </c>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c r="A93" s="2"/>
      <c r="B93" s="2">
        <v>19</v>
      </c>
      <c r="C93" s="63" t="str">
        <f>IF('START - AWARD DETAILS'!C39="","",'START - AWARD DETAILS'!C39)</f>
        <v/>
      </c>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c r="A94" s="2"/>
      <c r="B94" s="2">
        <v>20</v>
      </c>
      <c r="C94" s="63" t="str">
        <f>IF('START - AWARD DETAILS'!C40="","",'START - AWARD DETAILS'!C40)</f>
        <v/>
      </c>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c r="A95" s="2"/>
      <c r="B95" s="2"/>
      <c r="C95" s="63" t="str">
        <f>IF('START - AWARD DETAILS'!C41="","",'START - AWARD DETAILS'!C41)</f>
        <v/>
      </c>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c r="A96" s="2"/>
      <c r="B96" s="2"/>
      <c r="C96" s="63" t="str">
        <f>IF('START - AWARD DETAILS'!C42="","",'START - AWARD DETAILS'!C42)</f>
        <v/>
      </c>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c r="A97" s="2"/>
      <c r="B97" s="2"/>
      <c r="C97" s="63" t="str">
        <f>IF('START - AWARD DETAILS'!C43="","",'START - AWARD DETAILS'!C43)</f>
        <v/>
      </c>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c r="A98" s="2"/>
      <c r="B98" s="2"/>
      <c r="C98" s="63" t="str">
        <f>IF('START - AWARD DETAILS'!C44="","",'START - AWARD DETAILS'!C44)</f>
        <v/>
      </c>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c r="A99" s="2"/>
      <c r="B99" s="2"/>
      <c r="C99" s="63" t="str">
        <f>IF('START - AWARD DETAILS'!C45="","",'START - AWARD DETAILS'!C45)</f>
        <v/>
      </c>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c r="A100" s="2"/>
      <c r="B100" s="2"/>
      <c r="C100" s="63" t="str">
        <f>IF('START - AWARD DETAILS'!C46="","",'START - AWARD DETAILS'!C46)</f>
        <v/>
      </c>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c r="A101" s="2"/>
      <c r="B101" s="2"/>
      <c r="C101" s="63" t="str">
        <f>IF('START - AWARD DETAILS'!C47="","",'START - AWARD DETAILS'!C47)</f>
        <v/>
      </c>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c r="A102" s="2"/>
      <c r="B102" s="2"/>
      <c r="C102" s="63" t="str">
        <f>IF('START - AWARD DETAILS'!C48="","",'START - AWARD DETAILS'!C48)</f>
        <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c r="A103" s="2"/>
      <c r="B103" s="2"/>
      <c r="C103" s="63" t="str">
        <f>IF('START - AWARD DETAILS'!C49="","",'START - AWARD DETAILS'!C49)</f>
        <v/>
      </c>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c r="A104" s="2"/>
      <c r="B104" s="2"/>
      <c r="C104" s="63" t="str">
        <f>IF('START - AWARD DETAILS'!C50="","",'START - AWARD DETAILS'!C50)</f>
        <v/>
      </c>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c r="A105" s="2"/>
      <c r="B105" s="2"/>
      <c r="C105" s="63" t="str">
        <f>IF('START - AWARD DETAILS'!C51="","",'START - AWARD DETAILS'!C51)</f>
        <v/>
      </c>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c r="A106" s="2"/>
      <c r="B106" s="2"/>
      <c r="C106" s="63" t="str">
        <f>IF('START - AWARD DETAILS'!C52="","",'START - AWARD DETAILS'!C52)</f>
        <v/>
      </c>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c r="A107" s="2"/>
      <c r="B107" s="2"/>
      <c r="C107" s="63" t="str">
        <f>IF('START - AWARD DETAILS'!C53="","",'START - AWARD DETAILS'!C53)</f>
        <v/>
      </c>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c r="A108" s="2"/>
      <c r="B108" s="2"/>
      <c r="C108" s="63" t="str">
        <f>IF('START - AWARD DETAILS'!C54="","",'START - AWARD DETAILS'!C54)</f>
        <v/>
      </c>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c r="A109" s="2"/>
      <c r="B109" s="2"/>
      <c r="C109" s="63" t="str">
        <f>IF('START - AWARD DETAILS'!C55="","",'START - AWARD DETAILS'!C55)</f>
        <v/>
      </c>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c r="A110" s="2"/>
      <c r="B110" s="2"/>
      <c r="C110" s="63" t="str">
        <f>IF('START - AWARD DETAILS'!C56="","",'START - AWARD DETAILS'!C56)</f>
        <v/>
      </c>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c r="A111" s="2"/>
      <c r="B111" s="2"/>
      <c r="C111" s="63" t="str">
        <f>IF('START - AWARD DETAILS'!C57="","",'START - AWARD DETAILS'!C57)</f>
        <v/>
      </c>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c r="A112" s="2"/>
      <c r="B112" s="2"/>
      <c r="C112" s="63" t="str">
        <f>IF('START - AWARD DETAILS'!C58="","",'START - AWARD DETAILS'!C58)</f>
        <v/>
      </c>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c r="A113" s="2"/>
      <c r="B113" s="2"/>
      <c r="C113" s="63" t="str">
        <f>IF('START - AWARD DETAILS'!C59="","",'START - AWARD DETAILS'!C59)</f>
        <v/>
      </c>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c r="A114" s="2"/>
      <c r="B114" s="2"/>
      <c r="C114" s="63" t="str">
        <f>IF('START - AWARD DETAILS'!C60="","",'START - AWARD DETAILS'!C60)</f>
        <v/>
      </c>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row r="1001" spans="1:37">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row>
    <row r="1002" spans="1:37">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row>
    <row r="1003" spans="1:37">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row>
    <row r="1004" spans="1:37">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row>
    <row r="1005" spans="1:37">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row>
    <row r="1006" spans="1:37">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row>
    <row r="1007" spans="1:3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row>
    <row r="1008" spans="1:37">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row>
    <row r="1009" spans="1:37">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row>
    <row r="1010" spans="1:37">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row>
    <row r="1011" spans="1:37">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row>
    <row r="1012" spans="1:37">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row>
    <row r="1013" spans="1:37">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row>
    <row r="1014" spans="1:37">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row>
    <row r="1015" spans="1:37">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row>
    <row r="1016" spans="1:37">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row>
    <row r="1017" spans="1:37">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row>
    <row r="1018" spans="1:37">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row>
    <row r="1019" spans="1:37">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row>
    <row r="1020" spans="1:37">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row>
    <row r="1021" spans="1:37">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row>
    <row r="1022" spans="1:37">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row>
    <row r="1023" spans="1:37">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row>
    <row r="1024" spans="1:37">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row>
    <row r="1025" spans="1:37">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row>
    <row r="1026" spans="1:37">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row>
    <row r="1027" spans="1:37">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row>
  </sheetData>
  <sheetProtection algorithmName="SHA-512" hashValue="5eon2WhlMpNas4Sd8x3mkzLwzj7zejHilKNfa2wYz8iFrVfyXXOS3tnuHuIa/h94BXTWGakq4WjqChtvVcxdIw==" saltValue="rCpP7kS8uLW/jXf/qWn/Iw==" spinCount="100000" sheet="1" selectLockedCells="1" autoFilter="0"/>
  <autoFilter ref="C12:F12" xr:uid="{00000000-0009-0000-0000-00000F000000}"/>
  <mergeCells count="3">
    <mergeCell ref="C3:AA3"/>
    <mergeCell ref="C9:AA9"/>
    <mergeCell ref="C66:AA66"/>
  </mergeCells>
  <conditionalFormatting sqref="C13:E62">
    <cfRule type="expression" dxfId="1" priority="1">
      <formula>AND(C13="(Select)",$AB13&lt;&gt;0)</formula>
    </cfRule>
  </conditionalFormatting>
  <dataValidations count="2">
    <dataValidation type="list" allowBlank="1" showInputMessage="1" showErrorMessage="1" sqref="E13:E62" xr:uid="{00000000-0002-0000-0F00-000000000000}">
      <formula1>$D$74:$D$76</formula1>
    </dataValidation>
    <dataValidation type="list" allowBlank="1" showInputMessage="1" showErrorMessage="1" sqref="C13:C62" xr:uid="{00000000-0002-0000-0F00-000001000000}">
      <formula1>$C$74:$C$114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showGridLines="0" topLeftCell="A16" zoomScale="70" zoomScaleNormal="70" workbookViewId="0" xr3:uid="{11A3ACCB-1F19-5AC9-A611-4158731A345D}">
      <selection activeCell="F42" sqref="F42"/>
    </sheetView>
  </sheetViews>
  <sheetFormatPr defaultColWidth="12.5703125" defaultRowHeight="15" customHeight="1"/>
  <cols>
    <col min="1" max="2" width="1.42578125" style="183" customWidth="1"/>
    <col min="3" max="3" width="30.42578125" style="183" customWidth="1"/>
    <col min="4" max="4" width="29" style="183" customWidth="1"/>
    <col min="5" max="5" width="31.7109375" style="183" customWidth="1"/>
    <col min="6" max="6" width="9.42578125" style="183" customWidth="1"/>
    <col min="7" max="7" width="10.140625" style="183" customWidth="1"/>
    <col min="8" max="8" width="9.42578125" style="183" customWidth="1"/>
    <col min="9" max="9" width="26.28515625" style="183" customWidth="1"/>
    <col min="10" max="15" width="9.42578125" style="183" customWidth="1"/>
    <col min="16" max="17" width="1.42578125" style="183" customWidth="1"/>
    <col min="18" max="20" width="8" style="183" hidden="1" customWidth="1"/>
    <col min="21" max="22" width="1.42578125" style="183" hidden="1" customWidth="1"/>
    <col min="23" max="25" width="0" style="183" hidden="1" customWidth="1"/>
    <col min="26" max="26" width="7" style="183" customWidth="1"/>
    <col min="27" max="16384" width="12.5703125" style="183"/>
  </cols>
  <sheetData>
    <row r="1" spans="1:26" ht="7.5" customHeight="1">
      <c r="A1" s="2"/>
      <c r="B1" s="2"/>
      <c r="C1" s="86"/>
      <c r="D1" s="86"/>
      <c r="E1" s="86"/>
      <c r="F1" s="86"/>
      <c r="G1" s="86"/>
      <c r="H1" s="86"/>
      <c r="I1" s="86"/>
      <c r="J1" s="86"/>
      <c r="K1" s="86"/>
      <c r="L1" s="86"/>
      <c r="M1" s="86"/>
      <c r="N1" s="86"/>
      <c r="O1" s="86"/>
      <c r="P1" s="2"/>
      <c r="Q1" s="2"/>
      <c r="R1" s="2"/>
      <c r="S1" s="2"/>
      <c r="T1" s="2"/>
      <c r="U1" s="2"/>
      <c r="V1" s="2"/>
      <c r="W1" s="2"/>
      <c r="X1" s="2"/>
      <c r="Y1" s="2"/>
      <c r="Z1" s="2"/>
    </row>
    <row r="2" spans="1:26" ht="7.5" customHeight="1">
      <c r="A2" s="2"/>
      <c r="B2" s="1"/>
      <c r="C2" s="87"/>
      <c r="D2" s="87"/>
      <c r="E2" s="87"/>
      <c r="F2" s="87"/>
      <c r="G2" s="87"/>
      <c r="H2" s="87"/>
      <c r="I2" s="87"/>
      <c r="J2" s="87"/>
      <c r="K2" s="87"/>
      <c r="L2" s="87"/>
      <c r="M2" s="87"/>
      <c r="N2" s="87"/>
      <c r="O2" s="87"/>
      <c r="P2" s="1"/>
      <c r="Q2" s="2"/>
      <c r="R2" s="2"/>
      <c r="S2" s="2"/>
      <c r="T2" s="2"/>
      <c r="U2" s="2"/>
      <c r="V2" s="2"/>
      <c r="W2" s="2"/>
      <c r="X2" s="2"/>
      <c r="Y2" s="2"/>
      <c r="Z2" s="2"/>
    </row>
    <row r="3" spans="1:26" ht="15.75" customHeight="1">
      <c r="A3" s="2"/>
      <c r="B3" s="1"/>
      <c r="C3" s="564" t="s">
        <v>239</v>
      </c>
      <c r="D3" s="510"/>
      <c r="E3" s="510"/>
      <c r="F3" s="510"/>
      <c r="G3" s="510"/>
      <c r="H3" s="510"/>
      <c r="I3" s="510"/>
      <c r="J3" s="510"/>
      <c r="K3" s="510"/>
      <c r="L3" s="510"/>
      <c r="M3" s="510"/>
      <c r="N3" s="510"/>
      <c r="O3" s="512"/>
      <c r="P3" s="1"/>
      <c r="Q3" s="2"/>
      <c r="R3" s="2"/>
      <c r="S3" s="2"/>
      <c r="T3" s="2"/>
      <c r="U3" s="2"/>
      <c r="V3" s="2"/>
      <c r="W3" s="2"/>
      <c r="X3" s="2"/>
      <c r="Y3" s="2"/>
      <c r="Z3" s="2"/>
    </row>
    <row r="4" spans="1:26" ht="7.5" customHeight="1">
      <c r="A4" s="2"/>
      <c r="B4" s="1"/>
      <c r="C4" s="87"/>
      <c r="D4" s="87"/>
      <c r="E4" s="87"/>
      <c r="F4" s="87"/>
      <c r="G4" s="87"/>
      <c r="H4" s="87"/>
      <c r="I4" s="87"/>
      <c r="J4" s="87"/>
      <c r="K4" s="87"/>
      <c r="L4" s="87"/>
      <c r="M4" s="87"/>
      <c r="N4" s="87"/>
      <c r="O4" s="87"/>
      <c r="P4" s="1"/>
      <c r="Q4" s="2"/>
      <c r="R4" s="2"/>
      <c r="S4" s="2"/>
      <c r="T4" s="2"/>
      <c r="U4" s="2"/>
      <c r="V4" s="2"/>
      <c r="W4" s="2"/>
      <c r="X4" s="2"/>
      <c r="Y4" s="2"/>
      <c r="Z4" s="2"/>
    </row>
    <row r="5" spans="1:26" ht="15.75" customHeight="1">
      <c r="A5" s="2"/>
      <c r="B5" s="1"/>
      <c r="C5" s="57" t="s">
        <v>14</v>
      </c>
      <c r="D5" s="565" t="e">
        <f>IF(#REF!=0,"",#REF!)</f>
        <v>#REF!</v>
      </c>
      <c r="E5" s="510"/>
      <c r="F5" s="510"/>
      <c r="G5" s="510"/>
      <c r="H5" s="510"/>
      <c r="I5" s="510"/>
      <c r="J5" s="510"/>
      <c r="K5" s="510"/>
      <c r="L5" s="510"/>
      <c r="M5" s="510"/>
      <c r="N5" s="510"/>
      <c r="O5" s="512"/>
      <c r="P5" s="1"/>
      <c r="Q5" s="2"/>
      <c r="R5" s="2"/>
      <c r="S5" s="2"/>
      <c r="T5" s="2"/>
      <c r="U5" s="2"/>
      <c r="V5" s="2"/>
      <c r="W5" s="2"/>
      <c r="X5" s="2"/>
      <c r="Y5" s="2"/>
      <c r="Z5" s="2"/>
    </row>
    <row r="6" spans="1:26" ht="7.5" customHeight="1">
      <c r="A6" s="2"/>
      <c r="B6" s="1"/>
      <c r="C6" s="87"/>
      <c r="D6" s="87"/>
      <c r="E6" s="87"/>
      <c r="F6" s="87"/>
      <c r="G6" s="87"/>
      <c r="H6" s="87"/>
      <c r="I6" s="87"/>
      <c r="J6" s="87"/>
      <c r="K6" s="87"/>
      <c r="L6" s="87"/>
      <c r="M6" s="87"/>
      <c r="N6" s="87"/>
      <c r="O6" s="87"/>
      <c r="P6" s="1"/>
      <c r="Q6" s="2"/>
      <c r="R6" s="2"/>
      <c r="S6" s="2"/>
      <c r="T6" s="2"/>
      <c r="U6" s="2"/>
      <c r="V6" s="2"/>
      <c r="W6" s="2"/>
      <c r="X6" s="2"/>
      <c r="Y6" s="2"/>
      <c r="Z6" s="2"/>
    </row>
    <row r="7" spans="1:26" ht="15.75" customHeight="1">
      <c r="A7" s="2"/>
      <c r="B7" s="1"/>
      <c r="C7" s="57" t="s">
        <v>15</v>
      </c>
      <c r="D7" s="565" t="e">
        <f>IF(#REF!=0,"",#REF!)</f>
        <v>#REF!</v>
      </c>
      <c r="E7" s="510"/>
      <c r="F7" s="510"/>
      <c r="G7" s="510"/>
      <c r="H7" s="510"/>
      <c r="I7" s="510"/>
      <c r="J7" s="510"/>
      <c r="K7" s="510"/>
      <c r="L7" s="510"/>
      <c r="M7" s="510"/>
      <c r="N7" s="510"/>
      <c r="O7" s="512"/>
      <c r="P7" s="1"/>
      <c r="Q7" s="2"/>
      <c r="R7" s="2"/>
      <c r="S7" s="2"/>
      <c r="T7" s="2"/>
      <c r="U7" s="2"/>
      <c r="V7" s="2"/>
      <c r="W7" s="2"/>
      <c r="X7" s="2"/>
      <c r="Y7" s="2"/>
      <c r="Z7" s="2"/>
    </row>
    <row r="8" spans="1:26" ht="7.5" customHeight="1">
      <c r="A8" s="2"/>
      <c r="B8" s="1"/>
      <c r="C8" s="87"/>
      <c r="D8" s="87"/>
      <c r="E8" s="87"/>
      <c r="F8" s="87"/>
      <c r="G8" s="87"/>
      <c r="H8" s="87"/>
      <c r="I8" s="87"/>
      <c r="J8" s="87"/>
      <c r="K8" s="87"/>
      <c r="L8" s="87"/>
      <c r="M8" s="87"/>
      <c r="N8" s="87"/>
      <c r="O8" s="87"/>
      <c r="P8" s="1"/>
      <c r="Q8" s="2"/>
      <c r="R8" s="2"/>
      <c r="S8" s="2"/>
      <c r="T8" s="2"/>
      <c r="U8" s="2"/>
      <c r="V8" s="2"/>
      <c r="W8" s="2"/>
      <c r="X8" s="2"/>
      <c r="Y8" s="2"/>
      <c r="Z8" s="2"/>
    </row>
    <row r="9" spans="1:26" ht="242.25" customHeight="1">
      <c r="A9" s="2"/>
      <c r="B9" s="1"/>
      <c r="C9" s="545" t="s">
        <v>240</v>
      </c>
      <c r="D9" s="510"/>
      <c r="E9" s="510"/>
      <c r="F9" s="510"/>
      <c r="G9" s="510"/>
      <c r="H9" s="510"/>
      <c r="I9" s="510"/>
      <c r="J9" s="510"/>
      <c r="K9" s="510"/>
      <c r="L9" s="510"/>
      <c r="M9" s="510"/>
      <c r="N9" s="510"/>
      <c r="O9" s="512"/>
      <c r="P9" s="1"/>
      <c r="Q9" s="2"/>
      <c r="R9" s="2"/>
      <c r="S9" s="2"/>
      <c r="T9" s="2"/>
      <c r="U9" s="2"/>
      <c r="V9" s="2"/>
      <c r="W9" s="2"/>
      <c r="X9" s="2"/>
      <c r="Y9" s="2"/>
      <c r="Z9" s="2"/>
    </row>
    <row r="10" spans="1:26" ht="7.5" customHeight="1">
      <c r="A10" s="2"/>
      <c r="B10" s="1"/>
      <c r="C10" s="87"/>
      <c r="D10" s="87"/>
      <c r="E10" s="87"/>
      <c r="F10" s="87"/>
      <c r="G10" s="87"/>
      <c r="H10" s="87"/>
      <c r="I10" s="87"/>
      <c r="J10" s="87"/>
      <c r="K10" s="87"/>
      <c r="L10" s="87"/>
      <c r="M10" s="87"/>
      <c r="N10" s="87"/>
      <c r="O10" s="87"/>
      <c r="P10" s="1"/>
      <c r="Q10" s="2"/>
      <c r="R10" s="2"/>
      <c r="S10" s="2"/>
      <c r="T10" s="2"/>
      <c r="U10" s="2"/>
      <c r="V10" s="2"/>
      <c r="W10" s="2"/>
      <c r="X10" s="2"/>
      <c r="Y10" s="2"/>
      <c r="Z10" s="2"/>
    </row>
    <row r="11" spans="1:26" ht="16.5" customHeight="1">
      <c r="A11" s="2"/>
      <c r="B11" s="1"/>
      <c r="C11" s="87"/>
      <c r="D11" s="87"/>
      <c r="E11" s="87"/>
      <c r="F11" s="87"/>
      <c r="G11" s="87"/>
      <c r="H11" s="87"/>
      <c r="I11" s="87"/>
      <c r="J11" s="87"/>
      <c r="K11" s="87"/>
      <c r="L11" s="87"/>
      <c r="M11" s="87"/>
      <c r="N11" s="87"/>
      <c r="O11" s="87"/>
      <c r="P11" s="1"/>
      <c r="Q11" s="2"/>
      <c r="R11" s="2"/>
      <c r="S11" s="2"/>
      <c r="T11" s="2"/>
      <c r="U11" s="2"/>
      <c r="V11" s="2"/>
      <c r="W11" s="2"/>
      <c r="X11" s="2"/>
      <c r="Y11" s="2"/>
      <c r="Z11" s="2"/>
    </row>
    <row r="12" spans="1:26" ht="19.5" customHeight="1">
      <c r="A12" s="2"/>
      <c r="B12" s="1"/>
      <c r="C12" s="88" t="s">
        <v>241</v>
      </c>
      <c r="D12" s="194" t="s">
        <v>95</v>
      </c>
      <c r="E12" s="197" t="s">
        <v>242</v>
      </c>
      <c r="F12" s="87"/>
      <c r="G12" s="87"/>
      <c r="H12" s="87"/>
      <c r="I12" s="89"/>
      <c r="J12" s="87"/>
      <c r="K12" s="87"/>
      <c r="L12" s="87"/>
      <c r="M12" s="87"/>
      <c r="N12" s="87"/>
      <c r="O12" s="87"/>
      <c r="P12" s="1"/>
      <c r="Q12" s="2"/>
      <c r="R12" s="2"/>
      <c r="S12" s="2"/>
      <c r="T12" s="2"/>
      <c r="U12" s="2"/>
      <c r="V12" s="2"/>
      <c r="W12" s="2"/>
      <c r="X12" s="2"/>
      <c r="Y12" s="2"/>
      <c r="Z12" s="2"/>
    </row>
    <row r="13" spans="1:26" ht="19.5" customHeight="1">
      <c r="A13" s="2"/>
      <c r="B13" s="1"/>
      <c r="C13" s="90" t="s">
        <v>243</v>
      </c>
      <c r="D13" s="194" t="s">
        <v>95</v>
      </c>
      <c r="E13" s="196" t="str">
        <f>IFERROR(O52/D13,"")</f>
        <v/>
      </c>
      <c r="F13" s="87"/>
      <c r="G13" s="87"/>
      <c r="H13" s="87"/>
      <c r="I13" s="87"/>
      <c r="J13" s="87"/>
      <c r="K13" s="87"/>
      <c r="L13" s="87"/>
      <c r="M13" s="87"/>
      <c r="N13" s="87"/>
      <c r="O13" s="87"/>
      <c r="P13" s="1"/>
      <c r="Q13" s="2"/>
      <c r="R13" s="2"/>
      <c r="S13" s="2"/>
      <c r="T13" s="2"/>
      <c r="U13" s="2"/>
      <c r="V13" s="2"/>
      <c r="W13" s="2"/>
      <c r="X13" s="2"/>
      <c r="Y13" s="2"/>
      <c r="Z13" s="2"/>
    </row>
    <row r="14" spans="1:26" ht="26.25" customHeight="1">
      <c r="A14" s="2"/>
      <c r="B14" s="1"/>
      <c r="C14" s="91" t="s">
        <v>244</v>
      </c>
      <c r="D14" s="194" t="s">
        <v>95</v>
      </c>
      <c r="E14" s="87"/>
      <c r="F14" s="87"/>
      <c r="G14" s="87"/>
      <c r="H14" s="87"/>
      <c r="I14" s="87"/>
      <c r="J14" s="87"/>
      <c r="K14" s="87"/>
      <c r="L14" s="87"/>
      <c r="M14" s="87"/>
      <c r="N14" s="87"/>
      <c r="O14" s="87"/>
      <c r="P14" s="1"/>
      <c r="Q14" s="2"/>
      <c r="R14" s="2"/>
      <c r="S14" s="2"/>
      <c r="T14" s="2"/>
      <c r="U14" s="2"/>
      <c r="V14" s="2"/>
      <c r="W14" s="2"/>
      <c r="X14" s="2"/>
      <c r="Y14" s="2"/>
      <c r="Z14" s="2"/>
    </row>
    <row r="15" spans="1:26" ht="19.5" customHeight="1">
      <c r="A15" s="2"/>
      <c r="B15" s="1"/>
      <c r="C15" s="92" t="s">
        <v>245</v>
      </c>
      <c r="D15" s="195"/>
      <c r="E15" s="87"/>
      <c r="F15" s="87"/>
      <c r="G15" s="87"/>
      <c r="H15" s="87"/>
      <c r="I15" s="87"/>
      <c r="J15" s="87"/>
      <c r="K15" s="87"/>
      <c r="L15" s="87"/>
      <c r="M15" s="87"/>
      <c r="N15" s="87"/>
      <c r="O15" s="87"/>
      <c r="P15" s="1"/>
      <c r="Q15" s="2"/>
      <c r="R15" s="2"/>
      <c r="S15" s="2"/>
      <c r="T15" s="2"/>
      <c r="U15" s="2"/>
      <c r="V15" s="2"/>
      <c r="W15" s="2"/>
      <c r="X15" s="2"/>
      <c r="Y15" s="2"/>
      <c r="Z15" s="2"/>
    </row>
    <row r="16" spans="1:26" ht="22.5" customHeight="1">
      <c r="A16" s="2"/>
      <c r="B16" s="1"/>
      <c r="C16" s="93" t="s">
        <v>246</v>
      </c>
      <c r="D16" s="87"/>
      <c r="E16" s="87"/>
      <c r="F16" s="87"/>
      <c r="G16" s="87"/>
      <c r="H16" s="87"/>
      <c r="I16" s="87"/>
      <c r="J16" s="87"/>
      <c r="K16" s="87"/>
      <c r="L16" s="87"/>
      <c r="M16" s="87"/>
      <c r="N16" s="87"/>
      <c r="O16" s="87"/>
      <c r="P16" s="1"/>
      <c r="Q16" s="2"/>
      <c r="R16" s="2"/>
      <c r="S16" s="2"/>
      <c r="T16" s="2"/>
      <c r="U16" s="2"/>
      <c r="V16" s="2"/>
      <c r="W16" s="2"/>
      <c r="X16" s="2"/>
      <c r="Y16" s="2"/>
      <c r="Z16" s="2"/>
    </row>
    <row r="17" spans="1:26" ht="51" customHeight="1">
      <c r="A17" s="2"/>
      <c r="B17" s="1"/>
      <c r="C17" s="94" t="s">
        <v>247</v>
      </c>
      <c r="D17" s="95" t="s">
        <v>248</v>
      </c>
      <c r="E17" s="96" t="s">
        <v>249</v>
      </c>
      <c r="F17" s="97" t="s">
        <v>250</v>
      </c>
      <c r="G17" s="97" t="s">
        <v>251</v>
      </c>
      <c r="H17" s="98" t="s">
        <v>252</v>
      </c>
      <c r="I17" s="97" t="s">
        <v>68</v>
      </c>
      <c r="J17" s="97" t="s">
        <v>18</v>
      </c>
      <c r="K17" s="97" t="s">
        <v>19</v>
      </c>
      <c r="L17" s="97" t="s">
        <v>20</v>
      </c>
      <c r="M17" s="97" t="s">
        <v>21</v>
      </c>
      <c r="N17" s="99" t="s">
        <v>22</v>
      </c>
      <c r="O17" s="100" t="s">
        <v>23</v>
      </c>
      <c r="P17" s="1"/>
      <c r="Q17" s="2"/>
      <c r="R17" s="2"/>
      <c r="S17" s="2"/>
      <c r="T17" s="2"/>
      <c r="U17" s="2"/>
      <c r="V17" s="2"/>
      <c r="W17" s="2"/>
      <c r="X17" s="2"/>
      <c r="Y17" s="2"/>
      <c r="Z17" s="2"/>
    </row>
    <row r="18" spans="1:26">
      <c r="A18" s="2"/>
      <c r="B18" s="1"/>
      <c r="C18" s="198" t="s">
        <v>95</v>
      </c>
      <c r="D18" s="186"/>
      <c r="E18" s="199" t="s">
        <v>96</v>
      </c>
      <c r="F18" s="187" t="s">
        <v>96</v>
      </c>
      <c r="G18" s="187" t="s">
        <v>96</v>
      </c>
      <c r="H18" s="190" t="str">
        <f t="shared" ref="H18:H30" si="0">IFERROR((VLOOKUP($E18,$D$57:$E$75,2,0)*IF(C18=$C$57,$D$12,$D$13))*F18*G18,"£0")</f>
        <v>£0</v>
      </c>
      <c r="I18" s="189"/>
      <c r="J18" s="189"/>
      <c r="K18" s="189"/>
      <c r="L18" s="189">
        <f>H18/2</f>
        <v>0</v>
      </c>
      <c r="M18" s="189">
        <f>L18</f>
        <v>0</v>
      </c>
      <c r="N18" s="200"/>
      <c r="O18" s="101">
        <f t="shared" ref="O18:O30" si="1">SUM(J18:N18)</f>
        <v>0</v>
      </c>
      <c r="P18" s="1"/>
      <c r="Q18" s="2"/>
      <c r="R18" s="2"/>
      <c r="S18" s="2"/>
      <c r="T18" s="2"/>
      <c r="U18" s="2"/>
      <c r="V18" s="2"/>
      <c r="W18" s="2"/>
      <c r="X18" s="2"/>
      <c r="Y18" s="2"/>
      <c r="Z18" s="2"/>
    </row>
    <row r="19" spans="1:26">
      <c r="A19" s="2"/>
      <c r="B19" s="1"/>
      <c r="C19" s="198" t="s">
        <v>95</v>
      </c>
      <c r="D19" s="186"/>
      <c r="E19" s="199" t="s">
        <v>96</v>
      </c>
      <c r="F19" s="187" t="s">
        <v>96</v>
      </c>
      <c r="G19" s="187" t="s">
        <v>96</v>
      </c>
      <c r="H19" s="190" t="str">
        <f t="shared" si="0"/>
        <v>£0</v>
      </c>
      <c r="I19" s="189"/>
      <c r="J19" s="189"/>
      <c r="K19" s="189"/>
      <c r="L19" s="189"/>
      <c r="M19" s="189"/>
      <c r="N19" s="200"/>
      <c r="O19" s="101">
        <f t="shared" si="1"/>
        <v>0</v>
      </c>
      <c r="P19" s="1"/>
      <c r="Q19" s="2"/>
      <c r="R19" s="2"/>
      <c r="S19" s="2"/>
      <c r="T19" s="2"/>
      <c r="U19" s="2"/>
      <c r="V19" s="2"/>
      <c r="W19" s="2"/>
      <c r="X19" s="2"/>
      <c r="Y19" s="2"/>
      <c r="Z19" s="2"/>
    </row>
    <row r="20" spans="1:26">
      <c r="A20" s="2"/>
      <c r="B20" s="1"/>
      <c r="C20" s="198" t="s">
        <v>95</v>
      </c>
      <c r="D20" s="186"/>
      <c r="E20" s="199" t="s">
        <v>96</v>
      </c>
      <c r="F20" s="187" t="s">
        <v>96</v>
      </c>
      <c r="G20" s="187" t="s">
        <v>96</v>
      </c>
      <c r="H20" s="190" t="str">
        <f t="shared" si="0"/>
        <v>£0</v>
      </c>
      <c r="I20" s="189"/>
      <c r="J20" s="189"/>
      <c r="K20" s="189"/>
      <c r="L20" s="189"/>
      <c r="M20" s="189"/>
      <c r="N20" s="200"/>
      <c r="O20" s="101">
        <f t="shared" si="1"/>
        <v>0</v>
      </c>
      <c r="P20" s="1"/>
      <c r="Q20" s="2"/>
      <c r="R20" s="2"/>
      <c r="S20" s="2"/>
      <c r="T20" s="2"/>
      <c r="U20" s="2"/>
      <c r="V20" s="2"/>
      <c r="W20" s="2"/>
      <c r="X20" s="2"/>
      <c r="Y20" s="2"/>
      <c r="Z20" s="2"/>
    </row>
    <row r="21" spans="1:26">
      <c r="A21" s="2"/>
      <c r="B21" s="1"/>
      <c r="C21" s="198" t="s">
        <v>95</v>
      </c>
      <c r="D21" s="186"/>
      <c r="E21" s="199" t="s">
        <v>96</v>
      </c>
      <c r="F21" s="187" t="s">
        <v>96</v>
      </c>
      <c r="G21" s="187" t="s">
        <v>96</v>
      </c>
      <c r="H21" s="190" t="str">
        <f t="shared" si="0"/>
        <v>£0</v>
      </c>
      <c r="I21" s="189"/>
      <c r="J21" s="189"/>
      <c r="K21" s="189"/>
      <c r="L21" s="189"/>
      <c r="M21" s="189"/>
      <c r="N21" s="200"/>
      <c r="O21" s="101">
        <f t="shared" si="1"/>
        <v>0</v>
      </c>
      <c r="P21" s="1"/>
      <c r="Q21" s="2"/>
      <c r="R21" s="2"/>
      <c r="S21" s="2"/>
      <c r="T21" s="2"/>
      <c r="U21" s="2"/>
      <c r="V21" s="2"/>
      <c r="W21" s="2"/>
      <c r="X21" s="2"/>
      <c r="Y21" s="2"/>
      <c r="Z21" s="2"/>
    </row>
    <row r="22" spans="1:26">
      <c r="A22" s="2"/>
      <c r="B22" s="1"/>
      <c r="C22" s="198" t="s">
        <v>95</v>
      </c>
      <c r="D22" s="186"/>
      <c r="E22" s="199" t="s">
        <v>96</v>
      </c>
      <c r="F22" s="187" t="s">
        <v>96</v>
      </c>
      <c r="G22" s="187" t="s">
        <v>96</v>
      </c>
      <c r="H22" s="190" t="str">
        <f t="shared" si="0"/>
        <v>£0</v>
      </c>
      <c r="I22" s="189"/>
      <c r="J22" s="189"/>
      <c r="K22" s="189"/>
      <c r="L22" s="189"/>
      <c r="M22" s="189"/>
      <c r="N22" s="200"/>
      <c r="O22" s="101">
        <f t="shared" si="1"/>
        <v>0</v>
      </c>
      <c r="P22" s="1"/>
      <c r="Q22" s="2"/>
      <c r="R22" s="2"/>
      <c r="S22" s="2"/>
      <c r="T22" s="2"/>
      <c r="U22" s="2"/>
      <c r="V22" s="2"/>
      <c r="W22" s="2"/>
      <c r="X22" s="2"/>
      <c r="Y22" s="2"/>
      <c r="Z22" s="2"/>
    </row>
    <row r="23" spans="1:26">
      <c r="A23" s="2"/>
      <c r="B23" s="1"/>
      <c r="C23" s="198" t="s">
        <v>95</v>
      </c>
      <c r="D23" s="186"/>
      <c r="E23" s="199" t="s">
        <v>96</v>
      </c>
      <c r="F23" s="187" t="s">
        <v>96</v>
      </c>
      <c r="G23" s="187" t="s">
        <v>96</v>
      </c>
      <c r="H23" s="190" t="str">
        <f t="shared" si="0"/>
        <v>£0</v>
      </c>
      <c r="I23" s="189"/>
      <c r="J23" s="189"/>
      <c r="K23" s="189"/>
      <c r="L23" s="189"/>
      <c r="M23" s="189"/>
      <c r="N23" s="200"/>
      <c r="O23" s="101">
        <f t="shared" si="1"/>
        <v>0</v>
      </c>
      <c r="P23" s="1"/>
      <c r="Q23" s="2"/>
      <c r="R23" s="2"/>
      <c r="S23" s="2"/>
      <c r="T23" s="2"/>
      <c r="U23" s="2"/>
      <c r="V23" s="2"/>
      <c r="W23" s="2"/>
      <c r="X23" s="2"/>
      <c r="Y23" s="2"/>
      <c r="Z23" s="2"/>
    </row>
    <row r="24" spans="1:26">
      <c r="A24" s="2"/>
      <c r="B24" s="1"/>
      <c r="C24" s="198" t="s">
        <v>95</v>
      </c>
      <c r="D24" s="186"/>
      <c r="E24" s="199" t="s">
        <v>96</v>
      </c>
      <c r="F24" s="187" t="s">
        <v>96</v>
      </c>
      <c r="G24" s="187" t="s">
        <v>96</v>
      </c>
      <c r="H24" s="190" t="str">
        <f t="shared" si="0"/>
        <v>£0</v>
      </c>
      <c r="I24" s="189"/>
      <c r="J24" s="189"/>
      <c r="K24" s="189"/>
      <c r="L24" s="189"/>
      <c r="M24" s="189"/>
      <c r="N24" s="200"/>
      <c r="O24" s="101">
        <f t="shared" si="1"/>
        <v>0</v>
      </c>
      <c r="P24" s="1"/>
      <c r="Q24" s="2"/>
      <c r="R24" s="2"/>
      <c r="S24" s="2"/>
      <c r="T24" s="2"/>
      <c r="U24" s="2"/>
      <c r="V24" s="2"/>
      <c r="W24" s="2"/>
      <c r="X24" s="2"/>
      <c r="Y24" s="2"/>
      <c r="Z24" s="2"/>
    </row>
    <row r="25" spans="1:26">
      <c r="A25" s="2"/>
      <c r="B25" s="1"/>
      <c r="C25" s="198" t="s">
        <v>95</v>
      </c>
      <c r="D25" s="186"/>
      <c r="E25" s="199" t="s">
        <v>96</v>
      </c>
      <c r="F25" s="187" t="s">
        <v>96</v>
      </c>
      <c r="G25" s="187" t="s">
        <v>96</v>
      </c>
      <c r="H25" s="190" t="str">
        <f t="shared" si="0"/>
        <v>£0</v>
      </c>
      <c r="I25" s="189"/>
      <c r="J25" s="189"/>
      <c r="K25" s="189"/>
      <c r="L25" s="189"/>
      <c r="M25" s="189"/>
      <c r="N25" s="200"/>
      <c r="O25" s="101">
        <f t="shared" si="1"/>
        <v>0</v>
      </c>
      <c r="P25" s="1"/>
      <c r="Q25" s="2"/>
      <c r="R25" s="2"/>
      <c r="S25" s="2"/>
      <c r="T25" s="2"/>
      <c r="U25" s="2"/>
      <c r="V25" s="2"/>
      <c r="W25" s="2"/>
      <c r="X25" s="2"/>
      <c r="Y25" s="2"/>
      <c r="Z25" s="2"/>
    </row>
    <row r="26" spans="1:26">
      <c r="A26" s="2"/>
      <c r="B26" s="1"/>
      <c r="C26" s="198" t="s">
        <v>95</v>
      </c>
      <c r="D26" s="186"/>
      <c r="E26" s="199" t="s">
        <v>96</v>
      </c>
      <c r="F26" s="187" t="s">
        <v>96</v>
      </c>
      <c r="G26" s="187" t="s">
        <v>96</v>
      </c>
      <c r="H26" s="190" t="str">
        <f t="shared" si="0"/>
        <v>£0</v>
      </c>
      <c r="I26" s="189"/>
      <c r="J26" s="189"/>
      <c r="K26" s="189"/>
      <c r="L26" s="189"/>
      <c r="M26" s="189"/>
      <c r="N26" s="200"/>
      <c r="O26" s="101">
        <f t="shared" si="1"/>
        <v>0</v>
      </c>
      <c r="P26" s="1"/>
      <c r="Q26" s="2"/>
      <c r="R26" s="2"/>
      <c r="S26" s="2"/>
      <c r="T26" s="2"/>
      <c r="U26" s="2"/>
      <c r="V26" s="2"/>
      <c r="W26" s="2"/>
      <c r="X26" s="2"/>
      <c r="Y26" s="2"/>
      <c r="Z26" s="2"/>
    </row>
    <row r="27" spans="1:26">
      <c r="A27" s="2"/>
      <c r="B27" s="1"/>
      <c r="C27" s="198" t="s">
        <v>95</v>
      </c>
      <c r="D27" s="186"/>
      <c r="E27" s="199" t="s">
        <v>96</v>
      </c>
      <c r="F27" s="187" t="s">
        <v>96</v>
      </c>
      <c r="G27" s="187" t="s">
        <v>96</v>
      </c>
      <c r="H27" s="190" t="str">
        <f t="shared" si="0"/>
        <v>£0</v>
      </c>
      <c r="I27" s="189"/>
      <c r="J27" s="189"/>
      <c r="K27" s="189"/>
      <c r="L27" s="189"/>
      <c r="M27" s="189"/>
      <c r="N27" s="200"/>
      <c r="O27" s="101">
        <f t="shared" si="1"/>
        <v>0</v>
      </c>
      <c r="P27" s="1"/>
      <c r="Q27" s="2"/>
      <c r="R27" s="2"/>
      <c r="S27" s="2"/>
      <c r="T27" s="2"/>
      <c r="U27" s="2"/>
      <c r="V27" s="2"/>
      <c r="W27" s="2"/>
      <c r="X27" s="2"/>
      <c r="Y27" s="2"/>
      <c r="Z27" s="2"/>
    </row>
    <row r="28" spans="1:26">
      <c r="A28" s="2"/>
      <c r="B28" s="1"/>
      <c r="C28" s="198" t="s">
        <v>95</v>
      </c>
      <c r="D28" s="186"/>
      <c r="E28" s="199" t="s">
        <v>96</v>
      </c>
      <c r="F28" s="187" t="s">
        <v>96</v>
      </c>
      <c r="G28" s="187" t="s">
        <v>96</v>
      </c>
      <c r="H28" s="190" t="str">
        <f t="shared" si="0"/>
        <v>£0</v>
      </c>
      <c r="I28" s="189"/>
      <c r="J28" s="189"/>
      <c r="K28" s="189"/>
      <c r="L28" s="189"/>
      <c r="M28" s="189"/>
      <c r="N28" s="200"/>
      <c r="O28" s="101">
        <f t="shared" si="1"/>
        <v>0</v>
      </c>
      <c r="P28" s="1"/>
      <c r="Q28" s="2"/>
      <c r="R28" s="2"/>
      <c r="S28" s="2"/>
      <c r="T28" s="2"/>
      <c r="U28" s="2"/>
      <c r="V28" s="2"/>
      <c r="W28" s="2"/>
      <c r="X28" s="2"/>
      <c r="Y28" s="2"/>
      <c r="Z28" s="2"/>
    </row>
    <row r="29" spans="1:26">
      <c r="A29" s="2"/>
      <c r="B29" s="1"/>
      <c r="C29" s="198" t="s">
        <v>95</v>
      </c>
      <c r="D29" s="186"/>
      <c r="E29" s="199" t="s">
        <v>96</v>
      </c>
      <c r="F29" s="187" t="s">
        <v>96</v>
      </c>
      <c r="G29" s="187" t="s">
        <v>96</v>
      </c>
      <c r="H29" s="190" t="str">
        <f t="shared" si="0"/>
        <v>£0</v>
      </c>
      <c r="I29" s="189"/>
      <c r="J29" s="189"/>
      <c r="K29" s="189"/>
      <c r="L29" s="189"/>
      <c r="M29" s="189"/>
      <c r="N29" s="200"/>
      <c r="O29" s="101">
        <f t="shared" si="1"/>
        <v>0</v>
      </c>
      <c r="P29" s="1"/>
      <c r="Q29" s="2"/>
      <c r="R29" s="2"/>
      <c r="S29" s="2"/>
      <c r="T29" s="2"/>
      <c r="U29" s="2"/>
      <c r="V29" s="2"/>
      <c r="W29" s="2"/>
      <c r="X29" s="2"/>
      <c r="Y29" s="2"/>
      <c r="Z29" s="2"/>
    </row>
    <row r="30" spans="1:26" ht="15.75" customHeight="1">
      <c r="A30" s="2"/>
      <c r="B30" s="1"/>
      <c r="C30" s="201" t="s">
        <v>95</v>
      </c>
      <c r="D30" s="202"/>
      <c r="E30" s="203" t="s">
        <v>96</v>
      </c>
      <c r="F30" s="204" t="s">
        <v>96</v>
      </c>
      <c r="G30" s="204" t="s">
        <v>96</v>
      </c>
      <c r="H30" s="190" t="str">
        <f t="shared" si="0"/>
        <v>£0</v>
      </c>
      <c r="I30" s="205"/>
      <c r="J30" s="205"/>
      <c r="K30" s="205"/>
      <c r="L30" s="205"/>
      <c r="M30" s="205"/>
      <c r="N30" s="206"/>
      <c r="O30" s="102">
        <f t="shared" si="1"/>
        <v>0</v>
      </c>
      <c r="P30" s="1"/>
      <c r="Q30" s="2"/>
      <c r="R30" s="2"/>
      <c r="S30" s="2"/>
      <c r="T30" s="2"/>
      <c r="U30" s="2"/>
      <c r="V30" s="2"/>
      <c r="W30" s="2"/>
      <c r="X30" s="2"/>
      <c r="Y30" s="2"/>
      <c r="Z30" s="2"/>
    </row>
    <row r="31" spans="1:26" ht="15.75" customHeight="1">
      <c r="A31" s="2"/>
      <c r="B31" s="1"/>
      <c r="C31" s="103"/>
      <c r="D31" s="104"/>
      <c r="E31" s="105"/>
      <c r="F31" s="106"/>
      <c r="G31" s="106"/>
      <c r="H31" s="107"/>
      <c r="I31" s="108"/>
      <c r="J31" s="109">
        <f t="shared" ref="J31:O31" si="2">SUM(J18:J30)</f>
        <v>0</v>
      </c>
      <c r="K31" s="109">
        <f t="shared" si="2"/>
        <v>0</v>
      </c>
      <c r="L31" s="109">
        <f t="shared" si="2"/>
        <v>0</v>
      </c>
      <c r="M31" s="109">
        <f t="shared" si="2"/>
        <v>0</v>
      </c>
      <c r="N31" s="109">
        <f t="shared" si="2"/>
        <v>0</v>
      </c>
      <c r="O31" s="109">
        <f t="shared" si="2"/>
        <v>0</v>
      </c>
      <c r="P31" s="1"/>
      <c r="Q31" s="2"/>
      <c r="R31" s="2"/>
      <c r="S31" s="2"/>
      <c r="T31" s="2"/>
      <c r="U31" s="2"/>
      <c r="V31" s="2"/>
      <c r="W31" s="2"/>
      <c r="X31" s="2"/>
      <c r="Y31" s="2"/>
      <c r="Z31" s="2"/>
    </row>
    <row r="32" spans="1:26" ht="7.5" customHeight="1">
      <c r="A32" s="2"/>
      <c r="B32" s="1"/>
      <c r="C32" s="87"/>
      <c r="D32" s="87"/>
      <c r="E32" s="87"/>
      <c r="F32" s="87"/>
      <c r="G32" s="87"/>
      <c r="H32" s="87"/>
      <c r="I32" s="87"/>
      <c r="J32" s="87"/>
      <c r="K32" s="87"/>
      <c r="L32" s="87"/>
      <c r="M32" s="87"/>
      <c r="N32" s="87"/>
      <c r="O32" s="87"/>
      <c r="P32" s="1"/>
      <c r="Q32" s="2"/>
      <c r="R32" s="2"/>
      <c r="S32" s="2"/>
      <c r="T32" s="2"/>
      <c r="U32" s="2"/>
      <c r="V32" s="2"/>
      <c r="W32" s="2"/>
      <c r="X32" s="2"/>
      <c r="Y32" s="2"/>
      <c r="Z32" s="2"/>
    </row>
    <row r="33" spans="1:26">
      <c r="A33" s="2"/>
      <c r="B33" s="1"/>
      <c r="C33" s="93" t="s">
        <v>253</v>
      </c>
      <c r="D33" s="87"/>
      <c r="E33" s="87"/>
      <c r="F33" s="87"/>
      <c r="G33" s="87"/>
      <c r="H33" s="87"/>
      <c r="I33" s="87"/>
      <c r="J33" s="87"/>
      <c r="K33" s="87"/>
      <c r="L33" s="87"/>
      <c r="M33" s="87"/>
      <c r="N33" s="87"/>
      <c r="O33" s="87"/>
      <c r="P33" s="1"/>
      <c r="Q33" s="2"/>
      <c r="R33" s="2"/>
      <c r="S33" s="2"/>
      <c r="T33" s="2"/>
      <c r="U33" s="2"/>
      <c r="V33" s="2"/>
      <c r="W33" s="2"/>
      <c r="X33" s="2"/>
      <c r="Y33" s="2"/>
      <c r="Z33" s="2"/>
    </row>
    <row r="34" spans="1:26" ht="49.5" customHeight="1">
      <c r="A34" s="2"/>
      <c r="B34" s="1"/>
      <c r="C34" s="94" t="s">
        <v>254</v>
      </c>
      <c r="D34" s="110" t="s">
        <v>255</v>
      </c>
      <c r="E34" s="99" t="s">
        <v>210</v>
      </c>
      <c r="F34" s="111" t="s">
        <v>77</v>
      </c>
      <c r="G34" s="111" t="s">
        <v>77</v>
      </c>
      <c r="H34" s="112" t="s">
        <v>256</v>
      </c>
      <c r="I34" s="97" t="s">
        <v>68</v>
      </c>
      <c r="J34" s="97" t="s">
        <v>18</v>
      </c>
      <c r="K34" s="97" t="s">
        <v>19</v>
      </c>
      <c r="L34" s="97" t="s">
        <v>20</v>
      </c>
      <c r="M34" s="97" t="s">
        <v>21</v>
      </c>
      <c r="N34" s="99" t="s">
        <v>22</v>
      </c>
      <c r="O34" s="100" t="s">
        <v>23</v>
      </c>
      <c r="P34" s="1"/>
      <c r="Q34" s="2"/>
      <c r="R34" s="2"/>
      <c r="S34" s="2"/>
      <c r="T34" s="2"/>
      <c r="U34" s="2"/>
      <c r="V34" s="2"/>
      <c r="W34" s="2"/>
      <c r="X34" s="2"/>
      <c r="Y34" s="2"/>
      <c r="Z34" s="2"/>
    </row>
    <row r="35" spans="1:26">
      <c r="A35" s="2"/>
      <c r="B35" s="1"/>
      <c r="C35" s="207"/>
      <c r="D35" s="208"/>
      <c r="E35" s="209"/>
      <c r="F35" s="210" t="s">
        <v>77</v>
      </c>
      <c r="G35" s="210" t="s">
        <v>77</v>
      </c>
      <c r="H35" s="211">
        <f t="shared" ref="H35:H47" si="3">D35*E35</f>
        <v>0</v>
      </c>
      <c r="I35" s="189"/>
      <c r="J35" s="189"/>
      <c r="K35" s="189"/>
      <c r="L35" s="189"/>
      <c r="M35" s="189"/>
      <c r="N35" s="200"/>
      <c r="O35" s="101">
        <f t="shared" ref="O35:O47" si="4">SUM(J35:N35)</f>
        <v>0</v>
      </c>
      <c r="P35" s="1"/>
      <c r="Q35" s="2"/>
      <c r="R35" s="2"/>
      <c r="S35" s="2"/>
      <c r="T35" s="2"/>
      <c r="U35" s="2"/>
      <c r="V35" s="2"/>
      <c r="W35" s="2"/>
      <c r="X35" s="2"/>
      <c r="Y35" s="2"/>
      <c r="Z35" s="2"/>
    </row>
    <row r="36" spans="1:26">
      <c r="A36" s="2"/>
      <c r="B36" s="1"/>
      <c r="C36" s="207"/>
      <c r="D36" s="208"/>
      <c r="E36" s="209"/>
      <c r="F36" s="210" t="s">
        <v>77</v>
      </c>
      <c r="G36" s="210" t="s">
        <v>77</v>
      </c>
      <c r="H36" s="211">
        <f t="shared" si="3"/>
        <v>0</v>
      </c>
      <c r="I36" s="189"/>
      <c r="J36" s="189"/>
      <c r="K36" s="189"/>
      <c r="L36" s="189"/>
      <c r="M36" s="189"/>
      <c r="N36" s="200"/>
      <c r="O36" s="101">
        <f t="shared" si="4"/>
        <v>0</v>
      </c>
      <c r="P36" s="1"/>
      <c r="Q36" s="2"/>
      <c r="R36" s="2"/>
      <c r="S36" s="2"/>
      <c r="T36" s="2"/>
      <c r="U36" s="2"/>
      <c r="V36" s="2"/>
      <c r="W36" s="2"/>
      <c r="X36" s="2"/>
      <c r="Y36" s="2"/>
      <c r="Z36" s="2"/>
    </row>
    <row r="37" spans="1:26">
      <c r="A37" s="2"/>
      <c r="B37" s="1"/>
      <c r="C37" s="207"/>
      <c r="D37" s="208"/>
      <c r="E37" s="209"/>
      <c r="F37" s="210" t="s">
        <v>77</v>
      </c>
      <c r="G37" s="210" t="s">
        <v>77</v>
      </c>
      <c r="H37" s="211">
        <f t="shared" si="3"/>
        <v>0</v>
      </c>
      <c r="I37" s="189"/>
      <c r="J37" s="189"/>
      <c r="K37" s="189"/>
      <c r="L37" s="189"/>
      <c r="M37" s="189"/>
      <c r="N37" s="200"/>
      <c r="O37" s="101">
        <f t="shared" si="4"/>
        <v>0</v>
      </c>
      <c r="P37" s="1"/>
      <c r="Q37" s="2"/>
      <c r="R37" s="2"/>
      <c r="S37" s="2"/>
      <c r="T37" s="2"/>
      <c r="U37" s="2"/>
      <c r="V37" s="2"/>
      <c r="W37" s="2"/>
      <c r="X37" s="2"/>
      <c r="Y37" s="2"/>
      <c r="Z37" s="2"/>
    </row>
    <row r="38" spans="1:26">
      <c r="A38" s="2"/>
      <c r="B38" s="1"/>
      <c r="C38" s="207"/>
      <c r="D38" s="208"/>
      <c r="E38" s="209"/>
      <c r="F38" s="210" t="s">
        <v>77</v>
      </c>
      <c r="G38" s="210" t="s">
        <v>77</v>
      </c>
      <c r="H38" s="211">
        <f t="shared" si="3"/>
        <v>0</v>
      </c>
      <c r="I38" s="189"/>
      <c r="J38" s="189"/>
      <c r="K38" s="189"/>
      <c r="L38" s="189"/>
      <c r="M38" s="189"/>
      <c r="N38" s="200"/>
      <c r="O38" s="101">
        <f t="shared" si="4"/>
        <v>0</v>
      </c>
      <c r="P38" s="1"/>
      <c r="Q38" s="2"/>
      <c r="R38" s="2"/>
      <c r="S38" s="2"/>
      <c r="T38" s="2"/>
      <c r="U38" s="2"/>
      <c r="V38" s="2"/>
      <c r="W38" s="2"/>
      <c r="X38" s="2"/>
      <c r="Y38" s="2"/>
      <c r="Z38" s="2"/>
    </row>
    <row r="39" spans="1:26">
      <c r="A39" s="2"/>
      <c r="B39" s="1"/>
      <c r="C39" s="207"/>
      <c r="D39" s="208"/>
      <c r="E39" s="209"/>
      <c r="F39" s="210" t="s">
        <v>77</v>
      </c>
      <c r="G39" s="210" t="s">
        <v>77</v>
      </c>
      <c r="H39" s="211">
        <f t="shared" si="3"/>
        <v>0</v>
      </c>
      <c r="I39" s="189"/>
      <c r="J39" s="189"/>
      <c r="K39" s="189"/>
      <c r="L39" s="189"/>
      <c r="M39" s="189"/>
      <c r="N39" s="200"/>
      <c r="O39" s="101">
        <f t="shared" si="4"/>
        <v>0</v>
      </c>
      <c r="P39" s="1"/>
      <c r="Q39" s="2"/>
      <c r="R39" s="2"/>
      <c r="S39" s="2"/>
      <c r="T39" s="2"/>
      <c r="U39" s="2"/>
      <c r="V39" s="2"/>
      <c r="W39" s="2"/>
      <c r="X39" s="2"/>
      <c r="Y39" s="2"/>
      <c r="Z39" s="2"/>
    </row>
    <row r="40" spans="1:26">
      <c r="A40" s="2"/>
      <c r="B40" s="1"/>
      <c r="C40" s="207"/>
      <c r="D40" s="208"/>
      <c r="E40" s="209"/>
      <c r="F40" s="210" t="s">
        <v>77</v>
      </c>
      <c r="G40" s="210" t="s">
        <v>77</v>
      </c>
      <c r="H40" s="211">
        <f t="shared" si="3"/>
        <v>0</v>
      </c>
      <c r="I40" s="189"/>
      <c r="J40" s="189"/>
      <c r="K40" s="189"/>
      <c r="L40" s="189"/>
      <c r="M40" s="189"/>
      <c r="N40" s="200"/>
      <c r="O40" s="101">
        <f t="shared" si="4"/>
        <v>0</v>
      </c>
      <c r="P40" s="1"/>
      <c r="Q40" s="2"/>
      <c r="R40" s="2"/>
      <c r="S40" s="2"/>
      <c r="T40" s="2"/>
      <c r="U40" s="2"/>
      <c r="V40" s="2"/>
      <c r="W40" s="2"/>
      <c r="X40" s="2"/>
      <c r="Y40" s="2"/>
      <c r="Z40" s="2"/>
    </row>
    <row r="41" spans="1:26">
      <c r="A41" s="2"/>
      <c r="B41" s="1"/>
      <c r="C41" s="207"/>
      <c r="D41" s="208"/>
      <c r="E41" s="209"/>
      <c r="F41" s="210" t="s">
        <v>77</v>
      </c>
      <c r="G41" s="210" t="s">
        <v>77</v>
      </c>
      <c r="H41" s="211">
        <f t="shared" si="3"/>
        <v>0</v>
      </c>
      <c r="I41" s="189"/>
      <c r="J41" s="189"/>
      <c r="K41" s="189"/>
      <c r="L41" s="189"/>
      <c r="M41" s="189"/>
      <c r="N41" s="200"/>
      <c r="O41" s="101">
        <f t="shared" si="4"/>
        <v>0</v>
      </c>
      <c r="P41" s="1"/>
      <c r="Q41" s="2"/>
      <c r="R41" s="2"/>
      <c r="S41" s="2"/>
      <c r="T41" s="2"/>
      <c r="U41" s="2"/>
      <c r="V41" s="2"/>
      <c r="W41" s="2"/>
      <c r="X41" s="2"/>
      <c r="Y41" s="2"/>
      <c r="Z41" s="2"/>
    </row>
    <row r="42" spans="1:26">
      <c r="A42" s="2"/>
      <c r="B42" s="1"/>
      <c r="C42" s="207"/>
      <c r="D42" s="208"/>
      <c r="E42" s="209"/>
      <c r="F42" s="210" t="s">
        <v>77</v>
      </c>
      <c r="G42" s="210" t="s">
        <v>77</v>
      </c>
      <c r="H42" s="211">
        <f t="shared" si="3"/>
        <v>0</v>
      </c>
      <c r="I42" s="189"/>
      <c r="J42" s="189"/>
      <c r="K42" s="189"/>
      <c r="L42" s="189"/>
      <c r="M42" s="189"/>
      <c r="N42" s="200"/>
      <c r="O42" s="101">
        <f t="shared" si="4"/>
        <v>0</v>
      </c>
      <c r="P42" s="1"/>
      <c r="Q42" s="2"/>
      <c r="R42" s="2"/>
      <c r="S42" s="2"/>
      <c r="T42" s="2"/>
      <c r="U42" s="2"/>
      <c r="V42" s="2"/>
      <c r="W42" s="2"/>
      <c r="X42" s="2"/>
      <c r="Y42" s="2"/>
      <c r="Z42" s="2"/>
    </row>
    <row r="43" spans="1:26">
      <c r="A43" s="2"/>
      <c r="B43" s="1"/>
      <c r="C43" s="207"/>
      <c r="D43" s="208"/>
      <c r="E43" s="209"/>
      <c r="F43" s="210" t="s">
        <v>77</v>
      </c>
      <c r="G43" s="210" t="s">
        <v>77</v>
      </c>
      <c r="H43" s="211">
        <f t="shared" si="3"/>
        <v>0</v>
      </c>
      <c r="I43" s="189"/>
      <c r="J43" s="189"/>
      <c r="K43" s="189"/>
      <c r="L43" s="189"/>
      <c r="M43" s="189"/>
      <c r="N43" s="200"/>
      <c r="O43" s="101">
        <f t="shared" si="4"/>
        <v>0</v>
      </c>
      <c r="P43" s="1"/>
      <c r="Q43" s="2"/>
      <c r="R43" s="2"/>
      <c r="S43" s="2"/>
      <c r="T43" s="2"/>
      <c r="U43" s="2"/>
      <c r="V43" s="2"/>
      <c r="W43" s="2"/>
      <c r="X43" s="2"/>
      <c r="Y43" s="2"/>
      <c r="Z43" s="2"/>
    </row>
    <row r="44" spans="1:26">
      <c r="A44" s="2"/>
      <c r="B44" s="1"/>
      <c r="C44" s="207"/>
      <c r="D44" s="208"/>
      <c r="E44" s="209"/>
      <c r="F44" s="210" t="s">
        <v>77</v>
      </c>
      <c r="G44" s="210" t="s">
        <v>77</v>
      </c>
      <c r="H44" s="211">
        <f t="shared" si="3"/>
        <v>0</v>
      </c>
      <c r="I44" s="189"/>
      <c r="J44" s="189"/>
      <c r="K44" s="189"/>
      <c r="L44" s="189"/>
      <c r="M44" s="189"/>
      <c r="N44" s="200"/>
      <c r="O44" s="101">
        <f t="shared" si="4"/>
        <v>0</v>
      </c>
      <c r="P44" s="1"/>
      <c r="Q44" s="2"/>
      <c r="R44" s="2"/>
      <c r="S44" s="2"/>
      <c r="T44" s="2"/>
      <c r="U44" s="2"/>
      <c r="V44" s="2"/>
      <c r="W44" s="2"/>
      <c r="X44" s="2"/>
      <c r="Y44" s="2"/>
      <c r="Z44" s="2"/>
    </row>
    <row r="45" spans="1:26">
      <c r="A45" s="2"/>
      <c r="B45" s="1"/>
      <c r="C45" s="207"/>
      <c r="D45" s="208"/>
      <c r="E45" s="209"/>
      <c r="F45" s="210" t="s">
        <v>77</v>
      </c>
      <c r="G45" s="210" t="s">
        <v>77</v>
      </c>
      <c r="H45" s="211">
        <f t="shared" si="3"/>
        <v>0</v>
      </c>
      <c r="I45" s="189"/>
      <c r="J45" s="189"/>
      <c r="K45" s="189"/>
      <c r="L45" s="189"/>
      <c r="M45" s="189"/>
      <c r="N45" s="200"/>
      <c r="O45" s="101">
        <f t="shared" si="4"/>
        <v>0</v>
      </c>
      <c r="P45" s="1"/>
      <c r="Q45" s="2"/>
      <c r="R45" s="2"/>
      <c r="S45" s="2"/>
      <c r="T45" s="2"/>
      <c r="U45" s="2"/>
      <c r="V45" s="2"/>
      <c r="W45" s="2"/>
      <c r="X45" s="2"/>
      <c r="Y45" s="2"/>
      <c r="Z45" s="2"/>
    </row>
    <row r="46" spans="1:26">
      <c r="A46" s="2"/>
      <c r="B46" s="1"/>
      <c r="C46" s="207"/>
      <c r="D46" s="208"/>
      <c r="E46" s="209"/>
      <c r="F46" s="210" t="s">
        <v>77</v>
      </c>
      <c r="G46" s="210" t="s">
        <v>77</v>
      </c>
      <c r="H46" s="211">
        <f t="shared" si="3"/>
        <v>0</v>
      </c>
      <c r="I46" s="189"/>
      <c r="J46" s="189"/>
      <c r="K46" s="189"/>
      <c r="L46" s="189"/>
      <c r="M46" s="189"/>
      <c r="N46" s="200"/>
      <c r="O46" s="101">
        <f t="shared" si="4"/>
        <v>0</v>
      </c>
      <c r="P46" s="1"/>
      <c r="Q46" s="2"/>
      <c r="R46" s="2"/>
      <c r="S46" s="2"/>
      <c r="T46" s="2"/>
      <c r="U46" s="2"/>
      <c r="V46" s="2"/>
      <c r="W46" s="2"/>
      <c r="X46" s="2"/>
      <c r="Y46" s="2"/>
      <c r="Z46" s="2"/>
    </row>
    <row r="47" spans="1:26">
      <c r="A47" s="2"/>
      <c r="B47" s="1"/>
      <c r="C47" s="212"/>
      <c r="D47" s="213"/>
      <c r="E47" s="214"/>
      <c r="F47" s="215" t="s">
        <v>77</v>
      </c>
      <c r="G47" s="215" t="s">
        <v>77</v>
      </c>
      <c r="H47" s="216">
        <f t="shared" si="3"/>
        <v>0</v>
      </c>
      <c r="I47" s="205"/>
      <c r="J47" s="205"/>
      <c r="K47" s="205"/>
      <c r="L47" s="205"/>
      <c r="M47" s="205"/>
      <c r="N47" s="206"/>
      <c r="O47" s="102">
        <f t="shared" si="4"/>
        <v>0</v>
      </c>
      <c r="P47" s="1"/>
      <c r="Q47" s="2"/>
      <c r="R47" s="2"/>
      <c r="S47" s="2"/>
      <c r="T47" s="2"/>
      <c r="U47" s="2"/>
      <c r="V47" s="2"/>
      <c r="W47" s="2"/>
      <c r="X47" s="2"/>
      <c r="Y47" s="2"/>
      <c r="Z47" s="2"/>
    </row>
    <row r="48" spans="1:26">
      <c r="A48" s="2"/>
      <c r="B48" s="1"/>
      <c r="C48" s="113"/>
      <c r="D48" s="114"/>
      <c r="E48" s="106"/>
      <c r="F48" s="115"/>
      <c r="G48" s="115"/>
      <c r="H48" s="107"/>
      <c r="I48" s="108"/>
      <c r="J48" s="109">
        <f t="shared" ref="J48:O48" si="5">SUM(J35:J47)</f>
        <v>0</v>
      </c>
      <c r="K48" s="109">
        <f t="shared" si="5"/>
        <v>0</v>
      </c>
      <c r="L48" s="109">
        <f t="shared" si="5"/>
        <v>0</v>
      </c>
      <c r="M48" s="109">
        <f t="shared" si="5"/>
        <v>0</v>
      </c>
      <c r="N48" s="109">
        <f t="shared" si="5"/>
        <v>0</v>
      </c>
      <c r="O48" s="109">
        <f t="shared" si="5"/>
        <v>0</v>
      </c>
      <c r="P48" s="1"/>
      <c r="Q48" s="2"/>
      <c r="R48" s="2"/>
      <c r="S48" s="2"/>
      <c r="T48" s="2"/>
      <c r="U48" s="2"/>
      <c r="V48" s="2"/>
      <c r="W48" s="2"/>
      <c r="X48" s="2"/>
      <c r="Y48" s="2"/>
      <c r="Z48" s="2"/>
    </row>
    <row r="49" spans="1:26" ht="7.5" customHeight="1">
      <c r="A49" s="2"/>
      <c r="B49" s="1"/>
      <c r="C49" s="87"/>
      <c r="D49" s="87"/>
      <c r="E49" s="87"/>
      <c r="F49" s="87"/>
      <c r="G49" s="87"/>
      <c r="H49" s="87"/>
      <c r="I49" s="87"/>
      <c r="J49" s="87"/>
      <c r="K49" s="87"/>
      <c r="L49" s="87"/>
      <c r="M49" s="87"/>
      <c r="N49" s="87"/>
      <c r="O49" s="87"/>
      <c r="P49" s="1"/>
      <c r="Q49" s="2"/>
      <c r="R49" s="2"/>
      <c r="S49" s="2"/>
      <c r="T49" s="2"/>
      <c r="U49" s="2"/>
      <c r="V49" s="2"/>
      <c r="W49" s="2"/>
      <c r="X49" s="2"/>
      <c r="Y49" s="2"/>
      <c r="Z49" s="2"/>
    </row>
    <row r="50" spans="1:26">
      <c r="A50" s="2"/>
      <c r="B50" s="1"/>
      <c r="C50" s="566" t="s">
        <v>183</v>
      </c>
      <c r="D50" s="510"/>
      <c r="E50" s="510"/>
      <c r="F50" s="512"/>
      <c r="G50" s="87"/>
      <c r="H50" s="87"/>
      <c r="I50" s="87"/>
      <c r="J50" s="87"/>
      <c r="K50" s="87"/>
      <c r="L50" s="87"/>
      <c r="M50" s="87"/>
      <c r="N50" s="87"/>
      <c r="O50" s="87"/>
      <c r="P50" s="1"/>
      <c r="Q50" s="2"/>
      <c r="R50" s="2"/>
      <c r="S50" s="2"/>
      <c r="T50" s="2"/>
      <c r="U50" s="2"/>
      <c r="V50" s="2"/>
      <c r="W50" s="2"/>
      <c r="X50" s="2"/>
      <c r="Y50" s="2"/>
      <c r="Z50" s="2"/>
    </row>
    <row r="51" spans="1:26" ht="49.5" customHeight="1">
      <c r="A51" s="2"/>
      <c r="B51" s="1"/>
      <c r="C51" s="567"/>
      <c r="D51" s="550"/>
      <c r="E51" s="550"/>
      <c r="F51" s="568"/>
      <c r="G51" s="87"/>
      <c r="H51" s="87"/>
      <c r="I51" s="87"/>
      <c r="J51" s="95" t="s">
        <v>18</v>
      </c>
      <c r="K51" s="116" t="s">
        <v>19</v>
      </c>
      <c r="L51" s="116" t="s">
        <v>20</v>
      </c>
      <c r="M51" s="116" t="s">
        <v>21</v>
      </c>
      <c r="N51" s="117" t="s">
        <v>22</v>
      </c>
      <c r="O51" s="118" t="s">
        <v>23</v>
      </c>
      <c r="P51" s="1"/>
      <c r="Q51" s="2"/>
      <c r="R51" s="2"/>
      <c r="S51" s="2"/>
      <c r="T51" s="2"/>
      <c r="U51" s="2"/>
      <c r="V51" s="2"/>
      <c r="W51" s="2"/>
      <c r="X51" s="2"/>
      <c r="Y51" s="2"/>
      <c r="Z51" s="2"/>
    </row>
    <row r="52" spans="1:26" ht="31.5" customHeight="1">
      <c r="A52" s="2"/>
      <c r="B52" s="1"/>
      <c r="C52" s="569"/>
      <c r="D52" s="570"/>
      <c r="E52" s="570"/>
      <c r="F52" s="571"/>
      <c r="G52" s="87"/>
      <c r="H52" s="562" t="s">
        <v>257</v>
      </c>
      <c r="I52" s="563"/>
      <c r="J52" s="120">
        <f t="shared" ref="J52:O52" si="6">J48+J31</f>
        <v>0</v>
      </c>
      <c r="K52" s="19">
        <f t="shared" si="6"/>
        <v>0</v>
      </c>
      <c r="L52" s="19">
        <f t="shared" si="6"/>
        <v>0</v>
      </c>
      <c r="M52" s="19">
        <f t="shared" si="6"/>
        <v>0</v>
      </c>
      <c r="N52" s="35">
        <f t="shared" si="6"/>
        <v>0</v>
      </c>
      <c r="O52" s="121">
        <f t="shared" si="6"/>
        <v>0</v>
      </c>
      <c r="P52" s="1"/>
      <c r="Q52" s="2"/>
      <c r="R52" s="2"/>
      <c r="S52" s="2"/>
      <c r="T52" s="2"/>
      <c r="U52" s="2"/>
      <c r="V52" s="2"/>
      <c r="W52" s="2"/>
      <c r="X52" s="2"/>
      <c r="Y52" s="2"/>
      <c r="Z52" s="2"/>
    </row>
    <row r="53" spans="1:26" ht="7.5" customHeight="1">
      <c r="A53" s="2"/>
      <c r="B53" s="1"/>
      <c r="C53" s="87"/>
      <c r="D53" s="87"/>
      <c r="E53" s="87"/>
      <c r="F53" s="87"/>
      <c r="G53" s="87"/>
      <c r="H53" s="87"/>
      <c r="I53" s="87"/>
      <c r="J53" s="87"/>
      <c r="K53" s="87"/>
      <c r="L53" s="87"/>
      <c r="M53" s="87"/>
      <c r="N53" s="87"/>
      <c r="O53" s="87"/>
      <c r="P53" s="1"/>
      <c r="Q53" s="2"/>
      <c r="R53" s="2"/>
      <c r="S53" s="2"/>
      <c r="T53" s="2"/>
      <c r="U53" s="2"/>
      <c r="V53" s="2"/>
      <c r="W53" s="2"/>
      <c r="X53" s="2"/>
      <c r="Y53" s="2"/>
      <c r="Z53" s="2"/>
    </row>
    <row r="54" spans="1:26" ht="7.5" customHeight="1">
      <c r="A54" s="2"/>
      <c r="B54" s="2"/>
      <c r="C54" s="86"/>
      <c r="D54" s="86"/>
      <c r="E54" s="86"/>
      <c r="F54" s="86"/>
      <c r="G54" s="86"/>
      <c r="H54" s="86"/>
      <c r="I54" s="86"/>
      <c r="J54" s="86"/>
      <c r="K54" s="86"/>
      <c r="L54" s="86"/>
      <c r="M54" s="86"/>
      <c r="N54" s="86"/>
      <c r="O54" s="86"/>
      <c r="P54" s="2"/>
      <c r="Q54" s="2"/>
      <c r="R54" s="2"/>
      <c r="S54" s="2"/>
      <c r="T54" s="2"/>
      <c r="U54" s="2"/>
      <c r="V54" s="2"/>
      <c r="W54" s="2"/>
      <c r="X54" s="2"/>
      <c r="Y54" s="2"/>
      <c r="Z54" s="2"/>
    </row>
    <row r="55" spans="1:26" hidden="1">
      <c r="A55" s="2"/>
      <c r="B55" s="2"/>
      <c r="C55" s="86"/>
      <c r="D55" s="86"/>
      <c r="E55" s="86"/>
      <c r="F55" s="86"/>
      <c r="G55" s="86"/>
      <c r="H55" s="86"/>
      <c r="I55" s="86"/>
      <c r="J55" s="86"/>
      <c r="K55" s="86"/>
      <c r="L55" s="86"/>
      <c r="M55" s="86"/>
      <c r="N55" s="86"/>
      <c r="O55" s="86"/>
      <c r="P55" s="2"/>
      <c r="Q55" s="2"/>
      <c r="R55" s="2"/>
      <c r="S55" s="2"/>
      <c r="T55" s="2"/>
      <c r="U55" s="2"/>
      <c r="V55" s="2"/>
      <c r="W55" s="2"/>
      <c r="X55" s="2"/>
      <c r="Y55" s="2"/>
      <c r="Z55" s="2"/>
    </row>
    <row r="56" spans="1:26" hidden="1">
      <c r="A56" s="2"/>
      <c r="B56" s="2"/>
      <c r="C56" s="86" t="s">
        <v>95</v>
      </c>
      <c r="D56" s="86"/>
      <c r="E56" s="123" t="s">
        <v>258</v>
      </c>
      <c r="F56" s="86" t="s">
        <v>96</v>
      </c>
      <c r="G56" s="86"/>
      <c r="H56" s="86" t="s">
        <v>96</v>
      </c>
      <c r="I56" s="86" t="s">
        <v>95</v>
      </c>
      <c r="J56" s="86"/>
      <c r="K56" s="86"/>
      <c r="L56" s="86"/>
      <c r="M56" s="86"/>
      <c r="N56" s="86"/>
      <c r="O56" s="86"/>
      <c r="P56" s="2"/>
      <c r="Q56" s="2"/>
      <c r="R56" s="2"/>
      <c r="S56" s="2"/>
      <c r="T56" s="2"/>
      <c r="U56" s="2"/>
      <c r="V56" s="2"/>
      <c r="W56" s="2"/>
      <c r="X56" s="2"/>
      <c r="Y56" s="2"/>
      <c r="Z56" s="2"/>
    </row>
    <row r="57" spans="1:26" hidden="1">
      <c r="A57" s="2"/>
      <c r="B57" s="2"/>
      <c r="C57" s="86" t="s">
        <v>259</v>
      </c>
      <c r="D57" s="86" t="s">
        <v>96</v>
      </c>
      <c r="E57" s="125"/>
      <c r="F57" s="86" t="s">
        <v>25</v>
      </c>
      <c r="G57" s="86"/>
      <c r="H57" s="86">
        <v>1</v>
      </c>
      <c r="I57" s="86" t="s">
        <v>102</v>
      </c>
      <c r="J57" s="86"/>
      <c r="K57" s="86"/>
      <c r="L57" s="86"/>
      <c r="M57" s="86"/>
      <c r="N57" s="86"/>
      <c r="O57" s="86"/>
      <c r="P57" s="2"/>
      <c r="Q57" s="2"/>
      <c r="R57" s="2"/>
      <c r="S57" s="2"/>
      <c r="T57" s="2"/>
      <c r="U57" s="2"/>
      <c r="V57" s="2"/>
      <c r="W57" s="2"/>
      <c r="X57" s="2"/>
      <c r="Y57" s="2"/>
      <c r="Z57" s="2"/>
    </row>
    <row r="58" spans="1:26" hidden="1">
      <c r="A58" s="2"/>
      <c r="B58" s="2"/>
      <c r="C58" s="86" t="s">
        <v>260</v>
      </c>
      <c r="D58" s="126" t="s">
        <v>261</v>
      </c>
      <c r="E58" s="127">
        <v>1.21</v>
      </c>
      <c r="F58" s="86" t="s">
        <v>262</v>
      </c>
      <c r="G58" s="86"/>
      <c r="H58" s="86">
        <v>2</v>
      </c>
      <c r="I58" s="86" t="s">
        <v>263</v>
      </c>
      <c r="J58" s="86"/>
      <c r="K58" s="86"/>
      <c r="L58" s="86"/>
      <c r="M58" s="86"/>
      <c r="N58" s="86"/>
      <c r="O58" s="86"/>
      <c r="P58" s="2"/>
      <c r="Q58" s="2"/>
      <c r="R58" s="2"/>
      <c r="S58" s="2"/>
      <c r="T58" s="2"/>
      <c r="U58" s="2"/>
      <c r="V58" s="2"/>
      <c r="W58" s="2"/>
      <c r="X58" s="2"/>
      <c r="Y58" s="2"/>
      <c r="Z58" s="2"/>
    </row>
    <row r="59" spans="1:26" hidden="1">
      <c r="A59" s="2"/>
      <c r="B59" s="2"/>
      <c r="C59" s="86" t="s">
        <v>264</v>
      </c>
      <c r="D59" s="126" t="s">
        <v>265</v>
      </c>
      <c r="E59" s="127">
        <v>1.21</v>
      </c>
      <c r="F59" s="86"/>
      <c r="G59" s="86"/>
      <c r="H59" s="86">
        <v>3</v>
      </c>
      <c r="I59" s="86"/>
      <c r="J59" s="86"/>
      <c r="K59" s="86"/>
      <c r="L59" s="86"/>
      <c r="M59" s="86"/>
      <c r="N59" s="86"/>
      <c r="O59" s="86"/>
      <c r="P59" s="2"/>
      <c r="Q59" s="2"/>
      <c r="R59" s="2"/>
      <c r="S59" s="2"/>
      <c r="T59" s="2"/>
      <c r="U59" s="2"/>
      <c r="V59" s="2"/>
      <c r="W59" s="2"/>
      <c r="X59" s="2"/>
      <c r="Y59" s="2"/>
      <c r="Z59" s="2"/>
    </row>
    <row r="60" spans="1:26" ht="26.25" hidden="1" customHeight="1">
      <c r="A60" s="2"/>
      <c r="B60" s="2"/>
      <c r="C60" s="137" t="s">
        <v>266</v>
      </c>
      <c r="D60" s="126" t="s">
        <v>267</v>
      </c>
      <c r="E60" s="127">
        <v>1.21</v>
      </c>
      <c r="F60" s="86"/>
      <c r="G60" s="86"/>
      <c r="H60" s="86">
        <v>4</v>
      </c>
      <c r="I60" s="86"/>
      <c r="J60" s="86"/>
      <c r="K60" s="86"/>
      <c r="L60" s="86"/>
      <c r="M60" s="86"/>
      <c r="N60" s="86"/>
      <c r="O60" s="86"/>
      <c r="P60" s="2"/>
      <c r="Q60" s="2"/>
      <c r="R60" s="2"/>
      <c r="S60" s="2"/>
      <c r="T60" s="2"/>
      <c r="U60" s="2"/>
      <c r="V60" s="2"/>
      <c r="W60" s="2"/>
      <c r="X60" s="2"/>
      <c r="Y60" s="2"/>
      <c r="Z60" s="2"/>
    </row>
    <row r="61" spans="1:26" hidden="1">
      <c r="A61" s="2"/>
      <c r="B61" s="2"/>
      <c r="C61" s="86" t="s">
        <v>66</v>
      </c>
      <c r="D61" s="126" t="s">
        <v>268</v>
      </c>
      <c r="E61" s="127">
        <v>0.51</v>
      </c>
      <c r="F61" s="86"/>
      <c r="G61" s="86"/>
      <c r="H61" s="86">
        <v>5</v>
      </c>
      <c r="I61" s="86"/>
      <c r="J61" s="86"/>
      <c r="K61" s="86"/>
      <c r="L61" s="86"/>
      <c r="M61" s="86"/>
      <c r="N61" s="86"/>
      <c r="O61" s="86"/>
      <c r="P61" s="2"/>
      <c r="Q61" s="2"/>
      <c r="R61" s="2"/>
      <c r="S61" s="2"/>
      <c r="T61" s="2"/>
      <c r="U61" s="2"/>
      <c r="V61" s="2"/>
      <c r="W61" s="2"/>
      <c r="X61" s="2"/>
      <c r="Y61" s="2"/>
      <c r="Z61" s="2"/>
    </row>
    <row r="62" spans="1:26" hidden="1">
      <c r="A62" s="2"/>
      <c r="B62" s="2"/>
      <c r="C62" s="86"/>
      <c r="D62" s="126" t="s">
        <v>269</v>
      </c>
      <c r="E62" s="127">
        <v>0.51</v>
      </c>
      <c r="F62" s="86"/>
      <c r="G62" s="86"/>
      <c r="H62" s="86">
        <v>6</v>
      </c>
      <c r="I62" s="86"/>
      <c r="J62" s="86"/>
      <c r="K62" s="86"/>
      <c r="L62" s="86"/>
      <c r="M62" s="86"/>
      <c r="N62" s="86"/>
      <c r="O62" s="86"/>
      <c r="P62" s="2"/>
      <c r="Q62" s="2"/>
      <c r="R62" s="2"/>
      <c r="S62" s="2"/>
      <c r="T62" s="2"/>
      <c r="U62" s="2"/>
      <c r="V62" s="2"/>
      <c r="W62" s="2"/>
      <c r="X62" s="2"/>
      <c r="Y62" s="2"/>
      <c r="Z62" s="2"/>
    </row>
    <row r="63" spans="1:26" hidden="1">
      <c r="A63" s="2"/>
      <c r="B63" s="2"/>
      <c r="C63" s="86"/>
      <c r="D63" s="126" t="s">
        <v>270</v>
      </c>
      <c r="E63" s="127">
        <v>1.21</v>
      </c>
      <c r="F63" s="86"/>
      <c r="G63" s="86"/>
      <c r="H63" s="86">
        <v>7</v>
      </c>
      <c r="I63" s="86"/>
      <c r="J63" s="86"/>
      <c r="K63" s="86"/>
      <c r="L63" s="86"/>
      <c r="M63" s="86"/>
      <c r="N63" s="86"/>
      <c r="O63" s="86"/>
      <c r="P63" s="2"/>
      <c r="Q63" s="2"/>
      <c r="R63" s="2"/>
      <c r="S63" s="2"/>
      <c r="T63" s="2"/>
      <c r="U63" s="2"/>
      <c r="V63" s="2"/>
      <c r="W63" s="2"/>
      <c r="X63" s="2"/>
      <c r="Y63" s="2"/>
      <c r="Z63" s="2"/>
    </row>
    <row r="64" spans="1:26" hidden="1">
      <c r="A64" s="2"/>
      <c r="B64" s="2"/>
      <c r="C64" s="86"/>
      <c r="D64" s="126" t="s">
        <v>271</v>
      </c>
      <c r="E64" s="127">
        <v>0.51</v>
      </c>
      <c r="F64" s="86"/>
      <c r="G64" s="86"/>
      <c r="H64" s="86">
        <v>8</v>
      </c>
      <c r="I64" s="86"/>
      <c r="J64" s="86"/>
      <c r="K64" s="86"/>
      <c r="L64" s="86"/>
      <c r="M64" s="86"/>
      <c r="N64" s="86"/>
      <c r="O64" s="86"/>
      <c r="P64" s="2"/>
      <c r="Q64" s="2"/>
      <c r="R64" s="2"/>
      <c r="S64" s="2"/>
      <c r="T64" s="2"/>
      <c r="U64" s="2"/>
      <c r="V64" s="2"/>
      <c r="W64" s="2"/>
      <c r="X64" s="2"/>
      <c r="Y64" s="2"/>
      <c r="Z64" s="2"/>
    </row>
    <row r="65" spans="1:26" hidden="1">
      <c r="A65" s="2"/>
      <c r="B65" s="2"/>
      <c r="C65" s="86"/>
      <c r="D65" s="126" t="s">
        <v>272</v>
      </c>
      <c r="E65" s="127">
        <v>0.51</v>
      </c>
      <c r="F65" s="86"/>
      <c r="G65" s="86"/>
      <c r="H65" s="86">
        <v>9</v>
      </c>
      <c r="I65" s="86"/>
      <c r="J65" s="86"/>
      <c r="K65" s="86"/>
      <c r="L65" s="86"/>
      <c r="M65" s="86"/>
      <c r="N65" s="86"/>
      <c r="O65" s="86"/>
      <c r="P65" s="2"/>
      <c r="Q65" s="2"/>
      <c r="R65" s="2"/>
      <c r="S65" s="2"/>
      <c r="T65" s="2"/>
      <c r="U65" s="2"/>
      <c r="V65" s="2"/>
      <c r="W65" s="2"/>
      <c r="X65" s="2"/>
      <c r="Y65" s="2"/>
      <c r="Z65" s="2"/>
    </row>
    <row r="66" spans="1:26" hidden="1">
      <c r="A66" s="2"/>
      <c r="B66" s="2"/>
      <c r="C66" s="86"/>
      <c r="D66" s="126" t="s">
        <v>273</v>
      </c>
      <c r="E66" s="127">
        <v>0.24</v>
      </c>
      <c r="F66" s="86"/>
      <c r="G66" s="86"/>
      <c r="H66" s="86">
        <v>10</v>
      </c>
      <c r="I66" s="86"/>
      <c r="J66" s="86"/>
      <c r="K66" s="86"/>
      <c r="L66" s="86"/>
      <c r="M66" s="86"/>
      <c r="N66" s="86"/>
      <c r="O66" s="86"/>
      <c r="P66" s="2"/>
      <c r="Q66" s="2"/>
      <c r="R66" s="2"/>
      <c r="S66" s="2"/>
      <c r="T66" s="2"/>
      <c r="U66" s="2"/>
      <c r="V66" s="2"/>
      <c r="W66" s="2"/>
      <c r="X66" s="2"/>
      <c r="Y66" s="2"/>
      <c r="Z66" s="2"/>
    </row>
    <row r="67" spans="1:26" hidden="1">
      <c r="A67" s="2"/>
      <c r="B67" s="2"/>
      <c r="C67" s="86"/>
      <c r="D67" s="126" t="s">
        <v>274</v>
      </c>
      <c r="E67" s="127">
        <v>1.21</v>
      </c>
      <c r="F67" s="86"/>
      <c r="G67" s="86"/>
      <c r="H67" s="86">
        <v>11</v>
      </c>
      <c r="I67" s="86"/>
      <c r="J67" s="86"/>
      <c r="K67" s="86"/>
      <c r="L67" s="86"/>
      <c r="M67" s="86"/>
      <c r="N67" s="86"/>
      <c r="O67" s="86"/>
      <c r="P67" s="2"/>
      <c r="Q67" s="2"/>
      <c r="R67" s="2"/>
      <c r="S67" s="2"/>
      <c r="T67" s="2"/>
      <c r="U67" s="2"/>
      <c r="V67" s="2"/>
      <c r="W67" s="2"/>
      <c r="X67" s="2"/>
      <c r="Y67" s="2"/>
      <c r="Z67" s="2"/>
    </row>
    <row r="68" spans="1:26" hidden="1">
      <c r="A68" s="2"/>
      <c r="B68" s="2"/>
      <c r="C68" s="86"/>
      <c r="D68" s="126" t="s">
        <v>275</v>
      </c>
      <c r="E68" s="127">
        <v>0.51</v>
      </c>
      <c r="F68" s="86"/>
      <c r="G68" s="86"/>
      <c r="H68" s="86">
        <v>12</v>
      </c>
      <c r="I68" s="86"/>
      <c r="J68" s="86"/>
      <c r="K68" s="86"/>
      <c r="L68" s="86"/>
      <c r="M68" s="86"/>
      <c r="N68" s="86"/>
      <c r="O68" s="86"/>
      <c r="P68" s="2"/>
      <c r="Q68" s="2"/>
      <c r="R68" s="2"/>
      <c r="S68" s="2"/>
      <c r="T68" s="2"/>
      <c r="U68" s="2"/>
      <c r="V68" s="2"/>
      <c r="W68" s="2"/>
      <c r="X68" s="2"/>
      <c r="Y68" s="2"/>
      <c r="Z68" s="2"/>
    </row>
    <row r="69" spans="1:26" hidden="1">
      <c r="A69" s="2"/>
      <c r="B69" s="2"/>
      <c r="C69" s="86"/>
      <c r="D69" s="126" t="s">
        <v>276</v>
      </c>
      <c r="E69" s="127">
        <v>0.51</v>
      </c>
      <c r="F69" s="86"/>
      <c r="G69" s="86"/>
      <c r="H69" s="86">
        <v>13</v>
      </c>
      <c r="I69" s="86"/>
      <c r="J69" s="86"/>
      <c r="K69" s="86"/>
      <c r="L69" s="86"/>
      <c r="M69" s="86"/>
      <c r="N69" s="86"/>
      <c r="O69" s="86"/>
      <c r="P69" s="2"/>
      <c r="Q69" s="2"/>
      <c r="R69" s="2"/>
      <c r="S69" s="2"/>
      <c r="T69" s="2"/>
      <c r="U69" s="2"/>
      <c r="V69" s="2"/>
      <c r="W69" s="2"/>
      <c r="X69" s="2"/>
      <c r="Y69" s="2"/>
      <c r="Z69" s="2"/>
    </row>
    <row r="70" spans="1:26" hidden="1">
      <c r="A70" s="2"/>
      <c r="B70" s="2"/>
      <c r="C70" s="86"/>
      <c r="D70" s="126" t="s">
        <v>277</v>
      </c>
      <c r="E70" s="127">
        <v>1.21</v>
      </c>
      <c r="F70" s="86"/>
      <c r="G70" s="86"/>
      <c r="H70" s="86">
        <v>14</v>
      </c>
      <c r="I70" s="86"/>
      <c r="J70" s="86"/>
      <c r="K70" s="86"/>
      <c r="L70" s="86"/>
      <c r="M70" s="86"/>
      <c r="N70" s="86"/>
      <c r="O70" s="86"/>
      <c r="P70" s="2"/>
      <c r="Q70" s="2"/>
      <c r="R70" s="2"/>
      <c r="S70" s="2"/>
      <c r="T70" s="2"/>
      <c r="U70" s="2"/>
      <c r="V70" s="2"/>
      <c r="W70" s="2"/>
      <c r="X70" s="2"/>
      <c r="Y70" s="2"/>
      <c r="Z70" s="2"/>
    </row>
    <row r="71" spans="1:26" hidden="1">
      <c r="A71" s="2"/>
      <c r="B71" s="2"/>
      <c r="C71" s="86"/>
      <c r="D71" s="126" t="s">
        <v>278</v>
      </c>
      <c r="E71" s="127">
        <v>0.51</v>
      </c>
      <c r="F71" s="86"/>
      <c r="G71" s="86"/>
      <c r="H71" s="86">
        <v>15</v>
      </c>
      <c r="I71" s="86"/>
      <c r="J71" s="86"/>
      <c r="K71" s="86"/>
      <c r="L71" s="86"/>
      <c r="M71" s="86"/>
      <c r="N71" s="86"/>
      <c r="O71" s="86"/>
      <c r="P71" s="2"/>
      <c r="Q71" s="2"/>
      <c r="R71" s="2"/>
      <c r="S71" s="2"/>
      <c r="T71" s="2"/>
      <c r="U71" s="2"/>
      <c r="V71" s="2"/>
      <c r="W71" s="2"/>
      <c r="X71" s="2"/>
      <c r="Y71" s="2"/>
      <c r="Z71" s="2"/>
    </row>
    <row r="72" spans="1:26" hidden="1">
      <c r="A72" s="2"/>
      <c r="B72" s="2"/>
      <c r="C72" s="86"/>
      <c r="D72" s="126" t="s">
        <v>279</v>
      </c>
      <c r="E72" s="127">
        <v>0.24</v>
      </c>
      <c r="F72" s="86"/>
      <c r="G72" s="86"/>
      <c r="H72" s="86">
        <v>16</v>
      </c>
      <c r="I72" s="86"/>
      <c r="J72" s="86"/>
      <c r="K72" s="86"/>
      <c r="L72" s="86"/>
      <c r="M72" s="86"/>
      <c r="N72" s="86"/>
      <c r="O72" s="86"/>
      <c r="P72" s="2"/>
      <c r="Q72" s="2"/>
      <c r="R72" s="2"/>
      <c r="S72" s="2"/>
      <c r="T72" s="2"/>
      <c r="U72" s="2"/>
      <c r="V72" s="2"/>
      <c r="W72" s="2"/>
      <c r="X72" s="2"/>
      <c r="Y72" s="2"/>
      <c r="Z72" s="2"/>
    </row>
    <row r="73" spans="1:26" hidden="1">
      <c r="A73" s="2"/>
      <c r="B73" s="2"/>
      <c r="C73" s="86"/>
      <c r="D73" s="126" t="s">
        <v>280</v>
      </c>
      <c r="E73" s="127">
        <v>0.24</v>
      </c>
      <c r="F73" s="86"/>
      <c r="G73" s="86"/>
      <c r="H73" s="86">
        <v>17</v>
      </c>
      <c r="I73" s="86"/>
      <c r="J73" s="86"/>
      <c r="K73" s="86"/>
      <c r="L73" s="86"/>
      <c r="M73" s="86"/>
      <c r="N73" s="86"/>
      <c r="O73" s="86"/>
      <c r="P73" s="2"/>
      <c r="Q73" s="2"/>
      <c r="R73" s="2"/>
      <c r="S73" s="2"/>
      <c r="T73" s="2"/>
      <c r="U73" s="2"/>
      <c r="V73" s="2"/>
      <c r="W73" s="2"/>
      <c r="X73" s="2"/>
      <c r="Y73" s="2"/>
      <c r="Z73" s="2"/>
    </row>
    <row r="74" spans="1:26" hidden="1">
      <c r="A74" s="2"/>
      <c r="B74" s="2"/>
      <c r="C74" s="86"/>
      <c r="D74" s="126" t="s">
        <v>281</v>
      </c>
      <c r="E74" s="138">
        <v>0.24</v>
      </c>
      <c r="F74" s="86"/>
      <c r="G74" s="86"/>
      <c r="H74" s="86">
        <v>18</v>
      </c>
      <c r="I74" s="86"/>
      <c r="J74" s="86"/>
      <c r="K74" s="86"/>
      <c r="L74" s="86"/>
      <c r="M74" s="86"/>
      <c r="N74" s="86"/>
      <c r="O74" s="86"/>
      <c r="P74" s="2"/>
      <c r="Q74" s="2"/>
      <c r="R74" s="2"/>
      <c r="S74" s="2"/>
      <c r="T74" s="2"/>
      <c r="U74" s="2"/>
      <c r="V74" s="2"/>
      <c r="W74" s="2"/>
      <c r="X74" s="2"/>
      <c r="Y74" s="2"/>
      <c r="Z74" s="2"/>
    </row>
    <row r="75" spans="1:26" hidden="1">
      <c r="A75" s="2"/>
      <c r="B75" s="2"/>
      <c r="C75" s="86"/>
      <c r="D75" s="126" t="s">
        <v>282</v>
      </c>
      <c r="E75" s="138">
        <v>0.51</v>
      </c>
      <c r="F75" s="86"/>
      <c r="G75" s="86"/>
      <c r="H75" s="86">
        <v>19</v>
      </c>
      <c r="I75" s="86"/>
      <c r="J75" s="86"/>
      <c r="K75" s="86"/>
      <c r="L75" s="86"/>
      <c r="M75" s="86"/>
      <c r="N75" s="86"/>
      <c r="O75" s="86"/>
      <c r="P75" s="2"/>
      <c r="Q75" s="2"/>
      <c r="R75" s="2"/>
      <c r="S75" s="2"/>
      <c r="T75" s="2"/>
      <c r="U75" s="2"/>
      <c r="V75" s="2"/>
      <c r="W75" s="2"/>
      <c r="X75" s="2"/>
      <c r="Y75" s="2"/>
      <c r="Z75" s="2"/>
    </row>
    <row r="76" spans="1:26" hidden="1">
      <c r="A76" s="2"/>
      <c r="B76" s="2"/>
      <c r="C76" s="86"/>
      <c r="D76" s="86"/>
      <c r="E76" s="86"/>
      <c r="F76" s="86"/>
      <c r="G76" s="86"/>
      <c r="H76" s="86">
        <v>20</v>
      </c>
      <c r="I76" s="86"/>
      <c r="J76" s="86"/>
      <c r="K76" s="86"/>
      <c r="L76" s="86"/>
      <c r="M76" s="86"/>
      <c r="N76" s="86"/>
      <c r="O76" s="86"/>
      <c r="P76" s="2"/>
      <c r="Q76" s="2"/>
      <c r="R76" s="2"/>
      <c r="S76" s="2"/>
      <c r="T76" s="2"/>
      <c r="U76" s="2"/>
      <c r="V76" s="2"/>
      <c r="W76" s="2"/>
      <c r="X76" s="2"/>
      <c r="Y76" s="2"/>
      <c r="Z76" s="2"/>
    </row>
    <row r="77" spans="1:26" hidden="1">
      <c r="A77" s="2"/>
      <c r="B77" s="2"/>
      <c r="C77" s="86"/>
      <c r="D77" s="86"/>
      <c r="E77" s="86"/>
      <c r="F77" s="86"/>
      <c r="G77" s="86"/>
      <c r="H77" s="86">
        <v>21</v>
      </c>
      <c r="I77" s="86"/>
      <c r="J77" s="86"/>
      <c r="K77" s="86"/>
      <c r="L77" s="86"/>
      <c r="M77" s="86"/>
      <c r="N77" s="86"/>
      <c r="O77" s="86"/>
      <c r="P77" s="2"/>
      <c r="Q77" s="2"/>
      <c r="R77" s="2"/>
      <c r="S77" s="2"/>
      <c r="T77" s="2"/>
      <c r="U77" s="2"/>
      <c r="V77" s="2"/>
      <c r="W77" s="2"/>
      <c r="X77" s="2"/>
      <c r="Y77" s="2"/>
      <c r="Z77" s="2"/>
    </row>
    <row r="78" spans="1:26" hidden="1">
      <c r="A78" s="2"/>
      <c r="B78" s="2"/>
      <c r="C78" s="86"/>
      <c r="D78" s="86"/>
      <c r="E78" s="86"/>
      <c r="F78" s="86"/>
      <c r="G78" s="86"/>
      <c r="H78" s="86">
        <v>22</v>
      </c>
      <c r="I78" s="86"/>
      <c r="J78" s="86"/>
      <c r="K78" s="86"/>
      <c r="L78" s="86"/>
      <c r="M78" s="86"/>
      <c r="N78" s="86"/>
      <c r="O78" s="86"/>
      <c r="P78" s="2"/>
      <c r="Q78" s="2"/>
      <c r="R78" s="2"/>
      <c r="S78" s="2"/>
      <c r="T78" s="2"/>
      <c r="U78" s="2"/>
      <c r="V78" s="2"/>
      <c r="W78" s="2"/>
      <c r="X78" s="2"/>
      <c r="Y78" s="2"/>
      <c r="Z78" s="2"/>
    </row>
    <row r="79" spans="1:26" hidden="1">
      <c r="A79" s="2"/>
      <c r="B79" s="2"/>
      <c r="C79" s="86"/>
      <c r="D79" s="86"/>
      <c r="E79" s="86"/>
      <c r="F79" s="86"/>
      <c r="G79" s="86"/>
      <c r="H79" s="86">
        <v>23</v>
      </c>
      <c r="I79" s="86"/>
      <c r="J79" s="86"/>
      <c r="K79" s="86"/>
      <c r="L79" s="86"/>
      <c r="M79" s="86"/>
      <c r="N79" s="86"/>
      <c r="O79" s="86"/>
      <c r="P79" s="2"/>
      <c r="Q79" s="2"/>
      <c r="R79" s="2"/>
      <c r="S79" s="2"/>
      <c r="T79" s="2"/>
      <c r="U79" s="2"/>
      <c r="V79" s="2"/>
      <c r="W79" s="2"/>
      <c r="X79" s="2"/>
      <c r="Y79" s="2"/>
      <c r="Z79" s="2"/>
    </row>
    <row r="80" spans="1:26" hidden="1">
      <c r="A80" s="2"/>
      <c r="B80" s="2"/>
      <c r="C80" s="86"/>
      <c r="D80" s="86"/>
      <c r="E80" s="86"/>
      <c r="F80" s="86"/>
      <c r="G80" s="86"/>
      <c r="H80" s="86">
        <v>24</v>
      </c>
      <c r="I80" s="86"/>
      <c r="J80" s="86"/>
      <c r="K80" s="86"/>
      <c r="L80" s="86"/>
      <c r="M80" s="86"/>
      <c r="N80" s="86"/>
      <c r="O80" s="86"/>
      <c r="P80" s="2"/>
      <c r="Q80" s="2"/>
      <c r="R80" s="2"/>
      <c r="S80" s="2"/>
      <c r="T80" s="2"/>
      <c r="U80" s="2"/>
      <c r="V80" s="2"/>
      <c r="W80" s="2"/>
      <c r="X80" s="2"/>
      <c r="Y80" s="2"/>
      <c r="Z80" s="2"/>
    </row>
    <row r="81" spans="1:26" hidden="1">
      <c r="A81" s="2"/>
      <c r="B81" s="2"/>
      <c r="C81" s="86"/>
      <c r="D81" s="86"/>
      <c r="E81" s="86"/>
      <c r="F81" s="86"/>
      <c r="G81" s="86"/>
      <c r="H81" s="86">
        <v>25</v>
      </c>
      <c r="I81" s="86"/>
      <c r="J81" s="86"/>
      <c r="K81" s="86"/>
      <c r="L81" s="86"/>
      <c r="M81" s="86"/>
      <c r="N81" s="86"/>
      <c r="O81" s="86"/>
      <c r="P81" s="2"/>
      <c r="Q81" s="2"/>
      <c r="R81" s="2"/>
      <c r="S81" s="2"/>
      <c r="T81" s="2"/>
      <c r="U81" s="2"/>
      <c r="V81" s="2"/>
      <c r="W81" s="2"/>
      <c r="X81" s="2"/>
      <c r="Y81" s="2"/>
      <c r="Z81" s="2"/>
    </row>
    <row r="82" spans="1:26" hidden="1">
      <c r="A82" s="2"/>
      <c r="B82" s="2"/>
      <c r="C82" s="86"/>
      <c r="D82" s="86"/>
      <c r="E82" s="86"/>
      <c r="F82" s="86"/>
      <c r="G82" s="86"/>
      <c r="H82" s="86">
        <v>26</v>
      </c>
      <c r="I82" s="86"/>
      <c r="J82" s="86"/>
      <c r="K82" s="86"/>
      <c r="L82" s="86"/>
      <c r="M82" s="86"/>
      <c r="N82" s="86"/>
      <c r="O82" s="86"/>
      <c r="P82" s="2"/>
      <c r="Q82" s="2"/>
      <c r="R82" s="2"/>
      <c r="S82" s="2"/>
      <c r="T82" s="2"/>
      <c r="U82" s="2"/>
      <c r="V82" s="2"/>
      <c r="W82" s="2"/>
      <c r="X82" s="2"/>
      <c r="Y82" s="2"/>
      <c r="Z82" s="2"/>
    </row>
    <row r="83" spans="1:26" hidden="1">
      <c r="A83" s="2"/>
      <c r="B83" s="2"/>
      <c r="C83" s="86"/>
      <c r="D83" s="86"/>
      <c r="E83" s="86"/>
      <c r="F83" s="86"/>
      <c r="G83" s="86"/>
      <c r="H83" s="86">
        <v>27</v>
      </c>
      <c r="I83" s="86"/>
      <c r="J83" s="86"/>
      <c r="K83" s="86"/>
      <c r="L83" s="86"/>
      <c r="M83" s="86"/>
      <c r="N83" s="86"/>
      <c r="O83" s="86"/>
      <c r="P83" s="2"/>
      <c r="Q83" s="2"/>
      <c r="R83" s="2"/>
      <c r="S83" s="2"/>
      <c r="T83" s="2"/>
      <c r="U83" s="2"/>
      <c r="V83" s="2"/>
      <c r="W83" s="2"/>
      <c r="X83" s="2"/>
      <c r="Y83" s="2"/>
      <c r="Z83" s="2"/>
    </row>
    <row r="84" spans="1:26" hidden="1">
      <c r="A84" s="2"/>
      <c r="B84" s="2"/>
      <c r="C84" s="86"/>
      <c r="D84" s="86"/>
      <c r="E84" s="86"/>
      <c r="F84" s="86"/>
      <c r="G84" s="86"/>
      <c r="H84" s="86">
        <v>28</v>
      </c>
      <c r="I84" s="86"/>
      <c r="J84" s="86"/>
      <c r="K84" s="86"/>
      <c r="L84" s="86"/>
      <c r="M84" s="86"/>
      <c r="N84" s="86"/>
      <c r="O84" s="86"/>
      <c r="P84" s="2"/>
      <c r="Q84" s="2"/>
      <c r="R84" s="2"/>
      <c r="S84" s="2"/>
      <c r="T84" s="2"/>
      <c r="U84" s="2"/>
      <c r="V84" s="2"/>
      <c r="W84" s="2"/>
      <c r="X84" s="2"/>
      <c r="Y84" s="2"/>
      <c r="Z84" s="2"/>
    </row>
    <row r="85" spans="1:26" hidden="1">
      <c r="A85" s="2"/>
      <c r="B85" s="2"/>
      <c r="C85" s="86"/>
      <c r="D85" s="86"/>
      <c r="E85" s="86"/>
      <c r="F85" s="86"/>
      <c r="G85" s="86"/>
      <c r="H85" s="86">
        <v>29</v>
      </c>
      <c r="I85" s="86"/>
      <c r="J85" s="86"/>
      <c r="K85" s="86"/>
      <c r="L85" s="86"/>
      <c r="M85" s="86"/>
      <c r="N85" s="86"/>
      <c r="O85" s="86"/>
      <c r="P85" s="2"/>
      <c r="Q85" s="2"/>
      <c r="R85" s="2"/>
      <c r="S85" s="2"/>
      <c r="T85" s="2"/>
      <c r="U85" s="2"/>
      <c r="V85" s="2"/>
      <c r="W85" s="2"/>
      <c r="X85" s="2"/>
      <c r="Y85" s="2"/>
      <c r="Z85" s="2"/>
    </row>
    <row r="86" spans="1:26" hidden="1">
      <c r="A86" s="2"/>
      <c r="B86" s="2"/>
      <c r="C86" s="86"/>
      <c r="D86" s="86"/>
      <c r="E86" s="86"/>
      <c r="F86" s="86"/>
      <c r="G86" s="86"/>
      <c r="H86" s="86">
        <v>30</v>
      </c>
      <c r="I86" s="86"/>
      <c r="J86" s="86"/>
      <c r="K86" s="86"/>
      <c r="L86" s="86"/>
      <c r="M86" s="86"/>
      <c r="N86" s="86"/>
      <c r="O86" s="86"/>
      <c r="P86" s="2"/>
      <c r="Q86" s="2"/>
      <c r="R86" s="2"/>
      <c r="S86" s="2"/>
      <c r="T86" s="2"/>
      <c r="U86" s="2"/>
      <c r="V86" s="2"/>
      <c r="W86" s="2"/>
      <c r="X86" s="2"/>
      <c r="Y86" s="2"/>
      <c r="Z86" s="2"/>
    </row>
    <row r="87" spans="1:26" hidden="1">
      <c r="A87" s="2"/>
      <c r="B87" s="2"/>
      <c r="C87" s="86"/>
      <c r="D87" s="86"/>
      <c r="E87" s="86"/>
      <c r="F87" s="86"/>
      <c r="G87" s="86"/>
      <c r="H87" s="86">
        <v>31</v>
      </c>
      <c r="I87" s="86"/>
      <c r="J87" s="86"/>
      <c r="K87" s="86"/>
      <c r="L87" s="86"/>
      <c r="M87" s="86"/>
      <c r="N87" s="86"/>
      <c r="O87" s="86"/>
      <c r="P87" s="2"/>
      <c r="Q87" s="2"/>
      <c r="R87" s="2"/>
      <c r="S87" s="2"/>
      <c r="T87" s="2"/>
      <c r="U87" s="2"/>
      <c r="V87" s="2"/>
      <c r="W87" s="2"/>
      <c r="X87" s="2"/>
      <c r="Y87" s="2"/>
      <c r="Z87" s="2"/>
    </row>
    <row r="88" spans="1:26" hidden="1">
      <c r="A88" s="2"/>
      <c r="B88" s="2"/>
      <c r="C88" s="86"/>
      <c r="D88" s="86"/>
      <c r="E88" s="86"/>
      <c r="F88" s="86"/>
      <c r="G88" s="86"/>
      <c r="H88" s="86">
        <v>32</v>
      </c>
      <c r="I88" s="86"/>
      <c r="J88" s="86"/>
      <c r="K88" s="86"/>
      <c r="L88" s="86"/>
      <c r="M88" s="86"/>
      <c r="N88" s="86"/>
      <c r="O88" s="86"/>
      <c r="P88" s="2"/>
      <c r="Q88" s="2"/>
      <c r="R88" s="2"/>
      <c r="S88" s="2"/>
      <c r="T88" s="2"/>
      <c r="U88" s="2"/>
      <c r="V88" s="2"/>
      <c r="W88" s="2"/>
      <c r="X88" s="2"/>
      <c r="Y88" s="2"/>
      <c r="Z88" s="2"/>
    </row>
    <row r="89" spans="1:26" hidden="1">
      <c r="A89" s="2"/>
      <c r="B89" s="2"/>
      <c r="C89" s="86"/>
      <c r="D89" s="86"/>
      <c r="E89" s="86"/>
      <c r="F89" s="86"/>
      <c r="G89" s="86"/>
      <c r="H89" s="86">
        <v>33</v>
      </c>
      <c r="I89" s="86"/>
      <c r="J89" s="86"/>
      <c r="K89" s="86"/>
      <c r="L89" s="86"/>
      <c r="M89" s="86"/>
      <c r="N89" s="86"/>
      <c r="O89" s="86"/>
      <c r="P89" s="2"/>
      <c r="Q89" s="2"/>
      <c r="R89" s="2"/>
      <c r="S89" s="2"/>
      <c r="T89" s="2"/>
      <c r="U89" s="2"/>
      <c r="V89" s="2"/>
      <c r="W89" s="2"/>
      <c r="X89" s="2"/>
      <c r="Y89" s="2"/>
      <c r="Z89" s="2"/>
    </row>
    <row r="90" spans="1:26" hidden="1">
      <c r="A90" s="2"/>
      <c r="B90" s="2"/>
      <c r="C90" s="86"/>
      <c r="D90" s="86"/>
      <c r="E90" s="86"/>
      <c r="F90" s="86"/>
      <c r="G90" s="86"/>
      <c r="H90" s="86">
        <v>34</v>
      </c>
      <c r="I90" s="86"/>
      <c r="J90" s="86"/>
      <c r="K90" s="86"/>
      <c r="L90" s="86"/>
      <c r="M90" s="86"/>
      <c r="N90" s="86"/>
      <c r="O90" s="86"/>
      <c r="P90" s="2"/>
      <c r="Q90" s="2"/>
      <c r="R90" s="2"/>
      <c r="S90" s="2"/>
      <c r="T90" s="2"/>
      <c r="U90" s="2"/>
      <c r="V90" s="2"/>
      <c r="W90" s="2"/>
      <c r="X90" s="2"/>
      <c r="Y90" s="2"/>
      <c r="Z90" s="2"/>
    </row>
    <row r="91" spans="1:26" hidden="1">
      <c r="A91" s="2"/>
      <c r="B91" s="2"/>
      <c r="C91" s="86"/>
      <c r="D91" s="86"/>
      <c r="E91" s="86"/>
      <c r="F91" s="86"/>
      <c r="G91" s="86"/>
      <c r="H91" s="86">
        <v>35</v>
      </c>
      <c r="I91" s="86"/>
      <c r="J91" s="86"/>
      <c r="K91" s="86"/>
      <c r="L91" s="86"/>
      <c r="M91" s="86"/>
      <c r="N91" s="86"/>
      <c r="O91" s="86"/>
      <c r="P91" s="2"/>
      <c r="Q91" s="2"/>
      <c r="R91" s="2"/>
      <c r="S91" s="2"/>
      <c r="T91" s="2"/>
      <c r="U91" s="2"/>
      <c r="V91" s="2"/>
      <c r="W91" s="2"/>
      <c r="X91" s="2"/>
      <c r="Y91" s="2"/>
      <c r="Z91" s="2"/>
    </row>
    <row r="92" spans="1:26" hidden="1">
      <c r="A92" s="2"/>
      <c r="B92" s="2"/>
      <c r="C92" s="86"/>
      <c r="D92" s="86"/>
      <c r="E92" s="86"/>
      <c r="F92" s="86"/>
      <c r="G92" s="86"/>
      <c r="H92" s="86">
        <v>36</v>
      </c>
      <c r="I92" s="86"/>
      <c r="J92" s="86"/>
      <c r="K92" s="86"/>
      <c r="L92" s="86"/>
      <c r="M92" s="86"/>
      <c r="N92" s="86"/>
      <c r="O92" s="86"/>
      <c r="P92" s="2"/>
      <c r="Q92" s="2"/>
      <c r="R92" s="2"/>
      <c r="S92" s="2"/>
      <c r="T92" s="2"/>
      <c r="U92" s="2"/>
      <c r="V92" s="2"/>
      <c r="W92" s="2"/>
      <c r="X92" s="2"/>
      <c r="Y92" s="2"/>
      <c r="Z92" s="2"/>
    </row>
    <row r="93" spans="1:26" hidden="1">
      <c r="A93" s="2"/>
      <c r="B93" s="2"/>
      <c r="C93" s="86"/>
      <c r="D93" s="86"/>
      <c r="E93" s="86"/>
      <c r="F93" s="86"/>
      <c r="G93" s="86"/>
      <c r="H93" s="86">
        <v>37</v>
      </c>
      <c r="I93" s="86"/>
      <c r="J93" s="86"/>
      <c r="K93" s="86"/>
      <c r="L93" s="86"/>
      <c r="M93" s="86"/>
      <c r="N93" s="86"/>
      <c r="O93" s="86"/>
      <c r="P93" s="2"/>
      <c r="Q93" s="2"/>
      <c r="R93" s="2"/>
      <c r="S93" s="2"/>
      <c r="T93" s="2"/>
      <c r="U93" s="2"/>
      <c r="V93" s="2"/>
      <c r="W93" s="2"/>
      <c r="X93" s="2"/>
      <c r="Y93" s="2"/>
      <c r="Z93" s="2"/>
    </row>
    <row r="94" spans="1:26" hidden="1">
      <c r="A94" s="2"/>
      <c r="B94" s="2"/>
      <c r="C94" s="86"/>
      <c r="D94" s="86"/>
      <c r="E94" s="86"/>
      <c r="F94" s="86"/>
      <c r="G94" s="86"/>
      <c r="H94" s="86">
        <v>38</v>
      </c>
      <c r="I94" s="86"/>
      <c r="J94" s="86"/>
      <c r="K94" s="86"/>
      <c r="L94" s="86"/>
      <c r="M94" s="86"/>
      <c r="N94" s="86"/>
      <c r="O94" s="86"/>
      <c r="P94" s="2"/>
      <c r="Q94" s="2"/>
      <c r="R94" s="2"/>
      <c r="S94" s="2"/>
      <c r="T94" s="2"/>
      <c r="U94" s="2"/>
      <c r="V94" s="2"/>
      <c r="W94" s="2"/>
      <c r="X94" s="2"/>
      <c r="Y94" s="2"/>
      <c r="Z94" s="2"/>
    </row>
    <row r="95" spans="1:26" hidden="1">
      <c r="A95" s="2"/>
      <c r="B95" s="2"/>
      <c r="C95" s="86"/>
      <c r="D95" s="86"/>
      <c r="E95" s="86"/>
      <c r="F95" s="86"/>
      <c r="G95" s="86"/>
      <c r="H95" s="86">
        <v>39</v>
      </c>
      <c r="I95" s="86"/>
      <c r="J95" s="86"/>
      <c r="K95" s="86"/>
      <c r="L95" s="86"/>
      <c r="M95" s="86"/>
      <c r="N95" s="86"/>
      <c r="O95" s="86"/>
      <c r="P95" s="2"/>
      <c r="Q95" s="2"/>
      <c r="R95" s="2"/>
      <c r="S95" s="2"/>
      <c r="T95" s="2"/>
      <c r="U95" s="2"/>
      <c r="V95" s="2"/>
      <c r="W95" s="2"/>
      <c r="X95" s="2"/>
      <c r="Y95" s="2"/>
      <c r="Z95" s="2"/>
    </row>
    <row r="96" spans="1:26" hidden="1">
      <c r="A96" s="2"/>
      <c r="B96" s="2"/>
      <c r="C96" s="86"/>
      <c r="D96" s="86"/>
      <c r="E96" s="86"/>
      <c r="F96" s="86"/>
      <c r="G96" s="86"/>
      <c r="H96" s="86">
        <v>40</v>
      </c>
      <c r="I96" s="86"/>
      <c r="J96" s="86"/>
      <c r="K96" s="86"/>
      <c r="L96" s="86"/>
      <c r="M96" s="86"/>
      <c r="N96" s="86"/>
      <c r="O96" s="86"/>
      <c r="P96" s="2"/>
      <c r="Q96" s="2"/>
      <c r="R96" s="2"/>
      <c r="S96" s="2"/>
      <c r="T96" s="2"/>
      <c r="U96" s="2"/>
      <c r="V96" s="2"/>
      <c r="W96" s="2"/>
      <c r="X96" s="2"/>
      <c r="Y96" s="2"/>
      <c r="Z96" s="2"/>
    </row>
    <row r="97" spans="1:26" hidden="1">
      <c r="A97" s="2"/>
      <c r="B97" s="2"/>
      <c r="C97" s="86"/>
      <c r="D97" s="86"/>
      <c r="E97" s="86"/>
      <c r="F97" s="86"/>
      <c r="G97" s="86"/>
      <c r="H97" s="86">
        <v>41</v>
      </c>
      <c r="I97" s="86"/>
      <c r="J97" s="86"/>
      <c r="K97" s="86"/>
      <c r="L97" s="86"/>
      <c r="M97" s="86"/>
      <c r="N97" s="86"/>
      <c r="O97" s="86"/>
      <c r="P97" s="2"/>
      <c r="Q97" s="2"/>
      <c r="R97" s="2"/>
      <c r="S97" s="2"/>
      <c r="T97" s="2"/>
      <c r="U97" s="2"/>
      <c r="V97" s="2"/>
      <c r="W97" s="2"/>
      <c r="X97" s="2"/>
      <c r="Y97" s="2"/>
      <c r="Z97" s="2"/>
    </row>
    <row r="98" spans="1:26" hidden="1">
      <c r="A98" s="2"/>
      <c r="B98" s="2"/>
      <c r="C98" s="86"/>
      <c r="D98" s="86"/>
      <c r="E98" s="86"/>
      <c r="F98" s="86"/>
      <c r="G98" s="86"/>
      <c r="H98" s="86">
        <v>42</v>
      </c>
      <c r="I98" s="86"/>
      <c r="J98" s="86"/>
      <c r="K98" s="86"/>
      <c r="L98" s="86"/>
      <c r="M98" s="86"/>
      <c r="N98" s="86"/>
      <c r="O98" s="86"/>
      <c r="P98" s="2"/>
      <c r="Q98" s="2"/>
      <c r="R98" s="2"/>
      <c r="S98" s="2"/>
      <c r="T98" s="2"/>
      <c r="U98" s="2"/>
      <c r="V98" s="2"/>
      <c r="W98" s="2"/>
      <c r="X98" s="2"/>
      <c r="Y98" s="2"/>
      <c r="Z98" s="2"/>
    </row>
    <row r="99" spans="1:26" hidden="1">
      <c r="A99" s="2"/>
      <c r="B99" s="2"/>
      <c r="C99" s="86"/>
      <c r="D99" s="86"/>
      <c r="E99" s="86"/>
      <c r="F99" s="86"/>
      <c r="G99" s="86"/>
      <c r="H99" s="86">
        <v>43</v>
      </c>
      <c r="I99" s="86"/>
      <c r="J99" s="86"/>
      <c r="K99" s="86"/>
      <c r="L99" s="86"/>
      <c r="M99" s="86"/>
      <c r="N99" s="86"/>
      <c r="O99" s="86"/>
      <c r="P99" s="2"/>
      <c r="Q99" s="2"/>
      <c r="R99" s="2"/>
      <c r="S99" s="2"/>
      <c r="T99" s="2"/>
      <c r="U99" s="2"/>
      <c r="V99" s="2"/>
      <c r="W99" s="2"/>
      <c r="X99" s="2"/>
      <c r="Y99" s="2"/>
      <c r="Z99" s="2"/>
    </row>
    <row r="100" spans="1:26" hidden="1">
      <c r="A100" s="2"/>
      <c r="B100" s="2"/>
      <c r="C100" s="86"/>
      <c r="D100" s="86"/>
      <c r="E100" s="86"/>
      <c r="F100" s="86"/>
      <c r="G100" s="86"/>
      <c r="H100" s="86">
        <v>44</v>
      </c>
      <c r="I100" s="86"/>
      <c r="J100" s="86"/>
      <c r="K100" s="86"/>
      <c r="L100" s="86"/>
      <c r="M100" s="86"/>
      <c r="N100" s="86"/>
      <c r="O100" s="86"/>
      <c r="P100" s="2"/>
      <c r="Q100" s="2"/>
      <c r="R100" s="2"/>
      <c r="S100" s="2"/>
      <c r="T100" s="2"/>
      <c r="U100" s="2"/>
      <c r="V100" s="2"/>
      <c r="W100" s="2"/>
      <c r="X100" s="2"/>
      <c r="Y100" s="2"/>
      <c r="Z100" s="2"/>
    </row>
    <row r="101" spans="1:26" hidden="1">
      <c r="A101" s="2"/>
      <c r="B101" s="2"/>
      <c r="C101" s="86"/>
      <c r="D101" s="86"/>
      <c r="E101" s="86"/>
      <c r="F101" s="86"/>
      <c r="G101" s="86"/>
      <c r="H101" s="86">
        <v>45</v>
      </c>
      <c r="I101" s="86"/>
      <c r="J101" s="86"/>
      <c r="K101" s="86"/>
      <c r="L101" s="86"/>
      <c r="M101" s="86"/>
      <c r="N101" s="86"/>
      <c r="O101" s="86"/>
      <c r="P101" s="2"/>
      <c r="Q101" s="2"/>
      <c r="R101" s="2"/>
      <c r="S101" s="2"/>
      <c r="T101" s="2"/>
      <c r="U101" s="2"/>
      <c r="V101" s="2"/>
      <c r="W101" s="2"/>
      <c r="X101" s="2"/>
      <c r="Y101" s="2"/>
      <c r="Z101" s="2"/>
    </row>
    <row r="102" spans="1:26" hidden="1">
      <c r="A102" s="2"/>
      <c r="B102" s="2"/>
      <c r="C102" s="86"/>
      <c r="D102" s="86"/>
      <c r="E102" s="86"/>
      <c r="F102" s="86"/>
      <c r="G102" s="86"/>
      <c r="H102" s="86">
        <v>46</v>
      </c>
      <c r="I102" s="86"/>
      <c r="J102" s="86"/>
      <c r="K102" s="86"/>
      <c r="L102" s="86"/>
      <c r="M102" s="86"/>
      <c r="N102" s="86"/>
      <c r="O102" s="86"/>
      <c r="P102" s="2"/>
      <c r="Q102" s="2"/>
      <c r="R102" s="2"/>
      <c r="S102" s="2"/>
      <c r="T102" s="2"/>
      <c r="U102" s="2"/>
      <c r="V102" s="2"/>
      <c r="W102" s="2"/>
      <c r="X102" s="2"/>
      <c r="Y102" s="2"/>
      <c r="Z102" s="2"/>
    </row>
    <row r="103" spans="1:26" hidden="1">
      <c r="A103" s="2"/>
      <c r="B103" s="2"/>
      <c r="C103" s="86"/>
      <c r="D103" s="86"/>
      <c r="E103" s="86"/>
      <c r="F103" s="86"/>
      <c r="G103" s="86"/>
      <c r="H103" s="86">
        <v>47</v>
      </c>
      <c r="I103" s="86"/>
      <c r="J103" s="86"/>
      <c r="K103" s="86"/>
      <c r="L103" s="86"/>
      <c r="M103" s="86"/>
      <c r="N103" s="86"/>
      <c r="O103" s="86"/>
      <c r="P103" s="2"/>
      <c r="Q103" s="2"/>
      <c r="R103" s="2"/>
      <c r="S103" s="2"/>
      <c r="T103" s="2"/>
      <c r="U103" s="2"/>
      <c r="V103" s="2"/>
      <c r="W103" s="2"/>
      <c r="X103" s="2"/>
      <c r="Y103" s="2"/>
      <c r="Z103" s="2"/>
    </row>
    <row r="104" spans="1:26" hidden="1">
      <c r="A104" s="2"/>
      <c r="B104" s="2"/>
      <c r="C104" s="86"/>
      <c r="D104" s="86"/>
      <c r="E104" s="86"/>
      <c r="F104" s="86"/>
      <c r="G104" s="86"/>
      <c r="H104" s="86">
        <v>48</v>
      </c>
      <c r="I104" s="86"/>
      <c r="J104" s="86"/>
      <c r="K104" s="86"/>
      <c r="L104" s="86"/>
      <c r="M104" s="86"/>
      <c r="N104" s="86"/>
      <c r="O104" s="86"/>
      <c r="P104" s="2"/>
      <c r="Q104" s="2"/>
      <c r="R104" s="2"/>
      <c r="S104" s="2"/>
      <c r="T104" s="2"/>
      <c r="U104" s="2"/>
      <c r="V104" s="2"/>
      <c r="W104" s="2"/>
      <c r="X104" s="2"/>
      <c r="Y104" s="2"/>
      <c r="Z104" s="2"/>
    </row>
    <row r="105" spans="1:26" hidden="1">
      <c r="A105" s="2"/>
      <c r="B105" s="2"/>
      <c r="C105" s="86"/>
      <c r="D105" s="86"/>
      <c r="E105" s="86"/>
      <c r="F105" s="86"/>
      <c r="G105" s="86"/>
      <c r="H105" s="86">
        <v>49</v>
      </c>
      <c r="I105" s="86"/>
      <c r="J105" s="86"/>
      <c r="K105" s="86"/>
      <c r="L105" s="86"/>
      <c r="M105" s="86"/>
      <c r="N105" s="86"/>
      <c r="O105" s="86"/>
      <c r="P105" s="2"/>
      <c r="Q105" s="2"/>
      <c r="R105" s="2"/>
      <c r="S105" s="2"/>
      <c r="T105" s="2"/>
      <c r="U105" s="2"/>
      <c r="V105" s="2"/>
      <c r="W105" s="2"/>
      <c r="X105" s="2"/>
      <c r="Y105" s="2"/>
      <c r="Z105" s="2"/>
    </row>
    <row r="106" spans="1:26" hidden="1">
      <c r="A106" s="2"/>
      <c r="B106" s="2"/>
      <c r="C106" s="86"/>
      <c r="D106" s="86"/>
      <c r="E106" s="86"/>
      <c r="F106" s="86"/>
      <c r="G106" s="86"/>
      <c r="H106" s="86">
        <v>50</v>
      </c>
      <c r="I106" s="86"/>
      <c r="J106" s="86"/>
      <c r="K106" s="86"/>
      <c r="L106" s="86"/>
      <c r="M106" s="86"/>
      <c r="N106" s="86"/>
      <c r="O106" s="86"/>
      <c r="P106" s="2"/>
      <c r="Q106" s="2"/>
      <c r="R106" s="2"/>
      <c r="S106" s="2"/>
      <c r="T106" s="2"/>
      <c r="U106" s="2"/>
      <c r="V106" s="2"/>
      <c r="W106" s="2"/>
      <c r="X106" s="2"/>
      <c r="Y106" s="2"/>
      <c r="Z106" s="2"/>
    </row>
    <row r="107" spans="1:26" hidden="1">
      <c r="A107" s="2"/>
      <c r="B107" s="2"/>
      <c r="C107" s="86"/>
      <c r="D107" s="86"/>
      <c r="E107" s="86"/>
      <c r="F107" s="86"/>
      <c r="G107" s="86"/>
      <c r="H107" s="86">
        <v>51</v>
      </c>
      <c r="I107" s="86"/>
      <c r="J107" s="86"/>
      <c r="K107" s="86"/>
      <c r="L107" s="86"/>
      <c r="M107" s="86"/>
      <c r="N107" s="86"/>
      <c r="O107" s="86"/>
      <c r="P107" s="2"/>
      <c r="Q107" s="2"/>
      <c r="R107" s="2"/>
      <c r="S107" s="2"/>
      <c r="T107" s="2"/>
      <c r="U107" s="2"/>
      <c r="V107" s="2"/>
      <c r="W107" s="2"/>
      <c r="X107" s="2"/>
      <c r="Y107" s="2"/>
      <c r="Z107" s="2"/>
    </row>
    <row r="108" spans="1:26" hidden="1">
      <c r="A108" s="2"/>
      <c r="B108" s="2"/>
      <c r="C108" s="86"/>
      <c r="D108" s="86"/>
      <c r="E108" s="86"/>
      <c r="F108" s="86"/>
      <c r="G108" s="86"/>
      <c r="H108" s="86">
        <v>52</v>
      </c>
      <c r="I108" s="86"/>
      <c r="J108" s="86"/>
      <c r="K108" s="86"/>
      <c r="L108" s="86"/>
      <c r="M108" s="86"/>
      <c r="N108" s="86"/>
      <c r="O108" s="86"/>
      <c r="P108" s="2"/>
      <c r="Q108" s="2"/>
      <c r="R108" s="2"/>
      <c r="S108" s="2"/>
      <c r="T108" s="2"/>
      <c r="U108" s="2"/>
      <c r="V108" s="2"/>
      <c r="W108" s="2"/>
      <c r="X108" s="2"/>
      <c r="Y108" s="2"/>
      <c r="Z108" s="2"/>
    </row>
    <row r="109" spans="1:26" hidden="1">
      <c r="A109" s="2"/>
      <c r="B109" s="2"/>
      <c r="C109" s="86"/>
      <c r="D109" s="86"/>
      <c r="E109" s="86"/>
      <c r="F109" s="86"/>
      <c r="G109" s="86"/>
      <c r="H109" s="86">
        <v>53</v>
      </c>
      <c r="I109" s="86"/>
      <c r="J109" s="86"/>
      <c r="K109" s="86"/>
      <c r="L109" s="86"/>
      <c r="M109" s="86"/>
      <c r="N109" s="86"/>
      <c r="O109" s="86"/>
      <c r="P109" s="2"/>
      <c r="Q109" s="2"/>
      <c r="R109" s="2"/>
      <c r="S109" s="2"/>
      <c r="T109" s="2"/>
      <c r="U109" s="2"/>
      <c r="V109" s="2"/>
      <c r="W109" s="2"/>
      <c r="X109" s="2"/>
      <c r="Y109" s="2"/>
      <c r="Z109" s="2"/>
    </row>
    <row r="110" spans="1:26" hidden="1">
      <c r="A110" s="2"/>
      <c r="B110" s="2"/>
      <c r="C110" s="86"/>
      <c r="D110" s="86"/>
      <c r="E110" s="86"/>
      <c r="F110" s="86"/>
      <c r="G110" s="86"/>
      <c r="H110" s="86">
        <v>54</v>
      </c>
      <c r="I110" s="86"/>
      <c r="J110" s="86"/>
      <c r="K110" s="86"/>
      <c r="L110" s="86"/>
      <c r="M110" s="86"/>
      <c r="N110" s="86"/>
      <c r="O110" s="86"/>
      <c r="P110" s="2"/>
      <c r="Q110" s="2"/>
      <c r="R110" s="2"/>
      <c r="S110" s="2"/>
      <c r="T110" s="2"/>
      <c r="U110" s="2"/>
      <c r="V110" s="2"/>
      <c r="W110" s="2"/>
      <c r="X110" s="2"/>
      <c r="Y110" s="2"/>
      <c r="Z110" s="2"/>
    </row>
    <row r="111" spans="1:26" hidden="1">
      <c r="A111" s="2"/>
      <c r="B111" s="2"/>
      <c r="C111" s="86"/>
      <c r="D111" s="86"/>
      <c r="E111" s="86"/>
      <c r="F111" s="86"/>
      <c r="G111" s="86"/>
      <c r="H111" s="86">
        <v>55</v>
      </c>
      <c r="I111" s="86"/>
      <c r="J111" s="86"/>
      <c r="K111" s="86"/>
      <c r="L111" s="86"/>
      <c r="M111" s="86"/>
      <c r="N111" s="86"/>
      <c r="O111" s="86"/>
      <c r="P111" s="2"/>
      <c r="Q111" s="2"/>
      <c r="R111" s="2"/>
      <c r="S111" s="2"/>
      <c r="T111" s="2"/>
      <c r="U111" s="2"/>
      <c r="V111" s="2"/>
      <c r="W111" s="2"/>
      <c r="X111" s="2"/>
      <c r="Y111" s="2"/>
      <c r="Z111" s="2"/>
    </row>
    <row r="112" spans="1:26" hidden="1">
      <c r="A112" s="2"/>
      <c r="B112" s="2"/>
      <c r="C112" s="86"/>
      <c r="D112" s="86"/>
      <c r="E112" s="86"/>
      <c r="F112" s="86"/>
      <c r="G112" s="86"/>
      <c r="H112" s="86">
        <v>56</v>
      </c>
      <c r="I112" s="86"/>
      <c r="J112" s="86"/>
      <c r="K112" s="86"/>
      <c r="L112" s="86"/>
      <c r="M112" s="86"/>
      <c r="N112" s="86"/>
      <c r="O112" s="86"/>
      <c r="P112" s="2"/>
      <c r="Q112" s="2"/>
      <c r="R112" s="2"/>
      <c r="S112" s="2"/>
      <c r="T112" s="2"/>
      <c r="U112" s="2"/>
      <c r="V112" s="2"/>
      <c r="W112" s="2"/>
      <c r="X112" s="2"/>
      <c r="Y112" s="2"/>
      <c r="Z112" s="2"/>
    </row>
    <row r="113" spans="1:26" hidden="1">
      <c r="A113" s="2"/>
      <c r="B113" s="2"/>
      <c r="C113" s="86"/>
      <c r="D113" s="86"/>
      <c r="E113" s="86"/>
      <c r="F113" s="86"/>
      <c r="G113" s="86"/>
      <c r="H113" s="86">
        <v>57</v>
      </c>
      <c r="I113" s="86"/>
      <c r="J113" s="86"/>
      <c r="K113" s="86"/>
      <c r="L113" s="86"/>
      <c r="M113" s="86"/>
      <c r="N113" s="86"/>
      <c r="O113" s="86"/>
      <c r="P113" s="2"/>
      <c r="Q113" s="2"/>
      <c r="R113" s="2"/>
      <c r="S113" s="2"/>
      <c r="T113" s="2"/>
      <c r="U113" s="2"/>
      <c r="V113" s="2"/>
      <c r="W113" s="2"/>
      <c r="X113" s="2"/>
      <c r="Y113" s="2"/>
      <c r="Z113" s="2"/>
    </row>
    <row r="114" spans="1:26" hidden="1">
      <c r="A114" s="2"/>
      <c r="B114" s="2"/>
      <c r="C114" s="86"/>
      <c r="D114" s="86"/>
      <c r="E114" s="86"/>
      <c r="F114" s="86"/>
      <c r="G114" s="86"/>
      <c r="H114" s="86">
        <v>58</v>
      </c>
      <c r="I114" s="86"/>
      <c r="J114" s="86"/>
      <c r="K114" s="86"/>
      <c r="L114" s="86"/>
      <c r="M114" s="86"/>
      <c r="N114" s="86"/>
      <c r="O114" s="86"/>
      <c r="P114" s="2"/>
      <c r="Q114" s="2"/>
      <c r="R114" s="2"/>
      <c r="S114" s="2"/>
      <c r="T114" s="2"/>
      <c r="U114" s="2"/>
      <c r="V114" s="2"/>
      <c r="W114" s="2"/>
      <c r="X114" s="2"/>
      <c r="Y114" s="2"/>
      <c r="Z114" s="2"/>
    </row>
    <row r="115" spans="1:26" hidden="1">
      <c r="A115" s="2"/>
      <c r="B115" s="2"/>
      <c r="C115" s="86"/>
      <c r="D115" s="86"/>
      <c r="E115" s="86"/>
      <c r="F115" s="86"/>
      <c r="G115" s="86"/>
      <c r="H115" s="86">
        <v>59</v>
      </c>
      <c r="I115" s="86"/>
      <c r="J115" s="86"/>
      <c r="K115" s="86"/>
      <c r="L115" s="86"/>
      <c r="M115" s="86"/>
      <c r="N115" s="86"/>
      <c r="O115" s="86"/>
      <c r="P115" s="2"/>
      <c r="Q115" s="2"/>
      <c r="R115" s="2"/>
      <c r="S115" s="2"/>
      <c r="T115" s="2"/>
      <c r="U115" s="2"/>
      <c r="V115" s="2"/>
      <c r="W115" s="2"/>
      <c r="X115" s="2"/>
      <c r="Y115" s="2"/>
      <c r="Z115" s="2"/>
    </row>
    <row r="116" spans="1:26" hidden="1">
      <c r="A116" s="2"/>
      <c r="B116" s="2"/>
      <c r="C116" s="86"/>
      <c r="D116" s="86"/>
      <c r="E116" s="86"/>
      <c r="F116" s="86"/>
      <c r="G116" s="86"/>
      <c r="H116" s="86">
        <v>60</v>
      </c>
      <c r="I116" s="86"/>
      <c r="J116" s="86"/>
      <c r="K116" s="86"/>
      <c r="L116" s="86"/>
      <c r="M116" s="86"/>
      <c r="N116" s="86"/>
      <c r="O116" s="86"/>
      <c r="P116" s="2"/>
      <c r="Q116" s="2"/>
      <c r="R116" s="2"/>
      <c r="S116" s="2"/>
      <c r="T116" s="2"/>
      <c r="U116" s="2"/>
      <c r="V116" s="2"/>
      <c r="W116" s="2"/>
      <c r="X116" s="2"/>
      <c r="Y116" s="2"/>
      <c r="Z116" s="2"/>
    </row>
    <row r="117" spans="1:26" hidden="1">
      <c r="A117" s="2"/>
      <c r="B117" s="2"/>
      <c r="C117" s="86"/>
      <c r="D117" s="86"/>
      <c r="E117" s="86"/>
      <c r="F117" s="86"/>
      <c r="G117" s="86"/>
      <c r="H117" s="86">
        <v>61</v>
      </c>
      <c r="I117" s="86"/>
      <c r="J117" s="86"/>
      <c r="K117" s="86"/>
      <c r="L117" s="86"/>
      <c r="M117" s="86"/>
      <c r="N117" s="86"/>
      <c r="O117" s="86"/>
      <c r="P117" s="2"/>
      <c r="Q117" s="2"/>
      <c r="R117" s="2"/>
      <c r="S117" s="2"/>
      <c r="T117" s="2"/>
      <c r="U117" s="2"/>
      <c r="V117" s="2"/>
      <c r="W117" s="2"/>
      <c r="X117" s="2"/>
      <c r="Y117" s="2"/>
      <c r="Z117" s="2"/>
    </row>
    <row r="118" spans="1:26" hidden="1">
      <c r="A118" s="2"/>
      <c r="B118" s="2"/>
      <c r="C118" s="86"/>
      <c r="D118" s="86"/>
      <c r="E118" s="86"/>
      <c r="F118" s="86"/>
      <c r="G118" s="86"/>
      <c r="H118" s="86">
        <v>62</v>
      </c>
      <c r="I118" s="86"/>
      <c r="J118" s="86"/>
      <c r="K118" s="86"/>
      <c r="L118" s="86"/>
      <c r="M118" s="86"/>
      <c r="N118" s="86"/>
      <c r="O118" s="86"/>
      <c r="P118" s="2"/>
      <c r="Q118" s="2"/>
      <c r="R118" s="2"/>
      <c r="S118" s="2"/>
      <c r="T118" s="2"/>
      <c r="U118" s="2"/>
      <c r="V118" s="2"/>
      <c r="W118" s="2"/>
      <c r="X118" s="2"/>
      <c r="Y118" s="2"/>
      <c r="Z118" s="2"/>
    </row>
    <row r="119" spans="1:26" hidden="1">
      <c r="A119" s="2"/>
      <c r="B119" s="2"/>
      <c r="C119" s="86"/>
      <c r="D119" s="86"/>
      <c r="E119" s="86"/>
      <c r="F119" s="86"/>
      <c r="G119" s="86"/>
      <c r="H119" s="86">
        <v>63</v>
      </c>
      <c r="I119" s="86"/>
      <c r="J119" s="86"/>
      <c r="K119" s="86"/>
      <c r="L119" s="86"/>
      <c r="M119" s="86"/>
      <c r="N119" s="86"/>
      <c r="O119" s="86"/>
      <c r="P119" s="2"/>
      <c r="Q119" s="2"/>
      <c r="R119" s="2"/>
      <c r="S119" s="2"/>
      <c r="T119" s="2"/>
      <c r="U119" s="2"/>
      <c r="V119" s="2"/>
      <c r="W119" s="2"/>
      <c r="X119" s="2"/>
      <c r="Y119" s="2"/>
      <c r="Z119" s="2"/>
    </row>
    <row r="120" spans="1:26" hidden="1">
      <c r="A120" s="2"/>
      <c r="B120" s="2"/>
      <c r="C120" s="86"/>
      <c r="D120" s="86"/>
      <c r="E120" s="86"/>
      <c r="F120" s="86"/>
      <c r="G120" s="86"/>
      <c r="H120" s="86">
        <v>64</v>
      </c>
      <c r="I120" s="86"/>
      <c r="J120" s="86"/>
      <c r="K120" s="86"/>
      <c r="L120" s="86"/>
      <c r="M120" s="86"/>
      <c r="N120" s="86"/>
      <c r="O120" s="86"/>
      <c r="P120" s="2"/>
      <c r="Q120" s="2"/>
      <c r="R120" s="2"/>
      <c r="S120" s="2"/>
      <c r="T120" s="2"/>
      <c r="U120" s="2"/>
      <c r="V120" s="2"/>
      <c r="W120" s="2"/>
      <c r="X120" s="2"/>
      <c r="Y120" s="2"/>
      <c r="Z120" s="2"/>
    </row>
    <row r="121" spans="1:26" hidden="1">
      <c r="A121" s="2"/>
      <c r="B121" s="2"/>
      <c r="C121" s="86"/>
      <c r="D121" s="86"/>
      <c r="E121" s="86"/>
      <c r="F121" s="86"/>
      <c r="G121" s="86"/>
      <c r="H121" s="86">
        <v>65</v>
      </c>
      <c r="I121" s="86"/>
      <c r="J121" s="86"/>
      <c r="K121" s="86"/>
      <c r="L121" s="86"/>
      <c r="M121" s="86"/>
      <c r="N121" s="86"/>
      <c r="O121" s="86"/>
      <c r="P121" s="2"/>
      <c r="Q121" s="2"/>
      <c r="R121" s="2"/>
      <c r="S121" s="2"/>
      <c r="T121" s="2"/>
      <c r="U121" s="2"/>
      <c r="V121" s="2"/>
      <c r="W121" s="2"/>
      <c r="X121" s="2"/>
      <c r="Y121" s="2"/>
      <c r="Z121" s="2"/>
    </row>
    <row r="122" spans="1:26" hidden="1">
      <c r="A122" s="2"/>
      <c r="B122" s="2"/>
      <c r="C122" s="86"/>
      <c r="D122" s="86"/>
      <c r="E122" s="86"/>
      <c r="F122" s="86"/>
      <c r="G122" s="86"/>
      <c r="H122" s="86">
        <v>66</v>
      </c>
      <c r="I122" s="86"/>
      <c r="J122" s="86"/>
      <c r="K122" s="86"/>
      <c r="L122" s="86"/>
      <c r="M122" s="86"/>
      <c r="N122" s="86"/>
      <c r="O122" s="86"/>
      <c r="P122" s="2"/>
      <c r="Q122" s="2"/>
      <c r="R122" s="2"/>
      <c r="S122" s="2"/>
      <c r="T122" s="2"/>
      <c r="U122" s="2"/>
      <c r="V122" s="2"/>
      <c r="W122" s="2"/>
      <c r="X122" s="2"/>
      <c r="Y122" s="2"/>
      <c r="Z122" s="2"/>
    </row>
    <row r="123" spans="1:26" hidden="1">
      <c r="A123" s="2"/>
      <c r="B123" s="2"/>
      <c r="C123" s="86"/>
      <c r="D123" s="86"/>
      <c r="E123" s="86"/>
      <c r="F123" s="86"/>
      <c r="G123" s="86"/>
      <c r="H123" s="86">
        <v>67</v>
      </c>
      <c r="I123" s="86"/>
      <c r="J123" s="86"/>
      <c r="K123" s="86"/>
      <c r="L123" s="86"/>
      <c r="M123" s="86"/>
      <c r="N123" s="86"/>
      <c r="O123" s="86"/>
      <c r="P123" s="2"/>
      <c r="Q123" s="2"/>
      <c r="R123" s="2"/>
      <c r="S123" s="2"/>
      <c r="T123" s="2"/>
      <c r="U123" s="2"/>
      <c r="V123" s="2"/>
      <c r="W123" s="2"/>
      <c r="X123" s="2"/>
      <c r="Y123" s="2"/>
      <c r="Z123" s="2"/>
    </row>
    <row r="124" spans="1:26" hidden="1">
      <c r="A124" s="2"/>
      <c r="B124" s="2"/>
      <c r="C124" s="86"/>
      <c r="D124" s="86"/>
      <c r="E124" s="86"/>
      <c r="F124" s="86"/>
      <c r="G124" s="86"/>
      <c r="H124" s="86">
        <v>68</v>
      </c>
      <c r="I124" s="86"/>
      <c r="J124" s="86"/>
      <c r="K124" s="86"/>
      <c r="L124" s="86"/>
      <c r="M124" s="86"/>
      <c r="N124" s="86"/>
      <c r="O124" s="86"/>
      <c r="P124" s="2"/>
      <c r="Q124" s="2"/>
      <c r="R124" s="2"/>
      <c r="S124" s="2"/>
      <c r="T124" s="2"/>
      <c r="U124" s="2"/>
      <c r="V124" s="2"/>
      <c r="W124" s="2"/>
      <c r="X124" s="2"/>
      <c r="Y124" s="2"/>
      <c r="Z124" s="2"/>
    </row>
    <row r="125" spans="1:26" hidden="1">
      <c r="A125" s="2"/>
      <c r="B125" s="2"/>
      <c r="C125" s="86"/>
      <c r="D125" s="86"/>
      <c r="E125" s="86"/>
      <c r="F125" s="86"/>
      <c r="G125" s="86"/>
      <c r="H125" s="86">
        <v>69</v>
      </c>
      <c r="I125" s="86"/>
      <c r="J125" s="86"/>
      <c r="K125" s="86"/>
      <c r="L125" s="86"/>
      <c r="M125" s="86"/>
      <c r="N125" s="86"/>
      <c r="O125" s="86"/>
      <c r="P125" s="2"/>
      <c r="Q125" s="2"/>
      <c r="R125" s="2"/>
      <c r="S125" s="2"/>
      <c r="T125" s="2"/>
      <c r="U125" s="2"/>
      <c r="V125" s="2"/>
      <c r="W125" s="2"/>
      <c r="X125" s="2"/>
      <c r="Y125" s="2"/>
      <c r="Z125" s="2"/>
    </row>
    <row r="126" spans="1:26" hidden="1">
      <c r="A126" s="2"/>
      <c r="B126" s="2"/>
      <c r="C126" s="86"/>
      <c r="D126" s="86"/>
      <c r="E126" s="86"/>
      <c r="F126" s="86"/>
      <c r="G126" s="86"/>
      <c r="H126" s="86">
        <v>70</v>
      </c>
      <c r="I126" s="86"/>
      <c r="J126" s="86"/>
      <c r="K126" s="86"/>
      <c r="L126" s="86"/>
      <c r="M126" s="86"/>
      <c r="N126" s="86"/>
      <c r="O126" s="86"/>
      <c r="P126" s="2"/>
      <c r="Q126" s="2"/>
      <c r="R126" s="2"/>
      <c r="S126" s="2"/>
      <c r="T126" s="2"/>
      <c r="U126" s="2"/>
      <c r="V126" s="2"/>
      <c r="W126" s="2"/>
      <c r="X126" s="2"/>
      <c r="Y126" s="2"/>
      <c r="Z126" s="2"/>
    </row>
    <row r="127" spans="1:26" hidden="1">
      <c r="A127" s="2"/>
      <c r="B127" s="2"/>
      <c r="C127" s="86"/>
      <c r="D127" s="86"/>
      <c r="E127" s="86"/>
      <c r="F127" s="86"/>
      <c r="G127" s="86"/>
      <c r="H127" s="86">
        <v>71</v>
      </c>
      <c r="I127" s="86"/>
      <c r="J127" s="86"/>
      <c r="K127" s="86"/>
      <c r="L127" s="86"/>
      <c r="M127" s="86"/>
      <c r="N127" s="86"/>
      <c r="O127" s="86"/>
      <c r="P127" s="2"/>
      <c r="Q127" s="2"/>
      <c r="R127" s="2"/>
      <c r="S127" s="2"/>
      <c r="T127" s="2"/>
      <c r="U127" s="2"/>
      <c r="V127" s="2"/>
      <c r="W127" s="2"/>
      <c r="X127" s="2"/>
      <c r="Y127" s="2"/>
      <c r="Z127" s="2"/>
    </row>
    <row r="128" spans="1:26" hidden="1">
      <c r="A128" s="2"/>
      <c r="B128" s="2"/>
      <c r="C128" s="86"/>
      <c r="D128" s="86"/>
      <c r="E128" s="86"/>
      <c r="F128" s="86"/>
      <c r="G128" s="86"/>
      <c r="H128" s="86">
        <v>72</v>
      </c>
      <c r="I128" s="86"/>
      <c r="J128" s="86"/>
      <c r="K128" s="86"/>
      <c r="L128" s="86"/>
      <c r="M128" s="86"/>
      <c r="N128" s="86"/>
      <c r="O128" s="86"/>
      <c r="P128" s="2"/>
      <c r="Q128" s="2"/>
      <c r="R128" s="2"/>
      <c r="S128" s="2"/>
      <c r="T128" s="2"/>
      <c r="U128" s="2"/>
      <c r="V128" s="2"/>
      <c r="W128" s="2"/>
      <c r="X128" s="2"/>
      <c r="Y128" s="2"/>
      <c r="Z128" s="2"/>
    </row>
    <row r="129" spans="1:26" hidden="1">
      <c r="A129" s="2"/>
      <c r="B129" s="2"/>
      <c r="C129" s="86"/>
      <c r="D129" s="86"/>
      <c r="E129" s="86"/>
      <c r="F129" s="86"/>
      <c r="G129" s="86"/>
      <c r="H129" s="86">
        <v>73</v>
      </c>
      <c r="I129" s="86"/>
      <c r="J129" s="86"/>
      <c r="K129" s="86"/>
      <c r="L129" s="86"/>
      <c r="M129" s="86"/>
      <c r="N129" s="86"/>
      <c r="O129" s="86"/>
      <c r="P129" s="2"/>
      <c r="Q129" s="2"/>
      <c r="R129" s="2"/>
      <c r="S129" s="2"/>
      <c r="T129" s="2"/>
      <c r="U129" s="2"/>
      <c r="V129" s="2"/>
      <c r="W129" s="2"/>
      <c r="X129" s="2"/>
      <c r="Y129" s="2"/>
      <c r="Z129" s="2"/>
    </row>
    <row r="130" spans="1:26" hidden="1">
      <c r="A130" s="2"/>
      <c r="B130" s="2"/>
      <c r="C130" s="86"/>
      <c r="D130" s="86"/>
      <c r="E130" s="86"/>
      <c r="F130" s="86"/>
      <c r="G130" s="86"/>
      <c r="H130" s="86">
        <v>74</v>
      </c>
      <c r="I130" s="86"/>
      <c r="J130" s="86"/>
      <c r="K130" s="86"/>
      <c r="L130" s="86"/>
      <c r="M130" s="86"/>
      <c r="N130" s="86"/>
      <c r="O130" s="86"/>
      <c r="P130" s="2"/>
      <c r="Q130" s="2"/>
      <c r="R130" s="2"/>
      <c r="S130" s="2"/>
      <c r="T130" s="2"/>
      <c r="U130" s="2"/>
      <c r="V130" s="2"/>
      <c r="W130" s="2"/>
      <c r="X130" s="2"/>
      <c r="Y130" s="2"/>
      <c r="Z130" s="2"/>
    </row>
    <row r="131" spans="1:26" hidden="1">
      <c r="A131" s="2"/>
      <c r="B131" s="2"/>
      <c r="C131" s="86"/>
      <c r="D131" s="86"/>
      <c r="E131" s="86"/>
      <c r="F131" s="86"/>
      <c r="G131" s="86"/>
      <c r="H131" s="86">
        <v>75</v>
      </c>
      <c r="I131" s="86"/>
      <c r="J131" s="86"/>
      <c r="K131" s="86"/>
      <c r="L131" s="86"/>
      <c r="M131" s="86"/>
      <c r="N131" s="86"/>
      <c r="O131" s="86"/>
      <c r="P131" s="2"/>
      <c r="Q131" s="2"/>
      <c r="R131" s="2"/>
      <c r="S131" s="2"/>
      <c r="T131" s="2"/>
      <c r="U131" s="2"/>
      <c r="V131" s="2"/>
      <c r="W131" s="2"/>
      <c r="X131" s="2"/>
      <c r="Y131" s="2"/>
      <c r="Z131" s="2"/>
    </row>
    <row r="132" spans="1:26" hidden="1">
      <c r="A132" s="2"/>
      <c r="B132" s="2"/>
      <c r="C132" s="86"/>
      <c r="D132" s="86"/>
      <c r="E132" s="86"/>
      <c r="F132" s="86"/>
      <c r="G132" s="86"/>
      <c r="H132" s="86">
        <v>76</v>
      </c>
      <c r="I132" s="86"/>
      <c r="J132" s="86"/>
      <c r="K132" s="86"/>
      <c r="L132" s="86"/>
      <c r="M132" s="86"/>
      <c r="N132" s="86"/>
      <c r="O132" s="86"/>
      <c r="P132" s="2"/>
      <c r="Q132" s="2"/>
      <c r="R132" s="2"/>
      <c r="S132" s="2"/>
      <c r="T132" s="2"/>
      <c r="U132" s="2"/>
      <c r="V132" s="2"/>
      <c r="W132" s="2"/>
      <c r="X132" s="2"/>
      <c r="Y132" s="2"/>
      <c r="Z132" s="2"/>
    </row>
    <row r="133" spans="1:26" hidden="1">
      <c r="A133" s="2"/>
      <c r="B133" s="2"/>
      <c r="C133" s="86"/>
      <c r="D133" s="86"/>
      <c r="E133" s="86"/>
      <c r="F133" s="86"/>
      <c r="G133" s="86"/>
      <c r="H133" s="86">
        <v>77</v>
      </c>
      <c r="I133" s="86"/>
      <c r="J133" s="86"/>
      <c r="K133" s="86"/>
      <c r="L133" s="86"/>
      <c r="M133" s="86"/>
      <c r="N133" s="86"/>
      <c r="O133" s="86"/>
      <c r="P133" s="2"/>
      <c r="Q133" s="2"/>
      <c r="R133" s="2"/>
      <c r="S133" s="2"/>
      <c r="T133" s="2"/>
      <c r="U133" s="2"/>
      <c r="V133" s="2"/>
      <c r="W133" s="2"/>
      <c r="X133" s="2"/>
      <c r="Y133" s="2"/>
      <c r="Z133" s="2"/>
    </row>
    <row r="134" spans="1:26" hidden="1">
      <c r="A134" s="2"/>
      <c r="B134" s="2"/>
      <c r="C134" s="86"/>
      <c r="D134" s="86"/>
      <c r="E134" s="86"/>
      <c r="F134" s="86"/>
      <c r="G134" s="86"/>
      <c r="H134" s="86">
        <v>78</v>
      </c>
      <c r="I134" s="86"/>
      <c r="J134" s="86"/>
      <c r="K134" s="86"/>
      <c r="L134" s="86"/>
      <c r="M134" s="86"/>
      <c r="N134" s="86"/>
      <c r="O134" s="86"/>
      <c r="P134" s="2"/>
      <c r="Q134" s="2"/>
      <c r="R134" s="2"/>
      <c r="S134" s="2"/>
      <c r="T134" s="2"/>
      <c r="U134" s="2"/>
      <c r="V134" s="2"/>
      <c r="W134" s="2"/>
      <c r="X134" s="2"/>
      <c r="Y134" s="2"/>
      <c r="Z134" s="2"/>
    </row>
    <row r="135" spans="1:26" hidden="1">
      <c r="A135" s="2"/>
      <c r="B135" s="2"/>
      <c r="C135" s="86"/>
      <c r="D135" s="86"/>
      <c r="E135" s="86"/>
      <c r="F135" s="86"/>
      <c r="G135" s="86"/>
      <c r="H135" s="86">
        <v>79</v>
      </c>
      <c r="I135" s="86"/>
      <c r="J135" s="86"/>
      <c r="K135" s="86"/>
      <c r="L135" s="86"/>
      <c r="M135" s="86"/>
      <c r="N135" s="86"/>
      <c r="O135" s="86"/>
      <c r="P135" s="2"/>
      <c r="Q135" s="2"/>
      <c r="R135" s="2"/>
      <c r="S135" s="2"/>
      <c r="T135" s="2"/>
      <c r="U135" s="2"/>
      <c r="V135" s="2"/>
      <c r="W135" s="2"/>
      <c r="X135" s="2"/>
      <c r="Y135" s="2"/>
      <c r="Z135" s="2"/>
    </row>
    <row r="136" spans="1:26" hidden="1">
      <c r="A136" s="2"/>
      <c r="B136" s="2"/>
      <c r="C136" s="86"/>
      <c r="D136" s="86"/>
      <c r="E136" s="86"/>
      <c r="F136" s="86"/>
      <c r="G136" s="86"/>
      <c r="H136" s="86">
        <v>80</v>
      </c>
      <c r="I136" s="86"/>
      <c r="J136" s="86"/>
      <c r="K136" s="86"/>
      <c r="L136" s="86"/>
      <c r="M136" s="86"/>
      <c r="N136" s="86"/>
      <c r="O136" s="86"/>
      <c r="P136" s="2"/>
      <c r="Q136" s="2"/>
      <c r="R136" s="2"/>
      <c r="S136" s="2"/>
      <c r="T136" s="2"/>
      <c r="U136" s="2"/>
      <c r="V136" s="2"/>
      <c r="W136" s="2"/>
      <c r="X136" s="2"/>
      <c r="Y136" s="2"/>
      <c r="Z136" s="2"/>
    </row>
    <row r="137" spans="1:26" hidden="1">
      <c r="A137" s="2"/>
      <c r="B137" s="2"/>
      <c r="C137" s="86"/>
      <c r="D137" s="86"/>
      <c r="E137" s="86"/>
      <c r="F137" s="86"/>
      <c r="G137" s="86"/>
      <c r="H137" s="86">
        <v>81</v>
      </c>
      <c r="I137" s="86"/>
      <c r="J137" s="86"/>
      <c r="K137" s="86"/>
      <c r="L137" s="86"/>
      <c r="M137" s="86"/>
      <c r="N137" s="86"/>
      <c r="O137" s="86"/>
      <c r="P137" s="2"/>
      <c r="Q137" s="2"/>
      <c r="R137" s="2"/>
      <c r="S137" s="2"/>
      <c r="T137" s="2"/>
      <c r="U137" s="2"/>
      <c r="V137" s="2"/>
      <c r="W137" s="2"/>
      <c r="X137" s="2"/>
      <c r="Y137" s="2"/>
      <c r="Z137" s="2"/>
    </row>
    <row r="138" spans="1:26" hidden="1">
      <c r="A138" s="2"/>
      <c r="B138" s="2"/>
      <c r="C138" s="86"/>
      <c r="D138" s="86"/>
      <c r="E138" s="86"/>
      <c r="F138" s="86"/>
      <c r="G138" s="86"/>
      <c r="H138" s="86">
        <v>82</v>
      </c>
      <c r="I138" s="86"/>
      <c r="J138" s="86"/>
      <c r="K138" s="86"/>
      <c r="L138" s="86"/>
      <c r="M138" s="86"/>
      <c r="N138" s="86"/>
      <c r="O138" s="86"/>
      <c r="P138" s="2"/>
      <c r="Q138" s="2"/>
      <c r="R138" s="2"/>
      <c r="S138" s="2"/>
      <c r="T138" s="2"/>
      <c r="U138" s="2"/>
      <c r="V138" s="2"/>
      <c r="W138" s="2"/>
      <c r="X138" s="2"/>
      <c r="Y138" s="2"/>
      <c r="Z138" s="2"/>
    </row>
    <row r="139" spans="1:26" hidden="1">
      <c r="A139" s="2"/>
      <c r="B139" s="2"/>
      <c r="C139" s="86"/>
      <c r="D139" s="86"/>
      <c r="E139" s="86"/>
      <c r="F139" s="86"/>
      <c r="G139" s="86"/>
      <c r="H139" s="86">
        <v>83</v>
      </c>
      <c r="I139" s="86"/>
      <c r="J139" s="86"/>
      <c r="K139" s="86"/>
      <c r="L139" s="86"/>
      <c r="M139" s="86"/>
      <c r="N139" s="86"/>
      <c r="O139" s="86"/>
      <c r="P139" s="2"/>
      <c r="Q139" s="2"/>
      <c r="R139" s="2"/>
      <c r="S139" s="2"/>
      <c r="T139" s="2"/>
      <c r="U139" s="2"/>
      <c r="V139" s="2"/>
      <c r="W139" s="2"/>
      <c r="X139" s="2"/>
      <c r="Y139" s="2"/>
      <c r="Z139" s="2"/>
    </row>
    <row r="140" spans="1:26" hidden="1">
      <c r="A140" s="2"/>
      <c r="B140" s="2"/>
      <c r="C140" s="86"/>
      <c r="D140" s="86"/>
      <c r="E140" s="86"/>
      <c r="F140" s="86"/>
      <c r="G140" s="86"/>
      <c r="H140" s="86">
        <v>84</v>
      </c>
      <c r="I140" s="86"/>
      <c r="J140" s="86"/>
      <c r="K140" s="86"/>
      <c r="L140" s="86"/>
      <c r="M140" s="86"/>
      <c r="N140" s="86"/>
      <c r="O140" s="86"/>
      <c r="P140" s="2"/>
      <c r="Q140" s="2"/>
      <c r="R140" s="2"/>
      <c r="S140" s="2"/>
      <c r="T140" s="2"/>
      <c r="U140" s="2"/>
      <c r="V140" s="2"/>
      <c r="W140" s="2"/>
      <c r="X140" s="2"/>
      <c r="Y140" s="2"/>
      <c r="Z140" s="2"/>
    </row>
    <row r="141" spans="1:26" hidden="1">
      <c r="A141" s="2"/>
      <c r="B141" s="2"/>
      <c r="C141" s="86"/>
      <c r="D141" s="86"/>
      <c r="E141" s="86"/>
      <c r="F141" s="86"/>
      <c r="G141" s="86"/>
      <c r="H141" s="86">
        <v>85</v>
      </c>
      <c r="I141" s="86"/>
      <c r="J141" s="86"/>
      <c r="K141" s="86"/>
      <c r="L141" s="86"/>
      <c r="M141" s="86"/>
      <c r="N141" s="86"/>
      <c r="O141" s="86"/>
      <c r="P141" s="2"/>
      <c r="Q141" s="2"/>
      <c r="R141" s="2"/>
      <c r="S141" s="2"/>
      <c r="T141" s="2"/>
      <c r="U141" s="2"/>
      <c r="V141" s="2"/>
      <c r="W141" s="2"/>
      <c r="X141" s="2"/>
      <c r="Y141" s="2"/>
      <c r="Z141" s="2"/>
    </row>
    <row r="142" spans="1:26" hidden="1">
      <c r="A142" s="2"/>
      <c r="B142" s="2"/>
      <c r="C142" s="86"/>
      <c r="D142" s="86"/>
      <c r="E142" s="86"/>
      <c r="F142" s="86"/>
      <c r="G142" s="86"/>
      <c r="H142" s="86">
        <v>86</v>
      </c>
      <c r="I142" s="86"/>
      <c r="J142" s="86"/>
      <c r="K142" s="86"/>
      <c r="L142" s="86"/>
      <c r="M142" s="86"/>
      <c r="N142" s="86"/>
      <c r="O142" s="86"/>
      <c r="P142" s="2"/>
      <c r="Q142" s="2"/>
      <c r="R142" s="2"/>
      <c r="S142" s="2"/>
      <c r="T142" s="2"/>
      <c r="U142" s="2"/>
      <c r="V142" s="2"/>
      <c r="W142" s="2"/>
      <c r="X142" s="2"/>
      <c r="Y142" s="2"/>
      <c r="Z142" s="2"/>
    </row>
    <row r="143" spans="1:26" hidden="1">
      <c r="A143" s="2"/>
      <c r="B143" s="2"/>
      <c r="C143" s="86"/>
      <c r="D143" s="86"/>
      <c r="E143" s="86"/>
      <c r="F143" s="86"/>
      <c r="G143" s="86"/>
      <c r="H143" s="86">
        <v>87</v>
      </c>
      <c r="I143" s="86"/>
      <c r="J143" s="86"/>
      <c r="K143" s="86"/>
      <c r="L143" s="86"/>
      <c r="M143" s="86"/>
      <c r="N143" s="86"/>
      <c r="O143" s="86"/>
      <c r="P143" s="2"/>
      <c r="Q143" s="2"/>
      <c r="R143" s="2"/>
      <c r="S143" s="2"/>
      <c r="T143" s="2"/>
      <c r="U143" s="2"/>
      <c r="V143" s="2"/>
      <c r="W143" s="2"/>
      <c r="X143" s="2"/>
      <c r="Y143" s="2"/>
      <c r="Z143" s="2"/>
    </row>
    <row r="144" spans="1:26" hidden="1">
      <c r="A144" s="2"/>
      <c r="B144" s="2"/>
      <c r="C144" s="86"/>
      <c r="D144" s="86"/>
      <c r="E144" s="86"/>
      <c r="F144" s="86"/>
      <c r="G144" s="86"/>
      <c r="H144" s="86">
        <v>88</v>
      </c>
      <c r="I144" s="86"/>
      <c r="J144" s="86"/>
      <c r="K144" s="86"/>
      <c r="L144" s="86"/>
      <c r="M144" s="86"/>
      <c r="N144" s="86"/>
      <c r="O144" s="86"/>
      <c r="P144" s="2"/>
      <c r="Q144" s="2"/>
      <c r="R144" s="2"/>
      <c r="S144" s="2"/>
      <c r="T144" s="2"/>
      <c r="U144" s="2"/>
      <c r="V144" s="2"/>
      <c r="W144" s="2"/>
      <c r="X144" s="2"/>
      <c r="Y144" s="2"/>
      <c r="Z144" s="2"/>
    </row>
    <row r="145" spans="1:26" hidden="1">
      <c r="A145" s="2"/>
      <c r="B145" s="2"/>
      <c r="C145" s="86"/>
      <c r="D145" s="86"/>
      <c r="E145" s="86"/>
      <c r="F145" s="86"/>
      <c r="G145" s="86"/>
      <c r="H145" s="86">
        <v>89</v>
      </c>
      <c r="I145" s="86"/>
      <c r="J145" s="86"/>
      <c r="K145" s="86"/>
      <c r="L145" s="86"/>
      <c r="M145" s="86"/>
      <c r="N145" s="86"/>
      <c r="O145" s="86"/>
      <c r="P145" s="2"/>
      <c r="Q145" s="2"/>
      <c r="R145" s="2"/>
      <c r="S145" s="2"/>
      <c r="T145" s="2"/>
      <c r="U145" s="2"/>
      <c r="V145" s="2"/>
      <c r="W145" s="2"/>
      <c r="X145" s="2"/>
      <c r="Y145" s="2"/>
      <c r="Z145" s="2"/>
    </row>
    <row r="146" spans="1:26" hidden="1">
      <c r="A146" s="2"/>
      <c r="B146" s="2"/>
      <c r="C146" s="86"/>
      <c r="D146" s="86"/>
      <c r="E146" s="86"/>
      <c r="F146" s="86"/>
      <c r="G146" s="86"/>
      <c r="H146" s="86">
        <v>90</v>
      </c>
      <c r="I146" s="86"/>
      <c r="J146" s="86"/>
      <c r="K146" s="86"/>
      <c r="L146" s="86"/>
      <c r="M146" s="86"/>
      <c r="N146" s="86"/>
      <c r="O146" s="86"/>
      <c r="P146" s="2"/>
      <c r="Q146" s="2"/>
      <c r="R146" s="2"/>
      <c r="S146" s="2"/>
      <c r="T146" s="2"/>
      <c r="U146" s="2"/>
      <c r="V146" s="2"/>
      <c r="W146" s="2"/>
      <c r="X146" s="2"/>
      <c r="Y146" s="2"/>
      <c r="Z146" s="2"/>
    </row>
    <row r="147" spans="1:26" hidden="1">
      <c r="A147" s="2"/>
      <c r="B147" s="2"/>
      <c r="C147" s="86"/>
      <c r="D147" s="86"/>
      <c r="E147" s="86"/>
      <c r="F147" s="86"/>
      <c r="G147" s="86"/>
      <c r="H147" s="86">
        <v>91</v>
      </c>
      <c r="I147" s="86"/>
      <c r="J147" s="86"/>
      <c r="K147" s="86"/>
      <c r="L147" s="86"/>
      <c r="M147" s="86"/>
      <c r="N147" s="86"/>
      <c r="O147" s="86"/>
      <c r="P147" s="2"/>
      <c r="Q147" s="2"/>
      <c r="R147" s="2"/>
      <c r="S147" s="2"/>
      <c r="T147" s="2"/>
      <c r="U147" s="2"/>
      <c r="V147" s="2"/>
      <c r="W147" s="2"/>
      <c r="X147" s="2"/>
      <c r="Y147" s="2"/>
      <c r="Z147" s="2"/>
    </row>
    <row r="148" spans="1:26" hidden="1">
      <c r="A148" s="2"/>
      <c r="B148" s="2"/>
      <c r="C148" s="86"/>
      <c r="D148" s="86"/>
      <c r="E148" s="86"/>
      <c r="F148" s="86"/>
      <c r="G148" s="86"/>
      <c r="H148" s="86">
        <v>92</v>
      </c>
      <c r="I148" s="86"/>
      <c r="J148" s="86"/>
      <c r="K148" s="86"/>
      <c r="L148" s="86"/>
      <c r="M148" s="86"/>
      <c r="N148" s="86"/>
      <c r="O148" s="86"/>
      <c r="P148" s="2"/>
      <c r="Q148" s="2"/>
      <c r="R148" s="2"/>
      <c r="S148" s="2"/>
      <c r="T148" s="2"/>
      <c r="U148" s="2"/>
      <c r="V148" s="2"/>
      <c r="W148" s="2"/>
      <c r="X148" s="2"/>
      <c r="Y148" s="2"/>
      <c r="Z148" s="2"/>
    </row>
    <row r="149" spans="1:26" hidden="1">
      <c r="A149" s="2"/>
      <c r="B149" s="2"/>
      <c r="C149" s="86"/>
      <c r="D149" s="86"/>
      <c r="E149" s="86"/>
      <c r="F149" s="86"/>
      <c r="G149" s="86"/>
      <c r="H149" s="86">
        <v>93</v>
      </c>
      <c r="I149" s="86"/>
      <c r="J149" s="86"/>
      <c r="K149" s="86"/>
      <c r="L149" s="86"/>
      <c r="M149" s="86"/>
      <c r="N149" s="86"/>
      <c r="O149" s="86"/>
      <c r="P149" s="2"/>
      <c r="Q149" s="2"/>
      <c r="R149" s="2"/>
      <c r="S149" s="2"/>
      <c r="T149" s="2"/>
      <c r="U149" s="2"/>
      <c r="V149" s="2"/>
      <c r="W149" s="2"/>
      <c r="X149" s="2"/>
      <c r="Y149" s="2"/>
      <c r="Z149" s="2"/>
    </row>
    <row r="150" spans="1:26" hidden="1">
      <c r="A150" s="2"/>
      <c r="B150" s="2"/>
      <c r="C150" s="86"/>
      <c r="D150" s="86"/>
      <c r="E150" s="86"/>
      <c r="F150" s="86"/>
      <c r="G150" s="86"/>
      <c r="H150" s="86">
        <v>94</v>
      </c>
      <c r="I150" s="86"/>
      <c r="J150" s="86"/>
      <c r="K150" s="86"/>
      <c r="L150" s="86"/>
      <c r="M150" s="86"/>
      <c r="N150" s="86"/>
      <c r="O150" s="86"/>
      <c r="P150" s="2"/>
      <c r="Q150" s="2"/>
      <c r="R150" s="2"/>
      <c r="S150" s="2"/>
      <c r="T150" s="2"/>
      <c r="U150" s="2"/>
      <c r="V150" s="2"/>
      <c r="W150" s="2"/>
      <c r="X150" s="2"/>
      <c r="Y150" s="2"/>
      <c r="Z150" s="2"/>
    </row>
    <row r="151" spans="1:26" hidden="1">
      <c r="A151" s="2"/>
      <c r="B151" s="2"/>
      <c r="C151" s="86"/>
      <c r="D151" s="86"/>
      <c r="E151" s="86"/>
      <c r="F151" s="86"/>
      <c r="G151" s="86"/>
      <c r="H151" s="86">
        <v>95</v>
      </c>
      <c r="I151" s="86"/>
      <c r="J151" s="86"/>
      <c r="K151" s="86"/>
      <c r="L151" s="86"/>
      <c r="M151" s="86"/>
      <c r="N151" s="86"/>
      <c r="O151" s="86"/>
      <c r="P151" s="2"/>
      <c r="Q151" s="2"/>
      <c r="R151" s="2"/>
      <c r="S151" s="2"/>
      <c r="T151" s="2"/>
      <c r="U151" s="2"/>
      <c r="V151" s="2"/>
      <c r="W151" s="2"/>
      <c r="X151" s="2"/>
      <c r="Y151" s="2"/>
      <c r="Z151" s="2"/>
    </row>
    <row r="152" spans="1:26" hidden="1">
      <c r="A152" s="2"/>
      <c r="B152" s="2"/>
      <c r="C152" s="86"/>
      <c r="D152" s="86"/>
      <c r="E152" s="86"/>
      <c r="F152" s="86"/>
      <c r="G152" s="86"/>
      <c r="H152" s="86">
        <v>96</v>
      </c>
      <c r="I152" s="86"/>
      <c r="J152" s="86"/>
      <c r="K152" s="86"/>
      <c r="L152" s="86"/>
      <c r="M152" s="86"/>
      <c r="N152" s="86"/>
      <c r="O152" s="86"/>
      <c r="P152" s="2"/>
      <c r="Q152" s="2"/>
      <c r="R152" s="2"/>
      <c r="S152" s="2"/>
      <c r="T152" s="2"/>
      <c r="U152" s="2"/>
      <c r="V152" s="2"/>
      <c r="W152" s="2"/>
      <c r="X152" s="2"/>
      <c r="Y152" s="2"/>
      <c r="Z152" s="2"/>
    </row>
    <row r="153" spans="1:26" hidden="1">
      <c r="A153" s="2"/>
      <c r="B153" s="2"/>
      <c r="C153" s="86"/>
      <c r="D153" s="86"/>
      <c r="E153" s="86"/>
      <c r="F153" s="86"/>
      <c r="G153" s="86"/>
      <c r="H153" s="86">
        <v>97</v>
      </c>
      <c r="I153" s="86"/>
      <c r="J153" s="86"/>
      <c r="K153" s="86"/>
      <c r="L153" s="86"/>
      <c r="M153" s="86"/>
      <c r="N153" s="86"/>
      <c r="O153" s="86"/>
      <c r="P153" s="2"/>
      <c r="Q153" s="2"/>
      <c r="R153" s="2"/>
      <c r="S153" s="2"/>
      <c r="T153" s="2"/>
      <c r="U153" s="2"/>
      <c r="V153" s="2"/>
      <c r="W153" s="2"/>
      <c r="X153" s="2"/>
      <c r="Y153" s="2"/>
      <c r="Z153" s="2"/>
    </row>
    <row r="154" spans="1:26" hidden="1">
      <c r="A154" s="2"/>
      <c r="B154" s="2"/>
      <c r="C154" s="86"/>
      <c r="D154" s="86"/>
      <c r="E154" s="86"/>
      <c r="F154" s="86"/>
      <c r="G154" s="86"/>
      <c r="H154" s="86">
        <v>98</v>
      </c>
      <c r="I154" s="86"/>
      <c r="J154" s="86"/>
      <c r="K154" s="86"/>
      <c r="L154" s="86"/>
      <c r="M154" s="86"/>
      <c r="N154" s="86"/>
      <c r="O154" s="86"/>
      <c r="P154" s="2"/>
      <c r="Q154" s="2"/>
      <c r="R154" s="2"/>
      <c r="S154" s="2"/>
      <c r="T154" s="2"/>
      <c r="U154" s="2"/>
      <c r="V154" s="2"/>
      <c r="W154" s="2"/>
      <c r="X154" s="2"/>
      <c r="Y154" s="2"/>
      <c r="Z154" s="2"/>
    </row>
    <row r="155" spans="1:26" hidden="1">
      <c r="A155" s="2"/>
      <c r="B155" s="2"/>
      <c r="C155" s="86"/>
      <c r="D155" s="86"/>
      <c r="E155" s="86"/>
      <c r="F155" s="86"/>
      <c r="G155" s="86"/>
      <c r="H155" s="86">
        <v>99</v>
      </c>
      <c r="I155" s="86"/>
      <c r="J155" s="86"/>
      <c r="K155" s="86"/>
      <c r="L155" s="86"/>
      <c r="M155" s="86"/>
      <c r="N155" s="86"/>
      <c r="O155" s="86"/>
      <c r="P155" s="2"/>
      <c r="Q155" s="2"/>
      <c r="R155" s="2"/>
      <c r="S155" s="2"/>
      <c r="T155" s="2"/>
      <c r="U155" s="2"/>
      <c r="V155" s="2"/>
      <c r="W155" s="2"/>
      <c r="X155" s="2"/>
      <c r="Y155" s="2"/>
      <c r="Z155" s="2"/>
    </row>
    <row r="156" spans="1:26" hidden="1">
      <c r="A156" s="2"/>
      <c r="B156" s="2"/>
      <c r="C156" s="86"/>
      <c r="D156" s="86"/>
      <c r="E156" s="86"/>
      <c r="F156" s="86"/>
      <c r="G156" s="86"/>
      <c r="H156" s="86">
        <v>100</v>
      </c>
      <c r="I156" s="86"/>
      <c r="J156" s="86"/>
      <c r="K156" s="86"/>
      <c r="L156" s="86"/>
      <c r="M156" s="86"/>
      <c r="N156" s="86"/>
      <c r="O156" s="86"/>
      <c r="P156" s="2"/>
      <c r="Q156" s="2"/>
      <c r="R156" s="2"/>
      <c r="S156" s="2"/>
      <c r="T156" s="2"/>
      <c r="U156" s="2"/>
      <c r="V156" s="2"/>
      <c r="W156" s="2"/>
      <c r="X156" s="2"/>
      <c r="Y156" s="2"/>
      <c r="Z156" s="2"/>
    </row>
    <row r="157" spans="1:26" hidden="1">
      <c r="A157" s="2"/>
      <c r="B157" s="2"/>
      <c r="C157" s="86"/>
      <c r="D157" s="86"/>
      <c r="E157" s="86"/>
      <c r="F157" s="86"/>
      <c r="G157" s="86"/>
      <c r="H157" s="86">
        <v>101</v>
      </c>
      <c r="I157" s="86"/>
      <c r="J157" s="86"/>
      <c r="K157" s="86"/>
      <c r="L157" s="86"/>
      <c r="M157" s="86"/>
      <c r="N157" s="86"/>
      <c r="O157" s="86"/>
      <c r="P157" s="2"/>
      <c r="Q157" s="2"/>
      <c r="R157" s="2"/>
      <c r="S157" s="2"/>
      <c r="T157" s="2"/>
      <c r="U157" s="2"/>
      <c r="V157" s="2"/>
      <c r="W157" s="2"/>
      <c r="X157" s="2"/>
      <c r="Y157" s="2"/>
      <c r="Z157" s="2"/>
    </row>
    <row r="158" spans="1:26" hidden="1">
      <c r="A158" s="2"/>
      <c r="B158" s="2"/>
      <c r="C158" s="86"/>
      <c r="D158" s="86"/>
      <c r="E158" s="86"/>
      <c r="F158" s="86"/>
      <c r="G158" s="86"/>
      <c r="H158" s="86">
        <v>102</v>
      </c>
      <c r="I158" s="86"/>
      <c r="J158" s="86"/>
      <c r="K158" s="86"/>
      <c r="L158" s="86"/>
      <c r="M158" s="86"/>
      <c r="N158" s="86"/>
      <c r="O158" s="86"/>
      <c r="P158" s="2"/>
      <c r="Q158" s="2"/>
      <c r="R158" s="2"/>
      <c r="S158" s="2"/>
      <c r="T158" s="2"/>
      <c r="U158" s="2"/>
      <c r="V158" s="2"/>
      <c r="W158" s="2"/>
      <c r="X158" s="2"/>
      <c r="Y158" s="2"/>
      <c r="Z158" s="2"/>
    </row>
    <row r="159" spans="1:26" hidden="1">
      <c r="A159" s="2"/>
      <c r="B159" s="2"/>
      <c r="C159" s="86"/>
      <c r="D159" s="86"/>
      <c r="E159" s="86"/>
      <c r="F159" s="86"/>
      <c r="G159" s="86"/>
      <c r="H159" s="86">
        <v>103</v>
      </c>
      <c r="I159" s="86"/>
      <c r="J159" s="86"/>
      <c r="K159" s="86"/>
      <c r="L159" s="86"/>
      <c r="M159" s="86"/>
      <c r="N159" s="86"/>
      <c r="O159" s="86"/>
      <c r="P159" s="2"/>
      <c r="Q159" s="2"/>
      <c r="R159" s="2"/>
      <c r="S159" s="2"/>
      <c r="T159" s="2"/>
      <c r="U159" s="2"/>
      <c r="V159" s="2"/>
      <c r="W159" s="2"/>
      <c r="X159" s="2"/>
      <c r="Y159" s="2"/>
      <c r="Z159" s="2"/>
    </row>
    <row r="160" spans="1:26" hidden="1">
      <c r="A160" s="2"/>
      <c r="B160" s="2"/>
      <c r="C160" s="86"/>
      <c r="D160" s="86"/>
      <c r="E160" s="86"/>
      <c r="F160" s="86"/>
      <c r="G160" s="86"/>
      <c r="H160" s="86">
        <v>104</v>
      </c>
      <c r="I160" s="86"/>
      <c r="J160" s="86"/>
      <c r="K160" s="86"/>
      <c r="L160" s="86"/>
      <c r="M160" s="86"/>
      <c r="N160" s="86"/>
      <c r="O160" s="86"/>
      <c r="P160" s="2"/>
      <c r="Q160" s="2"/>
      <c r="R160" s="2"/>
      <c r="S160" s="2"/>
      <c r="T160" s="2"/>
      <c r="U160" s="2"/>
      <c r="V160" s="2"/>
      <c r="W160" s="2"/>
      <c r="X160" s="2"/>
      <c r="Y160" s="2"/>
      <c r="Z160" s="2"/>
    </row>
    <row r="161" spans="1:26" hidden="1">
      <c r="A161" s="2"/>
      <c r="B161" s="2"/>
      <c r="C161" s="86"/>
      <c r="D161" s="86"/>
      <c r="E161" s="86"/>
      <c r="F161" s="86"/>
      <c r="G161" s="86"/>
      <c r="H161" s="86">
        <v>105</v>
      </c>
      <c r="I161" s="86"/>
      <c r="J161" s="86"/>
      <c r="K161" s="86"/>
      <c r="L161" s="86"/>
      <c r="M161" s="86"/>
      <c r="N161" s="86"/>
      <c r="O161" s="86"/>
      <c r="P161" s="2"/>
      <c r="Q161" s="2"/>
      <c r="R161" s="2"/>
      <c r="S161" s="2"/>
      <c r="T161" s="2"/>
      <c r="U161" s="2"/>
      <c r="V161" s="2"/>
      <c r="W161" s="2"/>
      <c r="X161" s="2"/>
      <c r="Y161" s="2"/>
      <c r="Z161" s="2"/>
    </row>
    <row r="162" spans="1:26" hidden="1">
      <c r="A162" s="2"/>
      <c r="B162" s="2"/>
      <c r="C162" s="86"/>
      <c r="D162" s="86"/>
      <c r="E162" s="86"/>
      <c r="F162" s="86"/>
      <c r="G162" s="86"/>
      <c r="H162" s="86">
        <v>106</v>
      </c>
      <c r="I162" s="86"/>
      <c r="J162" s="86"/>
      <c r="K162" s="86"/>
      <c r="L162" s="86"/>
      <c r="M162" s="86"/>
      <c r="N162" s="86"/>
      <c r="O162" s="86"/>
      <c r="P162" s="2"/>
      <c r="Q162" s="2"/>
      <c r="R162" s="2"/>
      <c r="S162" s="2"/>
      <c r="T162" s="2"/>
      <c r="U162" s="2"/>
      <c r="V162" s="2"/>
      <c r="W162" s="2"/>
      <c r="X162" s="2"/>
      <c r="Y162" s="2"/>
      <c r="Z162" s="2"/>
    </row>
    <row r="163" spans="1:26" hidden="1">
      <c r="A163" s="2"/>
      <c r="B163" s="2"/>
      <c r="C163" s="86"/>
      <c r="D163" s="86"/>
      <c r="E163" s="86"/>
      <c r="F163" s="86"/>
      <c r="G163" s="86"/>
      <c r="H163" s="86">
        <v>107</v>
      </c>
      <c r="I163" s="86"/>
      <c r="J163" s="86"/>
      <c r="K163" s="86"/>
      <c r="L163" s="86"/>
      <c r="M163" s="86"/>
      <c r="N163" s="86"/>
      <c r="O163" s="86"/>
      <c r="P163" s="2"/>
      <c r="Q163" s="2"/>
      <c r="R163" s="2"/>
      <c r="S163" s="2"/>
      <c r="T163" s="2"/>
      <c r="U163" s="2"/>
      <c r="V163" s="2"/>
      <c r="W163" s="2"/>
      <c r="X163" s="2"/>
      <c r="Y163" s="2"/>
      <c r="Z163" s="2"/>
    </row>
    <row r="164" spans="1:26" hidden="1">
      <c r="A164" s="2"/>
      <c r="B164" s="2"/>
      <c r="C164" s="86"/>
      <c r="D164" s="86"/>
      <c r="E164" s="86"/>
      <c r="F164" s="86"/>
      <c r="G164" s="86"/>
      <c r="H164" s="86">
        <v>108</v>
      </c>
      <c r="I164" s="86"/>
      <c r="J164" s="86"/>
      <c r="K164" s="86"/>
      <c r="L164" s="86"/>
      <c r="M164" s="86"/>
      <c r="N164" s="86"/>
      <c r="O164" s="86"/>
      <c r="P164" s="2"/>
      <c r="Q164" s="2"/>
      <c r="R164" s="2"/>
      <c r="S164" s="2"/>
      <c r="T164" s="2"/>
      <c r="U164" s="2"/>
      <c r="V164" s="2"/>
      <c r="W164" s="2"/>
      <c r="X164" s="2"/>
      <c r="Y164" s="2"/>
      <c r="Z164" s="2"/>
    </row>
    <row r="165" spans="1:26" hidden="1">
      <c r="A165" s="2"/>
      <c r="B165" s="2"/>
      <c r="C165" s="86"/>
      <c r="D165" s="86"/>
      <c r="E165" s="86"/>
      <c r="F165" s="86"/>
      <c r="G165" s="86"/>
      <c r="H165" s="86">
        <v>109</v>
      </c>
      <c r="I165" s="86"/>
      <c r="J165" s="86"/>
      <c r="K165" s="86"/>
      <c r="L165" s="86"/>
      <c r="M165" s="86"/>
      <c r="N165" s="86"/>
      <c r="O165" s="86"/>
      <c r="P165" s="2"/>
      <c r="Q165" s="2"/>
      <c r="R165" s="2"/>
      <c r="S165" s="2"/>
      <c r="T165" s="2"/>
      <c r="U165" s="2"/>
      <c r="V165" s="2"/>
      <c r="W165" s="2"/>
      <c r="X165" s="2"/>
      <c r="Y165" s="2"/>
      <c r="Z165" s="2"/>
    </row>
    <row r="166" spans="1:26" hidden="1">
      <c r="A166" s="2"/>
      <c r="B166" s="2"/>
      <c r="C166" s="86"/>
      <c r="D166" s="86"/>
      <c r="E166" s="86"/>
      <c r="F166" s="86"/>
      <c r="G166" s="86"/>
      <c r="H166" s="86">
        <v>110</v>
      </c>
      <c r="I166" s="86"/>
      <c r="J166" s="86"/>
      <c r="K166" s="86"/>
      <c r="L166" s="86"/>
      <c r="M166" s="86"/>
      <c r="N166" s="86"/>
      <c r="O166" s="86"/>
      <c r="P166" s="2"/>
      <c r="Q166" s="2"/>
      <c r="R166" s="2"/>
      <c r="S166" s="2"/>
      <c r="T166" s="2"/>
      <c r="U166" s="2"/>
      <c r="V166" s="2"/>
      <c r="W166" s="2"/>
      <c r="X166" s="2"/>
      <c r="Y166" s="2"/>
      <c r="Z166" s="2"/>
    </row>
    <row r="167" spans="1:26" hidden="1">
      <c r="A167" s="2"/>
      <c r="B167" s="2"/>
      <c r="C167" s="86"/>
      <c r="D167" s="86"/>
      <c r="E167" s="86"/>
      <c r="F167" s="86"/>
      <c r="G167" s="86"/>
      <c r="H167" s="86">
        <v>111</v>
      </c>
      <c r="I167" s="86"/>
      <c r="J167" s="86"/>
      <c r="K167" s="86"/>
      <c r="L167" s="86"/>
      <c r="M167" s="86"/>
      <c r="N167" s="86"/>
      <c r="O167" s="86"/>
      <c r="P167" s="2"/>
      <c r="Q167" s="2"/>
      <c r="R167" s="2"/>
      <c r="S167" s="2"/>
      <c r="T167" s="2"/>
      <c r="U167" s="2"/>
      <c r="V167" s="2"/>
      <c r="W167" s="2"/>
      <c r="X167" s="2"/>
      <c r="Y167" s="2"/>
      <c r="Z167" s="2"/>
    </row>
    <row r="168" spans="1:26" hidden="1">
      <c r="A168" s="2"/>
      <c r="B168" s="2"/>
      <c r="C168" s="86"/>
      <c r="D168" s="86"/>
      <c r="E168" s="86"/>
      <c r="F168" s="86"/>
      <c r="G168" s="86"/>
      <c r="H168" s="86">
        <v>112</v>
      </c>
      <c r="I168" s="86"/>
      <c r="J168" s="86"/>
      <c r="K168" s="86"/>
      <c r="L168" s="86"/>
      <c r="M168" s="86"/>
      <c r="N168" s="86"/>
      <c r="O168" s="86"/>
      <c r="P168" s="2"/>
      <c r="Q168" s="2"/>
      <c r="R168" s="2"/>
      <c r="S168" s="2"/>
      <c r="T168" s="2"/>
      <c r="U168" s="2"/>
      <c r="V168" s="2"/>
      <c r="W168" s="2"/>
      <c r="X168" s="2"/>
      <c r="Y168" s="2"/>
      <c r="Z168" s="2"/>
    </row>
    <row r="169" spans="1:26" hidden="1">
      <c r="A169" s="2"/>
      <c r="B169" s="2"/>
      <c r="C169" s="86"/>
      <c r="D169" s="86"/>
      <c r="E169" s="86"/>
      <c r="F169" s="86"/>
      <c r="G169" s="86"/>
      <c r="H169" s="86">
        <v>113</v>
      </c>
      <c r="I169" s="86"/>
      <c r="J169" s="86"/>
      <c r="K169" s="86"/>
      <c r="L169" s="86"/>
      <c r="M169" s="86"/>
      <c r="N169" s="86"/>
      <c r="O169" s="86"/>
      <c r="P169" s="2"/>
      <c r="Q169" s="2"/>
      <c r="R169" s="2"/>
      <c r="S169" s="2"/>
      <c r="T169" s="2"/>
      <c r="U169" s="2"/>
      <c r="V169" s="2"/>
      <c r="W169" s="2"/>
      <c r="X169" s="2"/>
      <c r="Y169" s="2"/>
      <c r="Z169" s="2"/>
    </row>
    <row r="170" spans="1:26" hidden="1">
      <c r="A170" s="2"/>
      <c r="B170" s="2"/>
      <c r="C170" s="86"/>
      <c r="D170" s="86"/>
      <c r="E170" s="86"/>
      <c r="F170" s="86"/>
      <c r="G170" s="86"/>
      <c r="H170" s="86">
        <v>114</v>
      </c>
      <c r="I170" s="86"/>
      <c r="J170" s="86"/>
      <c r="K170" s="86"/>
      <c r="L170" s="86"/>
      <c r="M170" s="86"/>
      <c r="N170" s="86"/>
      <c r="O170" s="86"/>
      <c r="P170" s="2"/>
      <c r="Q170" s="2"/>
      <c r="R170" s="2"/>
      <c r="S170" s="2"/>
      <c r="T170" s="2"/>
      <c r="U170" s="2"/>
      <c r="V170" s="2"/>
      <c r="W170" s="2"/>
      <c r="X170" s="2"/>
      <c r="Y170" s="2"/>
      <c r="Z170" s="2"/>
    </row>
    <row r="171" spans="1:26" hidden="1">
      <c r="A171" s="2"/>
      <c r="B171" s="2"/>
      <c r="C171" s="86"/>
      <c r="D171" s="86"/>
      <c r="E171" s="86"/>
      <c r="F171" s="86"/>
      <c r="G171" s="86"/>
      <c r="H171" s="86">
        <v>115</v>
      </c>
      <c r="I171" s="86"/>
      <c r="J171" s="86"/>
      <c r="K171" s="86"/>
      <c r="L171" s="86"/>
      <c r="M171" s="86"/>
      <c r="N171" s="86"/>
      <c r="O171" s="86"/>
      <c r="P171" s="2"/>
      <c r="Q171" s="2"/>
      <c r="R171" s="2"/>
      <c r="S171" s="2"/>
      <c r="T171" s="2"/>
      <c r="U171" s="2"/>
      <c r="V171" s="2"/>
      <c r="W171" s="2"/>
      <c r="X171" s="2"/>
      <c r="Y171" s="2"/>
      <c r="Z171" s="2"/>
    </row>
    <row r="172" spans="1:26" hidden="1">
      <c r="A172" s="2"/>
      <c r="B172" s="2"/>
      <c r="C172" s="86"/>
      <c r="D172" s="86"/>
      <c r="E172" s="86"/>
      <c r="F172" s="86"/>
      <c r="G172" s="86"/>
      <c r="H172" s="86">
        <v>116</v>
      </c>
      <c r="I172" s="86"/>
      <c r="J172" s="86"/>
      <c r="K172" s="86"/>
      <c r="L172" s="86"/>
      <c r="M172" s="86"/>
      <c r="N172" s="86"/>
      <c r="O172" s="86"/>
      <c r="P172" s="2"/>
      <c r="Q172" s="2"/>
      <c r="R172" s="2"/>
      <c r="S172" s="2"/>
      <c r="T172" s="2"/>
      <c r="U172" s="2"/>
      <c r="V172" s="2"/>
      <c r="W172" s="2"/>
      <c r="X172" s="2"/>
      <c r="Y172" s="2"/>
      <c r="Z172" s="2"/>
    </row>
    <row r="173" spans="1:26" hidden="1">
      <c r="A173" s="2"/>
      <c r="B173" s="2"/>
      <c r="C173" s="86"/>
      <c r="D173" s="86"/>
      <c r="E173" s="86"/>
      <c r="F173" s="86"/>
      <c r="G173" s="86"/>
      <c r="H173" s="86">
        <v>117</v>
      </c>
      <c r="I173" s="86"/>
      <c r="J173" s="86"/>
      <c r="K173" s="86"/>
      <c r="L173" s="86"/>
      <c r="M173" s="86"/>
      <c r="N173" s="86"/>
      <c r="O173" s="86"/>
      <c r="P173" s="2"/>
      <c r="Q173" s="2"/>
      <c r="R173" s="2"/>
      <c r="S173" s="2"/>
      <c r="T173" s="2"/>
      <c r="U173" s="2"/>
      <c r="V173" s="2"/>
      <c r="W173" s="2"/>
      <c r="X173" s="2"/>
      <c r="Y173" s="2"/>
      <c r="Z173" s="2"/>
    </row>
    <row r="174" spans="1:26" hidden="1">
      <c r="A174" s="2"/>
      <c r="B174" s="2"/>
      <c r="C174" s="86"/>
      <c r="D174" s="86"/>
      <c r="E174" s="86"/>
      <c r="F174" s="86"/>
      <c r="G174" s="86"/>
      <c r="H174" s="86">
        <v>118</v>
      </c>
      <c r="I174" s="86"/>
      <c r="J174" s="86"/>
      <c r="K174" s="86"/>
      <c r="L174" s="86"/>
      <c r="M174" s="86"/>
      <c r="N174" s="86"/>
      <c r="O174" s="86"/>
      <c r="P174" s="2"/>
      <c r="Q174" s="2"/>
      <c r="R174" s="2"/>
      <c r="S174" s="2"/>
      <c r="T174" s="2"/>
      <c r="U174" s="2"/>
      <c r="V174" s="2"/>
      <c r="W174" s="2"/>
      <c r="X174" s="2"/>
      <c r="Y174" s="2"/>
      <c r="Z174" s="2"/>
    </row>
    <row r="175" spans="1:26" hidden="1">
      <c r="A175" s="2"/>
      <c r="B175" s="2"/>
      <c r="C175" s="86"/>
      <c r="D175" s="86"/>
      <c r="E175" s="86"/>
      <c r="F175" s="86"/>
      <c r="G175" s="86"/>
      <c r="H175" s="86">
        <v>119</v>
      </c>
      <c r="I175" s="86"/>
      <c r="J175" s="86"/>
      <c r="K175" s="86"/>
      <c r="L175" s="86"/>
      <c r="M175" s="86"/>
      <c r="N175" s="86"/>
      <c r="O175" s="86"/>
      <c r="P175" s="2"/>
      <c r="Q175" s="2"/>
      <c r="R175" s="2"/>
      <c r="S175" s="2"/>
      <c r="T175" s="2"/>
      <c r="U175" s="2"/>
      <c r="V175" s="2"/>
      <c r="W175" s="2"/>
      <c r="X175" s="2"/>
      <c r="Y175" s="2"/>
      <c r="Z175" s="2"/>
    </row>
    <row r="176" spans="1:26" hidden="1">
      <c r="A176" s="2"/>
      <c r="B176" s="2"/>
      <c r="C176" s="86"/>
      <c r="D176" s="86"/>
      <c r="E176" s="86"/>
      <c r="F176" s="86"/>
      <c r="G176" s="86"/>
      <c r="H176" s="86">
        <v>120</v>
      </c>
      <c r="I176" s="86"/>
      <c r="J176" s="86"/>
      <c r="K176" s="86"/>
      <c r="L176" s="86"/>
      <c r="M176" s="86"/>
      <c r="N176" s="86"/>
      <c r="O176" s="86"/>
      <c r="P176" s="2"/>
      <c r="Q176" s="2"/>
      <c r="R176" s="2"/>
      <c r="S176" s="2"/>
      <c r="T176" s="2"/>
      <c r="U176" s="2"/>
      <c r="V176" s="2"/>
      <c r="W176" s="2"/>
      <c r="X176" s="2"/>
      <c r="Y176" s="2"/>
      <c r="Z176" s="2"/>
    </row>
    <row r="177" spans="1:26" hidden="1">
      <c r="A177" s="2"/>
      <c r="B177" s="2"/>
      <c r="C177" s="86"/>
      <c r="D177" s="86"/>
      <c r="E177" s="86"/>
      <c r="F177" s="86"/>
      <c r="G177" s="86"/>
      <c r="H177" s="86">
        <v>121</v>
      </c>
      <c r="I177" s="86"/>
      <c r="J177" s="86"/>
      <c r="K177" s="86"/>
      <c r="L177" s="86"/>
      <c r="M177" s="86"/>
      <c r="N177" s="86"/>
      <c r="O177" s="86"/>
      <c r="P177" s="2"/>
      <c r="Q177" s="2"/>
      <c r="R177" s="2"/>
      <c r="S177" s="2"/>
      <c r="T177" s="2"/>
      <c r="U177" s="2"/>
      <c r="V177" s="2"/>
      <c r="W177" s="2"/>
      <c r="X177" s="2"/>
      <c r="Y177" s="2"/>
      <c r="Z177" s="2"/>
    </row>
    <row r="178" spans="1:26" hidden="1">
      <c r="A178" s="2"/>
      <c r="B178" s="2"/>
      <c r="C178" s="86"/>
      <c r="D178" s="86"/>
      <c r="E178" s="86"/>
      <c r="F178" s="86"/>
      <c r="G178" s="86"/>
      <c r="H178" s="86">
        <v>122</v>
      </c>
      <c r="I178" s="86"/>
      <c r="J178" s="86"/>
      <c r="K178" s="86"/>
      <c r="L178" s="86"/>
      <c r="M178" s="86"/>
      <c r="N178" s="86"/>
      <c r="O178" s="86"/>
      <c r="P178" s="2"/>
      <c r="Q178" s="2"/>
      <c r="R178" s="2"/>
      <c r="S178" s="2"/>
      <c r="T178" s="2"/>
      <c r="U178" s="2"/>
      <c r="V178" s="2"/>
      <c r="W178" s="2"/>
      <c r="X178" s="2"/>
      <c r="Y178" s="2"/>
      <c r="Z178" s="2"/>
    </row>
    <row r="179" spans="1:26" hidden="1">
      <c r="A179" s="2"/>
      <c r="B179" s="2"/>
      <c r="C179" s="86"/>
      <c r="D179" s="86"/>
      <c r="E179" s="86"/>
      <c r="F179" s="86"/>
      <c r="G179" s="86"/>
      <c r="H179" s="86">
        <v>123</v>
      </c>
      <c r="I179" s="86"/>
      <c r="J179" s="86"/>
      <c r="K179" s="86"/>
      <c r="L179" s="86"/>
      <c r="M179" s="86"/>
      <c r="N179" s="86"/>
      <c r="O179" s="86"/>
      <c r="P179" s="2"/>
      <c r="Q179" s="2"/>
      <c r="R179" s="2"/>
      <c r="S179" s="2"/>
      <c r="T179" s="2"/>
      <c r="U179" s="2"/>
      <c r="V179" s="2"/>
      <c r="W179" s="2"/>
      <c r="X179" s="2"/>
      <c r="Y179" s="2"/>
      <c r="Z179" s="2"/>
    </row>
    <row r="180" spans="1:26" hidden="1">
      <c r="A180" s="2"/>
      <c r="B180" s="2"/>
      <c r="C180" s="86"/>
      <c r="D180" s="86"/>
      <c r="E180" s="86"/>
      <c r="F180" s="86"/>
      <c r="G180" s="86"/>
      <c r="H180" s="86">
        <v>124</v>
      </c>
      <c r="I180" s="86"/>
      <c r="J180" s="86"/>
      <c r="K180" s="86"/>
      <c r="L180" s="86"/>
      <c r="M180" s="86"/>
      <c r="N180" s="86"/>
      <c r="O180" s="86"/>
      <c r="P180" s="2"/>
      <c r="Q180" s="2"/>
      <c r="R180" s="2"/>
      <c r="S180" s="2"/>
      <c r="T180" s="2"/>
      <c r="U180" s="2"/>
      <c r="V180" s="2"/>
      <c r="W180" s="2"/>
      <c r="X180" s="2"/>
      <c r="Y180" s="2"/>
      <c r="Z180" s="2"/>
    </row>
    <row r="181" spans="1:26" hidden="1">
      <c r="A181" s="2"/>
      <c r="B181" s="2"/>
      <c r="C181" s="86"/>
      <c r="D181" s="86"/>
      <c r="E181" s="86"/>
      <c r="F181" s="86"/>
      <c r="G181" s="86"/>
      <c r="H181" s="86">
        <v>125</v>
      </c>
      <c r="I181" s="86"/>
      <c r="J181" s="86"/>
      <c r="K181" s="86"/>
      <c r="L181" s="86"/>
      <c r="M181" s="86"/>
      <c r="N181" s="86"/>
      <c r="O181" s="86"/>
      <c r="P181" s="2"/>
      <c r="Q181" s="2"/>
      <c r="R181" s="2"/>
      <c r="S181" s="2"/>
      <c r="T181" s="2"/>
      <c r="U181" s="2"/>
      <c r="V181" s="2"/>
      <c r="W181" s="2"/>
      <c r="X181" s="2"/>
      <c r="Y181" s="2"/>
      <c r="Z181" s="2"/>
    </row>
    <row r="182" spans="1:26" hidden="1">
      <c r="A182" s="2"/>
      <c r="B182" s="2"/>
      <c r="C182" s="86"/>
      <c r="D182" s="86"/>
      <c r="E182" s="86"/>
      <c r="F182" s="86"/>
      <c r="G182" s="86"/>
      <c r="H182" s="86">
        <v>126</v>
      </c>
      <c r="I182" s="86"/>
      <c r="J182" s="86"/>
      <c r="K182" s="86"/>
      <c r="L182" s="86"/>
      <c r="M182" s="86"/>
      <c r="N182" s="86"/>
      <c r="O182" s="86"/>
      <c r="P182" s="2"/>
      <c r="Q182" s="2"/>
      <c r="R182" s="2"/>
      <c r="S182" s="2"/>
      <c r="T182" s="2"/>
      <c r="U182" s="2"/>
      <c r="V182" s="2"/>
      <c r="W182" s="2"/>
      <c r="X182" s="2"/>
      <c r="Y182" s="2"/>
      <c r="Z182" s="2"/>
    </row>
    <row r="183" spans="1:26" hidden="1">
      <c r="A183" s="2"/>
      <c r="B183" s="2"/>
      <c r="C183" s="86"/>
      <c r="D183" s="86"/>
      <c r="E183" s="86"/>
      <c r="F183" s="86"/>
      <c r="G183" s="86"/>
      <c r="H183" s="86">
        <v>127</v>
      </c>
      <c r="I183" s="86"/>
      <c r="J183" s="86"/>
      <c r="K183" s="86"/>
      <c r="L183" s="86"/>
      <c r="M183" s="86"/>
      <c r="N183" s="86"/>
      <c r="O183" s="86"/>
      <c r="P183" s="2"/>
      <c r="Q183" s="2"/>
      <c r="R183" s="2"/>
      <c r="S183" s="2"/>
      <c r="T183" s="2"/>
      <c r="U183" s="2"/>
      <c r="V183" s="2"/>
      <c r="W183" s="2"/>
      <c r="X183" s="2"/>
      <c r="Y183" s="2"/>
      <c r="Z183" s="2"/>
    </row>
    <row r="184" spans="1:26" hidden="1">
      <c r="A184" s="2"/>
      <c r="B184" s="2"/>
      <c r="C184" s="86"/>
      <c r="D184" s="86"/>
      <c r="E184" s="86"/>
      <c r="F184" s="86"/>
      <c r="G184" s="86"/>
      <c r="H184" s="86">
        <v>128</v>
      </c>
      <c r="I184" s="86"/>
      <c r="J184" s="86"/>
      <c r="K184" s="86"/>
      <c r="L184" s="86"/>
      <c r="M184" s="86"/>
      <c r="N184" s="86"/>
      <c r="O184" s="86"/>
      <c r="P184" s="2"/>
      <c r="Q184" s="2"/>
      <c r="R184" s="2"/>
      <c r="S184" s="2"/>
      <c r="T184" s="2"/>
      <c r="U184" s="2"/>
      <c r="V184" s="2"/>
      <c r="W184" s="2"/>
      <c r="X184" s="2"/>
      <c r="Y184" s="2"/>
      <c r="Z184" s="2"/>
    </row>
    <row r="185" spans="1:26" hidden="1">
      <c r="A185" s="2"/>
      <c r="B185" s="2"/>
      <c r="C185" s="86"/>
      <c r="D185" s="86"/>
      <c r="E185" s="86"/>
      <c r="F185" s="86"/>
      <c r="G185" s="86"/>
      <c r="H185" s="86">
        <v>129</v>
      </c>
      <c r="I185" s="86"/>
      <c r="J185" s="86"/>
      <c r="K185" s="86"/>
      <c r="L185" s="86"/>
      <c r="M185" s="86"/>
      <c r="N185" s="86"/>
      <c r="O185" s="86"/>
      <c r="P185" s="2"/>
      <c r="Q185" s="2"/>
      <c r="R185" s="2"/>
      <c r="S185" s="2"/>
      <c r="T185" s="2"/>
      <c r="U185" s="2"/>
      <c r="V185" s="2"/>
      <c r="W185" s="2"/>
      <c r="X185" s="2"/>
      <c r="Y185" s="2"/>
      <c r="Z185" s="2"/>
    </row>
    <row r="186" spans="1:26" hidden="1">
      <c r="A186" s="2"/>
      <c r="B186" s="2"/>
      <c r="C186" s="86"/>
      <c r="D186" s="86"/>
      <c r="E186" s="86"/>
      <c r="F186" s="86"/>
      <c r="G186" s="86"/>
      <c r="H186" s="86">
        <v>130</v>
      </c>
      <c r="I186" s="86"/>
      <c r="J186" s="86"/>
      <c r="K186" s="86"/>
      <c r="L186" s="86"/>
      <c r="M186" s="86"/>
      <c r="N186" s="86"/>
      <c r="O186" s="86"/>
      <c r="P186" s="2"/>
      <c r="Q186" s="2"/>
      <c r="R186" s="2"/>
      <c r="S186" s="2"/>
      <c r="T186" s="2"/>
      <c r="U186" s="2"/>
      <c r="V186" s="2"/>
      <c r="W186" s="2"/>
      <c r="X186" s="2"/>
      <c r="Y186" s="2"/>
      <c r="Z186" s="2"/>
    </row>
    <row r="187" spans="1:26" hidden="1">
      <c r="A187" s="2"/>
      <c r="B187" s="2"/>
      <c r="C187" s="86"/>
      <c r="D187" s="86"/>
      <c r="E187" s="86"/>
      <c r="F187" s="86"/>
      <c r="G187" s="86"/>
      <c r="H187" s="86">
        <v>131</v>
      </c>
      <c r="I187" s="86"/>
      <c r="J187" s="86"/>
      <c r="K187" s="86"/>
      <c r="L187" s="86"/>
      <c r="M187" s="86"/>
      <c r="N187" s="86"/>
      <c r="O187" s="86"/>
      <c r="P187" s="2"/>
      <c r="Q187" s="2"/>
      <c r="R187" s="2"/>
      <c r="S187" s="2"/>
      <c r="T187" s="2"/>
      <c r="U187" s="2"/>
      <c r="V187" s="2"/>
      <c r="W187" s="2"/>
      <c r="X187" s="2"/>
      <c r="Y187" s="2"/>
      <c r="Z187" s="2"/>
    </row>
    <row r="188" spans="1:26" hidden="1">
      <c r="A188" s="2"/>
      <c r="B188" s="2"/>
      <c r="C188" s="86"/>
      <c r="D188" s="86"/>
      <c r="E188" s="86"/>
      <c r="F188" s="86"/>
      <c r="G188" s="86"/>
      <c r="H188" s="86">
        <v>132</v>
      </c>
      <c r="I188" s="86"/>
      <c r="J188" s="86"/>
      <c r="K188" s="86"/>
      <c r="L188" s="86"/>
      <c r="M188" s="86"/>
      <c r="N188" s="86"/>
      <c r="O188" s="86"/>
      <c r="P188" s="2"/>
      <c r="Q188" s="2"/>
      <c r="R188" s="2"/>
      <c r="S188" s="2"/>
      <c r="T188" s="2"/>
      <c r="U188" s="2"/>
      <c r="V188" s="2"/>
      <c r="W188" s="2"/>
      <c r="X188" s="2"/>
      <c r="Y188" s="2"/>
      <c r="Z188" s="2"/>
    </row>
    <row r="189" spans="1:26" hidden="1">
      <c r="A189" s="2"/>
      <c r="B189" s="2"/>
      <c r="C189" s="86"/>
      <c r="D189" s="86"/>
      <c r="E189" s="86"/>
      <c r="F189" s="86"/>
      <c r="G189" s="86"/>
      <c r="H189" s="86">
        <v>133</v>
      </c>
      <c r="I189" s="86"/>
      <c r="J189" s="86"/>
      <c r="K189" s="86"/>
      <c r="L189" s="86"/>
      <c r="M189" s="86"/>
      <c r="N189" s="86"/>
      <c r="O189" s="86"/>
      <c r="P189" s="2"/>
      <c r="Q189" s="2"/>
      <c r="R189" s="2"/>
      <c r="S189" s="2"/>
      <c r="T189" s="2"/>
      <c r="U189" s="2"/>
      <c r="V189" s="2"/>
      <c r="W189" s="2"/>
      <c r="X189" s="2"/>
      <c r="Y189" s="2"/>
      <c r="Z189" s="2"/>
    </row>
    <row r="190" spans="1:26" hidden="1">
      <c r="A190" s="2"/>
      <c r="B190" s="2"/>
      <c r="C190" s="86"/>
      <c r="D190" s="86"/>
      <c r="E190" s="86"/>
      <c r="F190" s="86"/>
      <c r="G190" s="86"/>
      <c r="H190" s="86">
        <v>134</v>
      </c>
      <c r="I190" s="86"/>
      <c r="J190" s="86"/>
      <c r="K190" s="86"/>
      <c r="L190" s="86"/>
      <c r="M190" s="86"/>
      <c r="N190" s="86"/>
      <c r="O190" s="86"/>
      <c r="P190" s="2"/>
      <c r="Q190" s="2"/>
      <c r="R190" s="2"/>
      <c r="S190" s="2"/>
      <c r="T190" s="2"/>
      <c r="U190" s="2"/>
      <c r="V190" s="2"/>
      <c r="W190" s="2"/>
      <c r="X190" s="2"/>
      <c r="Y190" s="2"/>
      <c r="Z190" s="2"/>
    </row>
    <row r="191" spans="1:26" hidden="1">
      <c r="A191" s="2"/>
      <c r="B191" s="2"/>
      <c r="C191" s="86"/>
      <c r="D191" s="86"/>
      <c r="E191" s="86"/>
      <c r="F191" s="86"/>
      <c r="G191" s="86"/>
      <c r="H191" s="86">
        <v>135</v>
      </c>
      <c r="I191" s="86"/>
      <c r="J191" s="86"/>
      <c r="K191" s="86"/>
      <c r="L191" s="86"/>
      <c r="M191" s="86"/>
      <c r="N191" s="86"/>
      <c r="O191" s="86"/>
      <c r="P191" s="2"/>
      <c r="Q191" s="2"/>
      <c r="R191" s="2"/>
      <c r="S191" s="2"/>
      <c r="T191" s="2"/>
      <c r="U191" s="2"/>
      <c r="V191" s="2"/>
      <c r="W191" s="2"/>
      <c r="X191" s="2"/>
      <c r="Y191" s="2"/>
      <c r="Z191" s="2"/>
    </row>
    <row r="192" spans="1:26" hidden="1">
      <c r="A192" s="2"/>
      <c r="B192" s="2"/>
      <c r="C192" s="86"/>
      <c r="D192" s="86"/>
      <c r="E192" s="86"/>
      <c r="F192" s="86"/>
      <c r="G192" s="86"/>
      <c r="H192" s="86">
        <v>136</v>
      </c>
      <c r="I192" s="86"/>
      <c r="J192" s="86"/>
      <c r="K192" s="86"/>
      <c r="L192" s="86"/>
      <c r="M192" s="86"/>
      <c r="N192" s="86"/>
      <c r="O192" s="86"/>
      <c r="P192" s="2"/>
      <c r="Q192" s="2"/>
      <c r="R192" s="2"/>
      <c r="S192" s="2"/>
      <c r="T192" s="2"/>
      <c r="U192" s="2"/>
      <c r="V192" s="2"/>
      <c r="W192" s="2"/>
      <c r="X192" s="2"/>
      <c r="Y192" s="2"/>
      <c r="Z192" s="2"/>
    </row>
    <row r="193" spans="1:26" hidden="1">
      <c r="A193" s="2"/>
      <c r="B193" s="2"/>
      <c r="C193" s="86"/>
      <c r="D193" s="86"/>
      <c r="E193" s="86"/>
      <c r="F193" s="86"/>
      <c r="G193" s="86"/>
      <c r="H193" s="86">
        <v>137</v>
      </c>
      <c r="I193" s="86"/>
      <c r="J193" s="86"/>
      <c r="K193" s="86"/>
      <c r="L193" s="86"/>
      <c r="M193" s="86"/>
      <c r="N193" s="86"/>
      <c r="O193" s="86"/>
      <c r="P193" s="2"/>
      <c r="Q193" s="2"/>
      <c r="R193" s="2"/>
      <c r="S193" s="2"/>
      <c r="T193" s="2"/>
      <c r="U193" s="2"/>
      <c r="V193" s="2"/>
      <c r="W193" s="2"/>
      <c r="X193" s="2"/>
      <c r="Y193" s="2"/>
      <c r="Z193" s="2"/>
    </row>
    <row r="194" spans="1:26" hidden="1">
      <c r="A194" s="2"/>
      <c r="B194" s="2"/>
      <c r="C194" s="86"/>
      <c r="D194" s="86"/>
      <c r="E194" s="86"/>
      <c r="F194" s="86"/>
      <c r="G194" s="86"/>
      <c r="H194" s="86">
        <v>138</v>
      </c>
      <c r="I194" s="86"/>
      <c r="J194" s="86"/>
      <c r="K194" s="86"/>
      <c r="L194" s="86"/>
      <c r="M194" s="86"/>
      <c r="N194" s="86"/>
      <c r="O194" s="86"/>
      <c r="P194" s="2"/>
      <c r="Q194" s="2"/>
      <c r="R194" s="2"/>
      <c r="S194" s="2"/>
      <c r="T194" s="2"/>
      <c r="U194" s="2"/>
      <c r="V194" s="2"/>
      <c r="W194" s="2"/>
      <c r="X194" s="2"/>
      <c r="Y194" s="2"/>
      <c r="Z194" s="2"/>
    </row>
    <row r="195" spans="1:26" hidden="1">
      <c r="A195" s="2"/>
      <c r="B195" s="2"/>
      <c r="C195" s="86"/>
      <c r="D195" s="86"/>
      <c r="E195" s="86"/>
      <c r="F195" s="86"/>
      <c r="G195" s="86"/>
      <c r="H195" s="86">
        <v>139</v>
      </c>
      <c r="I195" s="86"/>
      <c r="J195" s="86"/>
      <c r="K195" s="86"/>
      <c r="L195" s="86"/>
      <c r="M195" s="86"/>
      <c r="N195" s="86"/>
      <c r="O195" s="86"/>
      <c r="P195" s="2"/>
      <c r="Q195" s="2"/>
      <c r="R195" s="2"/>
      <c r="S195" s="2"/>
      <c r="T195" s="2"/>
      <c r="U195" s="2"/>
      <c r="V195" s="2"/>
      <c r="W195" s="2"/>
      <c r="X195" s="2"/>
      <c r="Y195" s="2"/>
      <c r="Z195" s="2"/>
    </row>
    <row r="196" spans="1:26" hidden="1">
      <c r="A196" s="2"/>
      <c r="B196" s="2"/>
      <c r="C196" s="86"/>
      <c r="D196" s="86"/>
      <c r="E196" s="86"/>
      <c r="F196" s="86"/>
      <c r="G196" s="86"/>
      <c r="H196" s="86">
        <v>140</v>
      </c>
      <c r="I196" s="86"/>
      <c r="J196" s="86"/>
      <c r="K196" s="86"/>
      <c r="L196" s="86"/>
      <c r="M196" s="86"/>
      <c r="N196" s="86"/>
      <c r="O196" s="86"/>
      <c r="P196" s="2"/>
      <c r="Q196" s="2"/>
      <c r="R196" s="2"/>
      <c r="S196" s="2"/>
      <c r="T196" s="2"/>
      <c r="U196" s="2"/>
      <c r="V196" s="2"/>
      <c r="W196" s="2"/>
      <c r="X196" s="2"/>
      <c r="Y196" s="2"/>
      <c r="Z196" s="2"/>
    </row>
    <row r="197" spans="1:26" hidden="1">
      <c r="A197" s="2"/>
      <c r="B197" s="2"/>
      <c r="C197" s="86"/>
      <c r="D197" s="86"/>
      <c r="E197" s="86"/>
      <c r="F197" s="86"/>
      <c r="G197" s="86"/>
      <c r="H197" s="86">
        <v>141</v>
      </c>
      <c r="I197" s="86"/>
      <c r="J197" s="86"/>
      <c r="K197" s="86"/>
      <c r="L197" s="86"/>
      <c r="M197" s="86"/>
      <c r="N197" s="86"/>
      <c r="O197" s="86"/>
      <c r="P197" s="2"/>
      <c r="Q197" s="2"/>
      <c r="R197" s="2"/>
      <c r="S197" s="2"/>
      <c r="T197" s="2"/>
      <c r="U197" s="2"/>
      <c r="V197" s="2"/>
      <c r="W197" s="2"/>
      <c r="X197" s="2"/>
      <c r="Y197" s="2"/>
      <c r="Z197" s="2"/>
    </row>
    <row r="198" spans="1:26" hidden="1">
      <c r="A198" s="2"/>
      <c r="B198" s="2"/>
      <c r="C198" s="86"/>
      <c r="D198" s="86"/>
      <c r="E198" s="86"/>
      <c r="F198" s="86"/>
      <c r="G198" s="86"/>
      <c r="H198" s="86">
        <v>142</v>
      </c>
      <c r="I198" s="86"/>
      <c r="J198" s="86"/>
      <c r="K198" s="86"/>
      <c r="L198" s="86"/>
      <c r="M198" s="86"/>
      <c r="N198" s="86"/>
      <c r="O198" s="86"/>
      <c r="P198" s="2"/>
      <c r="Q198" s="2"/>
      <c r="R198" s="2"/>
      <c r="S198" s="2"/>
      <c r="T198" s="2"/>
      <c r="U198" s="2"/>
      <c r="V198" s="2"/>
      <c r="W198" s="2"/>
      <c r="X198" s="2"/>
      <c r="Y198" s="2"/>
      <c r="Z198" s="2"/>
    </row>
    <row r="199" spans="1:26" hidden="1">
      <c r="A199" s="2"/>
      <c r="B199" s="2"/>
      <c r="C199" s="86"/>
      <c r="D199" s="86"/>
      <c r="E199" s="86"/>
      <c r="F199" s="86"/>
      <c r="G199" s="86"/>
      <c r="H199" s="86">
        <v>143</v>
      </c>
      <c r="I199" s="86"/>
      <c r="J199" s="86"/>
      <c r="K199" s="86"/>
      <c r="L199" s="86"/>
      <c r="M199" s="86"/>
      <c r="N199" s="86"/>
      <c r="O199" s="86"/>
      <c r="P199" s="2"/>
      <c r="Q199" s="2"/>
      <c r="R199" s="2"/>
      <c r="S199" s="2"/>
      <c r="T199" s="2"/>
      <c r="U199" s="2"/>
      <c r="V199" s="2"/>
      <c r="W199" s="2"/>
      <c r="X199" s="2"/>
      <c r="Y199" s="2"/>
      <c r="Z199" s="2"/>
    </row>
    <row r="200" spans="1:26" hidden="1">
      <c r="A200" s="2"/>
      <c r="B200" s="2"/>
      <c r="C200" s="86"/>
      <c r="D200" s="86"/>
      <c r="E200" s="86"/>
      <c r="F200" s="86"/>
      <c r="G200" s="86"/>
      <c r="H200" s="86">
        <v>144</v>
      </c>
      <c r="I200" s="86"/>
      <c r="J200" s="86"/>
      <c r="K200" s="86"/>
      <c r="L200" s="86"/>
      <c r="M200" s="86"/>
      <c r="N200" s="86"/>
      <c r="O200" s="86"/>
      <c r="P200" s="2"/>
      <c r="Q200" s="2"/>
      <c r="R200" s="2"/>
      <c r="S200" s="2"/>
      <c r="T200" s="2"/>
      <c r="U200" s="2"/>
      <c r="V200" s="2"/>
      <c r="W200" s="2"/>
      <c r="X200" s="2"/>
      <c r="Y200" s="2"/>
      <c r="Z200" s="2"/>
    </row>
    <row r="201" spans="1:26" hidden="1">
      <c r="A201" s="2"/>
      <c r="B201" s="2"/>
      <c r="C201" s="86"/>
      <c r="D201" s="86"/>
      <c r="E201" s="86"/>
      <c r="F201" s="86"/>
      <c r="G201" s="86"/>
      <c r="H201" s="86">
        <v>145</v>
      </c>
      <c r="I201" s="86"/>
      <c r="J201" s="86"/>
      <c r="K201" s="86"/>
      <c r="L201" s="86"/>
      <c r="M201" s="86"/>
      <c r="N201" s="86"/>
      <c r="O201" s="86"/>
      <c r="P201" s="2"/>
      <c r="Q201" s="2"/>
      <c r="R201" s="2"/>
      <c r="S201" s="2"/>
      <c r="T201" s="2"/>
      <c r="U201" s="2"/>
      <c r="V201" s="2"/>
      <c r="W201" s="2"/>
      <c r="X201" s="2"/>
      <c r="Y201" s="2"/>
      <c r="Z201" s="2"/>
    </row>
    <row r="202" spans="1:26" hidden="1">
      <c r="A202" s="2"/>
      <c r="B202" s="2"/>
      <c r="C202" s="86"/>
      <c r="D202" s="86"/>
      <c r="E202" s="86"/>
      <c r="F202" s="86"/>
      <c r="G202" s="86"/>
      <c r="H202" s="86">
        <v>146</v>
      </c>
      <c r="I202" s="86"/>
      <c r="J202" s="86"/>
      <c r="K202" s="86"/>
      <c r="L202" s="86"/>
      <c r="M202" s="86"/>
      <c r="N202" s="86"/>
      <c r="O202" s="86"/>
      <c r="P202" s="2"/>
      <c r="Q202" s="2"/>
      <c r="R202" s="2"/>
      <c r="S202" s="2"/>
      <c r="T202" s="2"/>
      <c r="U202" s="2"/>
      <c r="V202" s="2"/>
      <c r="W202" s="2"/>
      <c r="X202" s="2"/>
      <c r="Y202" s="2"/>
      <c r="Z202" s="2"/>
    </row>
    <row r="203" spans="1:26" hidden="1">
      <c r="A203" s="2"/>
      <c r="B203" s="2"/>
      <c r="C203" s="86"/>
      <c r="D203" s="86"/>
      <c r="E203" s="86"/>
      <c r="F203" s="86"/>
      <c r="G203" s="86"/>
      <c r="H203" s="86">
        <v>147</v>
      </c>
      <c r="I203" s="86"/>
      <c r="J203" s="86"/>
      <c r="K203" s="86"/>
      <c r="L203" s="86"/>
      <c r="M203" s="86"/>
      <c r="N203" s="86"/>
      <c r="O203" s="86"/>
      <c r="P203" s="2"/>
      <c r="Q203" s="2"/>
      <c r="R203" s="2"/>
      <c r="S203" s="2"/>
      <c r="T203" s="2"/>
      <c r="U203" s="2"/>
      <c r="V203" s="2"/>
      <c r="W203" s="2"/>
      <c r="X203" s="2"/>
      <c r="Y203" s="2"/>
      <c r="Z203" s="2"/>
    </row>
    <row r="204" spans="1:26" hidden="1">
      <c r="A204" s="2"/>
      <c r="B204" s="2"/>
      <c r="C204" s="86"/>
      <c r="D204" s="86"/>
      <c r="E204" s="86"/>
      <c r="F204" s="86"/>
      <c r="G204" s="86"/>
      <c r="H204" s="86">
        <v>148</v>
      </c>
      <c r="I204" s="86"/>
      <c r="J204" s="86"/>
      <c r="K204" s="86"/>
      <c r="L204" s="86"/>
      <c r="M204" s="86"/>
      <c r="N204" s="86"/>
      <c r="O204" s="86"/>
      <c r="P204" s="2"/>
      <c r="Q204" s="2"/>
      <c r="R204" s="2"/>
      <c r="S204" s="2"/>
      <c r="T204" s="2"/>
      <c r="U204" s="2"/>
      <c r="V204" s="2"/>
      <c r="W204" s="2"/>
      <c r="X204" s="2"/>
      <c r="Y204" s="2"/>
      <c r="Z204" s="2"/>
    </row>
    <row r="205" spans="1:26" hidden="1">
      <c r="A205" s="2"/>
      <c r="B205" s="2"/>
      <c r="C205" s="86"/>
      <c r="D205" s="86"/>
      <c r="E205" s="86"/>
      <c r="F205" s="86"/>
      <c r="G205" s="86"/>
      <c r="H205" s="86">
        <v>149</v>
      </c>
      <c r="I205" s="86"/>
      <c r="J205" s="86"/>
      <c r="K205" s="86"/>
      <c r="L205" s="86"/>
      <c r="M205" s="86"/>
      <c r="N205" s="86"/>
      <c r="O205" s="86"/>
      <c r="P205" s="2"/>
      <c r="Q205" s="2"/>
      <c r="R205" s="2"/>
      <c r="S205" s="2"/>
      <c r="T205" s="2"/>
      <c r="U205" s="2"/>
      <c r="V205" s="2"/>
      <c r="W205" s="2"/>
      <c r="X205" s="2"/>
      <c r="Y205" s="2"/>
      <c r="Z205" s="2"/>
    </row>
    <row r="206" spans="1:26" hidden="1">
      <c r="A206" s="2"/>
      <c r="B206" s="2"/>
      <c r="C206" s="86"/>
      <c r="D206" s="86"/>
      <c r="E206" s="86"/>
      <c r="F206" s="86"/>
      <c r="G206" s="86"/>
      <c r="H206" s="86">
        <v>150</v>
      </c>
      <c r="I206" s="86"/>
      <c r="J206" s="86"/>
      <c r="K206" s="86"/>
      <c r="L206" s="86"/>
      <c r="M206" s="86"/>
      <c r="N206" s="86"/>
      <c r="O206" s="86"/>
      <c r="P206" s="2"/>
      <c r="Q206" s="2"/>
      <c r="R206" s="2"/>
      <c r="S206" s="2"/>
      <c r="T206" s="2"/>
      <c r="U206" s="2"/>
      <c r="V206" s="2"/>
      <c r="W206" s="2"/>
      <c r="X206" s="2"/>
      <c r="Y206" s="2"/>
      <c r="Z206" s="2"/>
    </row>
    <row r="207" spans="1:26" hidden="1">
      <c r="A207" s="2"/>
      <c r="B207" s="2"/>
      <c r="C207" s="86"/>
      <c r="D207" s="86"/>
      <c r="E207" s="86"/>
      <c r="F207" s="86"/>
      <c r="G207" s="86"/>
      <c r="H207" s="86">
        <v>151</v>
      </c>
      <c r="I207" s="86"/>
      <c r="J207" s="86"/>
      <c r="K207" s="86"/>
      <c r="L207" s="86"/>
      <c r="M207" s="86"/>
      <c r="N207" s="86"/>
      <c r="O207" s="86"/>
      <c r="P207" s="2"/>
      <c r="Q207" s="2"/>
      <c r="R207" s="2"/>
      <c r="S207" s="2"/>
      <c r="T207" s="2"/>
      <c r="U207" s="2"/>
      <c r="V207" s="2"/>
      <c r="W207" s="2"/>
      <c r="X207" s="2"/>
      <c r="Y207" s="2"/>
      <c r="Z207" s="2"/>
    </row>
    <row r="208" spans="1:26" hidden="1">
      <c r="A208" s="2"/>
      <c r="B208" s="2"/>
      <c r="C208" s="86"/>
      <c r="D208" s="86"/>
      <c r="E208" s="86"/>
      <c r="F208" s="86"/>
      <c r="G208" s="86"/>
      <c r="H208" s="86">
        <v>152</v>
      </c>
      <c r="I208" s="86"/>
      <c r="J208" s="86"/>
      <c r="K208" s="86"/>
      <c r="L208" s="86"/>
      <c r="M208" s="86"/>
      <c r="N208" s="86"/>
      <c r="O208" s="86"/>
      <c r="P208" s="2"/>
      <c r="Q208" s="2"/>
      <c r="R208" s="2"/>
      <c r="S208" s="2"/>
      <c r="T208" s="2"/>
      <c r="U208" s="2"/>
      <c r="V208" s="2"/>
      <c r="W208" s="2"/>
      <c r="X208" s="2"/>
      <c r="Y208" s="2"/>
      <c r="Z208" s="2"/>
    </row>
    <row r="209" spans="1:26" hidden="1">
      <c r="A209" s="2"/>
      <c r="B209" s="2"/>
      <c r="C209" s="86"/>
      <c r="D209" s="86"/>
      <c r="E209" s="86"/>
      <c r="F209" s="86"/>
      <c r="G209" s="86"/>
      <c r="H209" s="86">
        <v>153</v>
      </c>
      <c r="I209" s="86"/>
      <c r="J209" s="86"/>
      <c r="K209" s="86"/>
      <c r="L209" s="86"/>
      <c r="M209" s="86"/>
      <c r="N209" s="86"/>
      <c r="O209" s="86"/>
      <c r="P209" s="2"/>
      <c r="Q209" s="2"/>
      <c r="R209" s="2"/>
      <c r="S209" s="2"/>
      <c r="T209" s="2"/>
      <c r="U209" s="2"/>
      <c r="V209" s="2"/>
      <c r="W209" s="2"/>
      <c r="X209" s="2"/>
      <c r="Y209" s="2"/>
      <c r="Z209" s="2"/>
    </row>
    <row r="210" spans="1:26" hidden="1">
      <c r="A210" s="2"/>
      <c r="B210" s="2"/>
      <c r="C210" s="86"/>
      <c r="D210" s="86"/>
      <c r="E210" s="86"/>
      <c r="F210" s="86"/>
      <c r="G210" s="86"/>
      <c r="H210" s="86">
        <v>154</v>
      </c>
      <c r="I210" s="86"/>
      <c r="J210" s="86"/>
      <c r="K210" s="86"/>
      <c r="L210" s="86"/>
      <c r="M210" s="86"/>
      <c r="N210" s="86"/>
      <c r="O210" s="86"/>
      <c r="P210" s="2"/>
      <c r="Q210" s="2"/>
      <c r="R210" s="2"/>
      <c r="S210" s="2"/>
      <c r="T210" s="2"/>
      <c r="U210" s="2"/>
      <c r="V210" s="2"/>
      <c r="W210" s="2"/>
      <c r="X210" s="2"/>
      <c r="Y210" s="2"/>
      <c r="Z210" s="2"/>
    </row>
    <row r="211" spans="1:26" hidden="1">
      <c r="A211" s="2"/>
      <c r="B211" s="2"/>
      <c r="C211" s="86"/>
      <c r="D211" s="86"/>
      <c r="E211" s="86"/>
      <c r="F211" s="86"/>
      <c r="G211" s="86"/>
      <c r="H211" s="86">
        <v>155</v>
      </c>
      <c r="I211" s="86"/>
      <c r="J211" s="86"/>
      <c r="K211" s="86"/>
      <c r="L211" s="86"/>
      <c r="M211" s="86"/>
      <c r="N211" s="86"/>
      <c r="O211" s="86"/>
      <c r="P211" s="2"/>
      <c r="Q211" s="2"/>
      <c r="R211" s="2"/>
      <c r="S211" s="2"/>
      <c r="T211" s="2"/>
      <c r="U211" s="2"/>
      <c r="V211" s="2"/>
      <c r="W211" s="2"/>
      <c r="X211" s="2"/>
      <c r="Y211" s="2"/>
      <c r="Z211" s="2"/>
    </row>
    <row r="212" spans="1:26" hidden="1">
      <c r="A212" s="2"/>
      <c r="B212" s="2"/>
      <c r="C212" s="86"/>
      <c r="D212" s="86"/>
      <c r="E212" s="86"/>
      <c r="F212" s="86"/>
      <c r="G212" s="86"/>
      <c r="H212" s="86">
        <v>156</v>
      </c>
      <c r="I212" s="86"/>
      <c r="J212" s="86"/>
      <c r="K212" s="86"/>
      <c r="L212" s="86"/>
      <c r="M212" s="86"/>
      <c r="N212" s="86"/>
      <c r="O212" s="86"/>
      <c r="P212" s="2"/>
      <c r="Q212" s="2"/>
      <c r="R212" s="2"/>
      <c r="S212" s="2"/>
      <c r="T212" s="2"/>
      <c r="U212" s="2"/>
      <c r="V212" s="2"/>
      <c r="W212" s="2"/>
      <c r="X212" s="2"/>
      <c r="Y212" s="2"/>
      <c r="Z212" s="2"/>
    </row>
    <row r="213" spans="1:26" hidden="1">
      <c r="A213" s="2"/>
      <c r="B213" s="2"/>
      <c r="C213" s="86"/>
      <c r="D213" s="86"/>
      <c r="E213" s="86"/>
      <c r="F213" s="86"/>
      <c r="G213" s="86"/>
      <c r="H213" s="86">
        <v>157</v>
      </c>
      <c r="I213" s="86"/>
      <c r="J213" s="86"/>
      <c r="K213" s="86"/>
      <c r="L213" s="86"/>
      <c r="M213" s="86"/>
      <c r="N213" s="86"/>
      <c r="O213" s="86"/>
      <c r="P213" s="2"/>
      <c r="Q213" s="2"/>
      <c r="R213" s="2"/>
      <c r="S213" s="2"/>
      <c r="T213" s="2"/>
      <c r="U213" s="2"/>
      <c r="V213" s="2"/>
      <c r="W213" s="2"/>
      <c r="X213" s="2"/>
      <c r="Y213" s="2"/>
      <c r="Z213" s="2"/>
    </row>
    <row r="214" spans="1:26" hidden="1">
      <c r="A214" s="2"/>
      <c r="B214" s="2"/>
      <c r="C214" s="86"/>
      <c r="D214" s="86"/>
      <c r="E214" s="86"/>
      <c r="F214" s="86"/>
      <c r="G214" s="86"/>
      <c r="H214" s="86">
        <v>158</v>
      </c>
      <c r="I214" s="86"/>
      <c r="J214" s="86"/>
      <c r="K214" s="86"/>
      <c r="L214" s="86"/>
      <c r="M214" s="86"/>
      <c r="N214" s="86"/>
      <c r="O214" s="86"/>
      <c r="P214" s="2"/>
      <c r="Q214" s="2"/>
      <c r="R214" s="2"/>
      <c r="S214" s="2"/>
      <c r="T214" s="2"/>
      <c r="U214" s="2"/>
      <c r="V214" s="2"/>
      <c r="W214" s="2"/>
      <c r="X214" s="2"/>
      <c r="Y214" s="2"/>
      <c r="Z214" s="2"/>
    </row>
    <row r="215" spans="1:26" hidden="1">
      <c r="A215" s="2"/>
      <c r="B215" s="2"/>
      <c r="C215" s="86"/>
      <c r="D215" s="86"/>
      <c r="E215" s="86"/>
      <c r="F215" s="86"/>
      <c r="G215" s="86"/>
      <c r="H215" s="86">
        <v>159</v>
      </c>
      <c r="I215" s="86"/>
      <c r="J215" s="86"/>
      <c r="K215" s="86"/>
      <c r="L215" s="86"/>
      <c r="M215" s="86"/>
      <c r="N215" s="86"/>
      <c r="O215" s="86"/>
      <c r="P215" s="2"/>
      <c r="Q215" s="2"/>
      <c r="R215" s="2"/>
      <c r="S215" s="2"/>
      <c r="T215" s="2"/>
      <c r="U215" s="2"/>
      <c r="V215" s="2"/>
      <c r="W215" s="2"/>
      <c r="X215" s="2"/>
      <c r="Y215" s="2"/>
      <c r="Z215" s="2"/>
    </row>
    <row r="216" spans="1:26" hidden="1">
      <c r="A216" s="2"/>
      <c r="B216" s="2"/>
      <c r="C216" s="86"/>
      <c r="D216" s="86"/>
      <c r="E216" s="86"/>
      <c r="F216" s="86"/>
      <c r="G216" s="86"/>
      <c r="H216" s="86">
        <v>160</v>
      </c>
      <c r="I216" s="86"/>
      <c r="J216" s="86"/>
      <c r="K216" s="86"/>
      <c r="L216" s="86"/>
      <c r="M216" s="86"/>
      <c r="N216" s="86"/>
      <c r="O216" s="86"/>
      <c r="P216" s="2"/>
      <c r="Q216" s="2"/>
      <c r="R216" s="2"/>
      <c r="S216" s="2"/>
      <c r="T216" s="2"/>
      <c r="U216" s="2"/>
      <c r="V216" s="2"/>
      <c r="W216" s="2"/>
      <c r="X216" s="2"/>
      <c r="Y216" s="2"/>
      <c r="Z216" s="2"/>
    </row>
    <row r="217" spans="1:26" hidden="1">
      <c r="A217" s="2"/>
      <c r="B217" s="2"/>
      <c r="C217" s="86"/>
      <c r="D217" s="86"/>
      <c r="E217" s="86"/>
      <c r="F217" s="86"/>
      <c r="G217" s="86"/>
      <c r="H217" s="86">
        <v>161</v>
      </c>
      <c r="I217" s="86"/>
      <c r="J217" s="86"/>
      <c r="K217" s="86"/>
      <c r="L217" s="86"/>
      <c r="M217" s="86"/>
      <c r="N217" s="86"/>
      <c r="O217" s="86"/>
      <c r="P217" s="2"/>
      <c r="Q217" s="2"/>
      <c r="R217" s="2"/>
      <c r="S217" s="2"/>
      <c r="T217" s="2"/>
      <c r="U217" s="2"/>
      <c r="V217" s="2"/>
      <c r="W217" s="2"/>
      <c r="X217" s="2"/>
      <c r="Y217" s="2"/>
      <c r="Z217" s="2"/>
    </row>
    <row r="218" spans="1:26" hidden="1">
      <c r="A218" s="2"/>
      <c r="B218" s="2"/>
      <c r="C218" s="86"/>
      <c r="D218" s="86"/>
      <c r="E218" s="86"/>
      <c r="F218" s="86"/>
      <c r="G218" s="86"/>
      <c r="H218" s="86">
        <v>162</v>
      </c>
      <c r="I218" s="86"/>
      <c r="J218" s="86"/>
      <c r="K218" s="86"/>
      <c r="L218" s="86"/>
      <c r="M218" s="86"/>
      <c r="N218" s="86"/>
      <c r="O218" s="86"/>
      <c r="P218" s="2"/>
      <c r="Q218" s="2"/>
      <c r="R218" s="2"/>
      <c r="S218" s="2"/>
      <c r="T218" s="2"/>
      <c r="U218" s="2"/>
      <c r="V218" s="2"/>
      <c r="W218" s="2"/>
      <c r="X218" s="2"/>
      <c r="Y218" s="2"/>
      <c r="Z218" s="2"/>
    </row>
    <row r="219" spans="1:26" hidden="1">
      <c r="A219" s="2"/>
      <c r="B219" s="2"/>
      <c r="C219" s="86"/>
      <c r="D219" s="86"/>
      <c r="E219" s="86"/>
      <c r="F219" s="86"/>
      <c r="G219" s="86"/>
      <c r="H219" s="86">
        <v>163</v>
      </c>
      <c r="I219" s="86"/>
      <c r="J219" s="86"/>
      <c r="K219" s="86"/>
      <c r="L219" s="86"/>
      <c r="M219" s="86"/>
      <c r="N219" s="86"/>
      <c r="O219" s="86"/>
      <c r="P219" s="2"/>
      <c r="Q219" s="2"/>
      <c r="R219" s="2"/>
      <c r="S219" s="2"/>
      <c r="T219" s="2"/>
      <c r="U219" s="2"/>
      <c r="V219" s="2"/>
      <c r="W219" s="2"/>
      <c r="X219" s="2"/>
      <c r="Y219" s="2"/>
      <c r="Z219" s="2"/>
    </row>
    <row r="220" spans="1:26" hidden="1">
      <c r="A220" s="2"/>
      <c r="B220" s="2"/>
      <c r="C220" s="86"/>
      <c r="D220" s="86"/>
      <c r="E220" s="86"/>
      <c r="F220" s="86"/>
      <c r="G220" s="86"/>
      <c r="H220" s="86">
        <v>164</v>
      </c>
      <c r="I220" s="86"/>
      <c r="J220" s="86"/>
      <c r="K220" s="86"/>
      <c r="L220" s="86"/>
      <c r="M220" s="86"/>
      <c r="N220" s="86"/>
      <c r="O220" s="86"/>
      <c r="P220" s="2"/>
      <c r="Q220" s="2"/>
      <c r="R220" s="2"/>
      <c r="S220" s="2"/>
      <c r="T220" s="2"/>
      <c r="U220" s="2"/>
      <c r="V220" s="2"/>
      <c r="W220" s="2"/>
      <c r="X220" s="2"/>
      <c r="Y220" s="2"/>
      <c r="Z220" s="2"/>
    </row>
    <row r="221" spans="1:26" hidden="1">
      <c r="A221" s="2"/>
      <c r="B221" s="2"/>
      <c r="C221" s="86"/>
      <c r="D221" s="86"/>
      <c r="E221" s="86"/>
      <c r="F221" s="86"/>
      <c r="G221" s="86"/>
      <c r="H221" s="86">
        <v>165</v>
      </c>
      <c r="I221" s="86"/>
      <c r="J221" s="86"/>
      <c r="K221" s="86"/>
      <c r="L221" s="86"/>
      <c r="M221" s="86"/>
      <c r="N221" s="86"/>
      <c r="O221" s="86"/>
      <c r="P221" s="2"/>
      <c r="Q221" s="2"/>
      <c r="R221" s="2"/>
      <c r="S221" s="2"/>
      <c r="T221" s="2"/>
      <c r="U221" s="2"/>
      <c r="V221" s="2"/>
      <c r="W221" s="2"/>
      <c r="X221" s="2"/>
      <c r="Y221" s="2"/>
      <c r="Z221" s="2"/>
    </row>
    <row r="222" spans="1:26" hidden="1">
      <c r="A222" s="2"/>
      <c r="B222" s="2"/>
      <c r="C222" s="86"/>
      <c r="D222" s="86"/>
      <c r="E222" s="86"/>
      <c r="F222" s="86"/>
      <c r="G222" s="86"/>
      <c r="H222" s="86">
        <v>166</v>
      </c>
      <c r="I222" s="86"/>
      <c r="J222" s="86"/>
      <c r="K222" s="86"/>
      <c r="L222" s="86"/>
      <c r="M222" s="86"/>
      <c r="N222" s="86"/>
      <c r="O222" s="86"/>
      <c r="P222" s="2"/>
      <c r="Q222" s="2"/>
      <c r="R222" s="2"/>
      <c r="S222" s="2"/>
      <c r="T222" s="2"/>
      <c r="U222" s="2"/>
      <c r="V222" s="2"/>
      <c r="W222" s="2"/>
      <c r="X222" s="2"/>
      <c r="Y222" s="2"/>
      <c r="Z222" s="2"/>
    </row>
    <row r="223" spans="1:26" hidden="1">
      <c r="A223" s="2"/>
      <c r="B223" s="2"/>
      <c r="C223" s="86"/>
      <c r="D223" s="86"/>
      <c r="E223" s="86"/>
      <c r="F223" s="86"/>
      <c r="G223" s="86"/>
      <c r="H223" s="86">
        <v>167</v>
      </c>
      <c r="I223" s="86"/>
      <c r="J223" s="86"/>
      <c r="K223" s="86"/>
      <c r="L223" s="86"/>
      <c r="M223" s="86"/>
      <c r="N223" s="86"/>
      <c r="O223" s="86"/>
      <c r="P223" s="2"/>
      <c r="Q223" s="2"/>
      <c r="R223" s="2"/>
      <c r="S223" s="2"/>
      <c r="T223" s="2"/>
      <c r="U223" s="2"/>
      <c r="V223" s="2"/>
      <c r="W223" s="2"/>
      <c r="X223" s="2"/>
      <c r="Y223" s="2"/>
      <c r="Z223" s="2"/>
    </row>
    <row r="224" spans="1:26" hidden="1">
      <c r="A224" s="2"/>
      <c r="B224" s="2"/>
      <c r="C224" s="86"/>
      <c r="D224" s="86"/>
      <c r="E224" s="86"/>
      <c r="F224" s="86"/>
      <c r="G224" s="86"/>
      <c r="H224" s="86">
        <v>168</v>
      </c>
      <c r="I224" s="86"/>
      <c r="J224" s="86"/>
      <c r="K224" s="86"/>
      <c r="L224" s="86"/>
      <c r="M224" s="86"/>
      <c r="N224" s="86"/>
      <c r="O224" s="86"/>
      <c r="P224" s="2"/>
      <c r="Q224" s="2"/>
      <c r="R224" s="2"/>
      <c r="S224" s="2"/>
      <c r="T224" s="2"/>
      <c r="U224" s="2"/>
      <c r="V224" s="2"/>
      <c r="W224" s="2"/>
      <c r="X224" s="2"/>
      <c r="Y224" s="2"/>
      <c r="Z224" s="2"/>
    </row>
    <row r="225" spans="1:26" hidden="1">
      <c r="A225" s="2"/>
      <c r="B225" s="2"/>
      <c r="C225" s="86"/>
      <c r="D225" s="86"/>
      <c r="E225" s="86"/>
      <c r="F225" s="86"/>
      <c r="G225" s="86"/>
      <c r="H225" s="86">
        <v>169</v>
      </c>
      <c r="I225" s="86"/>
      <c r="J225" s="86"/>
      <c r="K225" s="86"/>
      <c r="L225" s="86"/>
      <c r="M225" s="86"/>
      <c r="N225" s="86"/>
      <c r="O225" s="86"/>
      <c r="P225" s="2"/>
      <c r="Q225" s="2"/>
      <c r="R225" s="2"/>
      <c r="S225" s="2"/>
      <c r="T225" s="2"/>
      <c r="U225" s="2"/>
      <c r="V225" s="2"/>
      <c r="W225" s="2"/>
      <c r="X225" s="2"/>
      <c r="Y225" s="2"/>
      <c r="Z225" s="2"/>
    </row>
    <row r="226" spans="1:26" hidden="1">
      <c r="A226" s="2"/>
      <c r="B226" s="2"/>
      <c r="C226" s="86"/>
      <c r="D226" s="86"/>
      <c r="E226" s="86"/>
      <c r="F226" s="86"/>
      <c r="G226" s="86"/>
      <c r="H226" s="86">
        <v>170</v>
      </c>
      <c r="I226" s="86"/>
      <c r="J226" s="86"/>
      <c r="K226" s="86"/>
      <c r="L226" s="86"/>
      <c r="M226" s="86"/>
      <c r="N226" s="86"/>
      <c r="O226" s="86"/>
      <c r="P226" s="2"/>
      <c r="Q226" s="2"/>
      <c r="R226" s="2"/>
      <c r="S226" s="2"/>
      <c r="T226" s="2"/>
      <c r="U226" s="2"/>
      <c r="V226" s="2"/>
      <c r="W226" s="2"/>
      <c r="X226" s="2"/>
      <c r="Y226" s="2"/>
      <c r="Z226" s="2"/>
    </row>
    <row r="227" spans="1:26" hidden="1">
      <c r="A227" s="2"/>
      <c r="B227" s="2"/>
      <c r="C227" s="86"/>
      <c r="D227" s="86"/>
      <c r="E227" s="86"/>
      <c r="F227" s="86"/>
      <c r="G227" s="86"/>
      <c r="H227" s="86">
        <v>171</v>
      </c>
      <c r="I227" s="86"/>
      <c r="J227" s="86"/>
      <c r="K227" s="86"/>
      <c r="L227" s="86"/>
      <c r="M227" s="86"/>
      <c r="N227" s="86"/>
      <c r="O227" s="86"/>
      <c r="P227" s="2"/>
      <c r="Q227" s="2"/>
      <c r="R227" s="2"/>
      <c r="S227" s="2"/>
      <c r="T227" s="2"/>
      <c r="U227" s="2"/>
      <c r="V227" s="2"/>
      <c r="W227" s="2"/>
      <c r="X227" s="2"/>
      <c r="Y227" s="2"/>
      <c r="Z227" s="2"/>
    </row>
    <row r="228" spans="1:26" hidden="1">
      <c r="A228" s="2"/>
      <c r="B228" s="2"/>
      <c r="C228" s="86"/>
      <c r="D228" s="86"/>
      <c r="E228" s="86"/>
      <c r="F228" s="86"/>
      <c r="G228" s="86"/>
      <c r="H228" s="86">
        <v>172</v>
      </c>
      <c r="I228" s="86"/>
      <c r="J228" s="86"/>
      <c r="K228" s="86"/>
      <c r="L228" s="86"/>
      <c r="M228" s="86"/>
      <c r="N228" s="86"/>
      <c r="O228" s="86"/>
      <c r="P228" s="2"/>
      <c r="Q228" s="2"/>
      <c r="R228" s="2"/>
      <c r="S228" s="2"/>
      <c r="T228" s="2"/>
      <c r="U228" s="2"/>
      <c r="V228" s="2"/>
      <c r="W228" s="2"/>
      <c r="X228" s="2"/>
      <c r="Y228" s="2"/>
      <c r="Z228" s="2"/>
    </row>
    <row r="229" spans="1:26" hidden="1">
      <c r="A229" s="2"/>
      <c r="B229" s="2"/>
      <c r="C229" s="86"/>
      <c r="D229" s="86"/>
      <c r="E229" s="86"/>
      <c r="F229" s="86"/>
      <c r="G229" s="86"/>
      <c r="H229" s="86">
        <v>173</v>
      </c>
      <c r="I229" s="86"/>
      <c r="J229" s="86"/>
      <c r="K229" s="86"/>
      <c r="L229" s="86"/>
      <c r="M229" s="86"/>
      <c r="N229" s="86"/>
      <c r="O229" s="86"/>
      <c r="P229" s="2"/>
      <c r="Q229" s="2"/>
      <c r="R229" s="2"/>
      <c r="S229" s="2"/>
      <c r="T229" s="2"/>
      <c r="U229" s="2"/>
      <c r="V229" s="2"/>
      <c r="W229" s="2"/>
      <c r="X229" s="2"/>
      <c r="Y229" s="2"/>
      <c r="Z229" s="2"/>
    </row>
    <row r="230" spans="1:26" hidden="1">
      <c r="A230" s="2"/>
      <c r="B230" s="2"/>
      <c r="C230" s="86"/>
      <c r="D230" s="86"/>
      <c r="E230" s="86"/>
      <c r="F230" s="86"/>
      <c r="G230" s="86"/>
      <c r="H230" s="86">
        <v>174</v>
      </c>
      <c r="I230" s="86"/>
      <c r="J230" s="86"/>
      <c r="K230" s="86"/>
      <c r="L230" s="86"/>
      <c r="M230" s="86"/>
      <c r="N230" s="86"/>
      <c r="O230" s="86"/>
      <c r="P230" s="2"/>
      <c r="Q230" s="2"/>
      <c r="R230" s="2"/>
      <c r="S230" s="2"/>
      <c r="T230" s="2"/>
      <c r="U230" s="2"/>
      <c r="V230" s="2"/>
      <c r="W230" s="2"/>
      <c r="X230" s="2"/>
      <c r="Y230" s="2"/>
      <c r="Z230" s="2"/>
    </row>
    <row r="231" spans="1:26" hidden="1">
      <c r="A231" s="2"/>
      <c r="B231" s="2"/>
      <c r="C231" s="86"/>
      <c r="D231" s="86"/>
      <c r="E231" s="86"/>
      <c r="F231" s="86"/>
      <c r="G231" s="86"/>
      <c r="H231" s="86">
        <v>175</v>
      </c>
      <c r="I231" s="86"/>
      <c r="J231" s="86"/>
      <c r="K231" s="86"/>
      <c r="L231" s="86"/>
      <c r="M231" s="86"/>
      <c r="N231" s="86"/>
      <c r="O231" s="86"/>
      <c r="P231" s="2"/>
      <c r="Q231" s="2"/>
      <c r="R231" s="2"/>
      <c r="S231" s="2"/>
      <c r="T231" s="2"/>
      <c r="U231" s="2"/>
      <c r="V231" s="2"/>
      <c r="W231" s="2"/>
      <c r="X231" s="2"/>
      <c r="Y231" s="2"/>
      <c r="Z231" s="2"/>
    </row>
    <row r="232" spans="1:26" hidden="1">
      <c r="A232" s="2"/>
      <c r="B232" s="2"/>
      <c r="C232" s="86"/>
      <c r="D232" s="86"/>
      <c r="E232" s="86"/>
      <c r="F232" s="86"/>
      <c r="G232" s="86"/>
      <c r="H232" s="86">
        <v>176</v>
      </c>
      <c r="I232" s="86"/>
      <c r="J232" s="86"/>
      <c r="K232" s="86"/>
      <c r="L232" s="86"/>
      <c r="M232" s="86"/>
      <c r="N232" s="86"/>
      <c r="O232" s="86"/>
      <c r="P232" s="2"/>
      <c r="Q232" s="2"/>
      <c r="R232" s="2"/>
      <c r="S232" s="2"/>
      <c r="T232" s="2"/>
      <c r="U232" s="2"/>
      <c r="V232" s="2"/>
      <c r="W232" s="2"/>
      <c r="X232" s="2"/>
      <c r="Y232" s="2"/>
      <c r="Z232" s="2"/>
    </row>
    <row r="233" spans="1:26" hidden="1">
      <c r="A233" s="2"/>
      <c r="B233" s="2"/>
      <c r="C233" s="86"/>
      <c r="D233" s="86"/>
      <c r="E233" s="86"/>
      <c r="F233" s="86"/>
      <c r="G233" s="86"/>
      <c r="H233" s="86">
        <v>177</v>
      </c>
      <c r="I233" s="86"/>
      <c r="J233" s="86"/>
      <c r="K233" s="86"/>
      <c r="L233" s="86"/>
      <c r="M233" s="86"/>
      <c r="N233" s="86"/>
      <c r="O233" s="86"/>
      <c r="P233" s="2"/>
      <c r="Q233" s="2"/>
      <c r="R233" s="2"/>
      <c r="S233" s="2"/>
      <c r="T233" s="2"/>
      <c r="U233" s="2"/>
      <c r="V233" s="2"/>
      <c r="W233" s="2"/>
      <c r="X233" s="2"/>
      <c r="Y233" s="2"/>
      <c r="Z233" s="2"/>
    </row>
    <row r="234" spans="1:26" hidden="1">
      <c r="A234" s="2"/>
      <c r="B234" s="2"/>
      <c r="C234" s="86"/>
      <c r="D234" s="86"/>
      <c r="E234" s="86"/>
      <c r="F234" s="86"/>
      <c r="G234" s="86"/>
      <c r="H234" s="86">
        <v>178</v>
      </c>
      <c r="I234" s="86"/>
      <c r="J234" s="86"/>
      <c r="K234" s="86"/>
      <c r="L234" s="86"/>
      <c r="M234" s="86"/>
      <c r="N234" s="86"/>
      <c r="O234" s="86"/>
      <c r="P234" s="2"/>
      <c r="Q234" s="2"/>
      <c r="R234" s="2"/>
      <c r="S234" s="2"/>
      <c r="T234" s="2"/>
      <c r="U234" s="2"/>
      <c r="V234" s="2"/>
      <c r="W234" s="2"/>
      <c r="X234" s="2"/>
      <c r="Y234" s="2"/>
      <c r="Z234" s="2"/>
    </row>
    <row r="235" spans="1:26" hidden="1">
      <c r="A235" s="2"/>
      <c r="B235" s="2"/>
      <c r="C235" s="86"/>
      <c r="D235" s="86"/>
      <c r="E235" s="86"/>
      <c r="F235" s="86"/>
      <c r="G235" s="86"/>
      <c r="H235" s="86">
        <v>179</v>
      </c>
      <c r="I235" s="86"/>
      <c r="J235" s="86"/>
      <c r="K235" s="86"/>
      <c r="L235" s="86"/>
      <c r="M235" s="86"/>
      <c r="N235" s="86"/>
      <c r="O235" s="86"/>
      <c r="P235" s="2"/>
      <c r="Q235" s="2"/>
      <c r="R235" s="2"/>
      <c r="S235" s="2"/>
      <c r="T235" s="2"/>
      <c r="U235" s="2"/>
      <c r="V235" s="2"/>
      <c r="W235" s="2"/>
      <c r="X235" s="2"/>
      <c r="Y235" s="2"/>
      <c r="Z235" s="2"/>
    </row>
    <row r="236" spans="1:26" hidden="1">
      <c r="A236" s="2"/>
      <c r="B236" s="2"/>
      <c r="C236" s="86"/>
      <c r="D236" s="86"/>
      <c r="E236" s="86"/>
      <c r="F236" s="86"/>
      <c r="G236" s="86"/>
      <c r="H236" s="86">
        <v>180</v>
      </c>
      <c r="I236" s="86"/>
      <c r="J236" s="86"/>
      <c r="K236" s="86"/>
      <c r="L236" s="86"/>
      <c r="M236" s="86"/>
      <c r="N236" s="86"/>
      <c r="O236" s="86"/>
      <c r="P236" s="2"/>
      <c r="Q236" s="2"/>
      <c r="R236" s="2"/>
      <c r="S236" s="2"/>
      <c r="T236" s="2"/>
      <c r="U236" s="2"/>
      <c r="V236" s="2"/>
      <c r="W236" s="2"/>
      <c r="X236" s="2"/>
      <c r="Y236" s="2"/>
      <c r="Z236" s="2"/>
    </row>
    <row r="237" spans="1:26" hidden="1">
      <c r="A237" s="2"/>
      <c r="B237" s="2"/>
      <c r="C237" s="86"/>
      <c r="D237" s="86"/>
      <c r="E237" s="86"/>
      <c r="F237" s="86"/>
      <c r="G237" s="86"/>
      <c r="H237" s="86">
        <v>181</v>
      </c>
      <c r="I237" s="86"/>
      <c r="J237" s="86"/>
      <c r="K237" s="86"/>
      <c r="L237" s="86"/>
      <c r="M237" s="86"/>
      <c r="N237" s="86"/>
      <c r="O237" s="86"/>
      <c r="P237" s="2"/>
      <c r="Q237" s="2"/>
      <c r="R237" s="2"/>
      <c r="S237" s="2"/>
      <c r="T237" s="2"/>
      <c r="U237" s="2"/>
      <c r="V237" s="2"/>
      <c r="W237" s="2"/>
      <c r="X237" s="2"/>
      <c r="Y237" s="2"/>
      <c r="Z237" s="2"/>
    </row>
    <row r="238" spans="1:26" hidden="1">
      <c r="A238" s="2"/>
      <c r="B238" s="2"/>
      <c r="C238" s="86"/>
      <c r="D238" s="86"/>
      <c r="E238" s="86"/>
      <c r="F238" s="86"/>
      <c r="G238" s="86"/>
      <c r="H238" s="86">
        <v>182</v>
      </c>
      <c r="I238" s="86"/>
      <c r="J238" s="86"/>
      <c r="K238" s="86"/>
      <c r="L238" s="86"/>
      <c r="M238" s="86"/>
      <c r="N238" s="86"/>
      <c r="O238" s="86"/>
      <c r="P238" s="2"/>
      <c r="Q238" s="2"/>
      <c r="R238" s="2"/>
      <c r="S238" s="2"/>
      <c r="T238" s="2"/>
      <c r="U238" s="2"/>
      <c r="V238" s="2"/>
      <c r="W238" s="2"/>
      <c r="X238" s="2"/>
      <c r="Y238" s="2"/>
      <c r="Z238" s="2"/>
    </row>
    <row r="239" spans="1:26" hidden="1">
      <c r="A239" s="2"/>
      <c r="B239" s="2"/>
      <c r="C239" s="86"/>
      <c r="D239" s="86"/>
      <c r="E239" s="86"/>
      <c r="F239" s="86"/>
      <c r="G239" s="86"/>
      <c r="H239" s="86">
        <v>183</v>
      </c>
      <c r="I239" s="86"/>
      <c r="J239" s="86"/>
      <c r="K239" s="86"/>
      <c r="L239" s="86"/>
      <c r="M239" s="86"/>
      <c r="N239" s="86"/>
      <c r="O239" s="86"/>
      <c r="P239" s="2"/>
      <c r="Q239" s="2"/>
      <c r="R239" s="2"/>
      <c r="S239" s="2"/>
      <c r="T239" s="2"/>
      <c r="U239" s="2"/>
      <c r="V239" s="2"/>
      <c r="W239" s="2"/>
      <c r="X239" s="2"/>
      <c r="Y239" s="2"/>
      <c r="Z239" s="2"/>
    </row>
    <row r="240" spans="1:26" hidden="1">
      <c r="A240" s="2"/>
      <c r="B240" s="2"/>
      <c r="C240" s="86"/>
      <c r="D240" s="86"/>
      <c r="E240" s="86"/>
      <c r="F240" s="86"/>
      <c r="G240" s="86"/>
      <c r="H240" s="86">
        <v>184</v>
      </c>
      <c r="I240" s="86"/>
      <c r="J240" s="86"/>
      <c r="K240" s="86"/>
      <c r="L240" s="86"/>
      <c r="M240" s="86"/>
      <c r="N240" s="86"/>
      <c r="O240" s="86"/>
      <c r="P240" s="2"/>
      <c r="Q240" s="2"/>
      <c r="R240" s="2"/>
      <c r="S240" s="2"/>
      <c r="T240" s="2"/>
      <c r="U240" s="2"/>
      <c r="V240" s="2"/>
      <c r="W240" s="2"/>
      <c r="X240" s="2"/>
      <c r="Y240" s="2"/>
      <c r="Z240" s="2"/>
    </row>
    <row r="241" spans="1:26" hidden="1">
      <c r="A241" s="2"/>
      <c r="B241" s="2"/>
      <c r="C241" s="86"/>
      <c r="D241" s="86"/>
      <c r="E241" s="86"/>
      <c r="F241" s="86"/>
      <c r="G241" s="86"/>
      <c r="H241" s="86">
        <v>185</v>
      </c>
      <c r="I241" s="86"/>
      <c r="J241" s="86"/>
      <c r="K241" s="86"/>
      <c r="L241" s="86"/>
      <c r="M241" s="86"/>
      <c r="N241" s="86"/>
      <c r="O241" s="86"/>
      <c r="P241" s="2"/>
      <c r="Q241" s="2"/>
      <c r="R241" s="2"/>
      <c r="S241" s="2"/>
      <c r="T241" s="2"/>
      <c r="U241" s="2"/>
      <c r="V241" s="2"/>
      <c r="W241" s="2"/>
      <c r="X241" s="2"/>
      <c r="Y241" s="2"/>
      <c r="Z241" s="2"/>
    </row>
    <row r="242" spans="1:26" hidden="1">
      <c r="A242" s="2"/>
      <c r="B242" s="2"/>
      <c r="C242" s="86"/>
      <c r="D242" s="86"/>
      <c r="E242" s="86"/>
      <c r="F242" s="86"/>
      <c r="G242" s="86"/>
      <c r="H242" s="86">
        <v>186</v>
      </c>
      <c r="I242" s="86"/>
      <c r="J242" s="86"/>
      <c r="K242" s="86"/>
      <c r="L242" s="86"/>
      <c r="M242" s="86"/>
      <c r="N242" s="86"/>
      <c r="O242" s="86"/>
      <c r="P242" s="2"/>
      <c r="Q242" s="2"/>
      <c r="R242" s="2"/>
      <c r="S242" s="2"/>
      <c r="T242" s="2"/>
      <c r="U242" s="2"/>
      <c r="V242" s="2"/>
      <c r="W242" s="2"/>
      <c r="X242" s="2"/>
      <c r="Y242" s="2"/>
      <c r="Z242" s="2"/>
    </row>
    <row r="243" spans="1:26" hidden="1">
      <c r="A243" s="2"/>
      <c r="B243" s="2"/>
      <c r="C243" s="86"/>
      <c r="D243" s="86"/>
      <c r="E243" s="86"/>
      <c r="F243" s="86"/>
      <c r="G243" s="86"/>
      <c r="H243" s="86">
        <v>187</v>
      </c>
      <c r="I243" s="86"/>
      <c r="J243" s="86"/>
      <c r="K243" s="86"/>
      <c r="L243" s="86"/>
      <c r="M243" s="86"/>
      <c r="N243" s="86"/>
      <c r="O243" s="86"/>
      <c r="P243" s="2"/>
      <c r="Q243" s="2"/>
      <c r="R243" s="2"/>
      <c r="S243" s="2"/>
      <c r="T243" s="2"/>
      <c r="U243" s="2"/>
      <c r="V243" s="2"/>
      <c r="W243" s="2"/>
      <c r="X243" s="2"/>
      <c r="Y243" s="2"/>
      <c r="Z243" s="2"/>
    </row>
    <row r="244" spans="1:26" hidden="1">
      <c r="A244" s="2"/>
      <c r="B244" s="2"/>
      <c r="C244" s="86"/>
      <c r="D244" s="86"/>
      <c r="E244" s="86"/>
      <c r="F244" s="86"/>
      <c r="G244" s="86"/>
      <c r="H244" s="86">
        <v>188</v>
      </c>
      <c r="I244" s="86"/>
      <c r="J244" s="86"/>
      <c r="K244" s="86"/>
      <c r="L244" s="86"/>
      <c r="M244" s="86"/>
      <c r="N244" s="86"/>
      <c r="O244" s="86"/>
      <c r="P244" s="2"/>
      <c r="Q244" s="2"/>
      <c r="R244" s="2"/>
      <c r="S244" s="2"/>
      <c r="T244" s="2"/>
      <c r="U244" s="2"/>
      <c r="V244" s="2"/>
      <c r="W244" s="2"/>
      <c r="X244" s="2"/>
      <c r="Y244" s="2"/>
      <c r="Z244" s="2"/>
    </row>
    <row r="245" spans="1:26" hidden="1">
      <c r="A245" s="2"/>
      <c r="B245" s="2"/>
      <c r="C245" s="86"/>
      <c r="D245" s="86"/>
      <c r="E245" s="86"/>
      <c r="F245" s="86"/>
      <c r="G245" s="86"/>
      <c r="H245" s="86">
        <v>189</v>
      </c>
      <c r="I245" s="86"/>
      <c r="J245" s="86"/>
      <c r="K245" s="86"/>
      <c r="L245" s="86"/>
      <c r="M245" s="86"/>
      <c r="N245" s="86"/>
      <c r="O245" s="86"/>
      <c r="P245" s="2"/>
      <c r="Q245" s="2"/>
      <c r="R245" s="2"/>
      <c r="S245" s="2"/>
      <c r="T245" s="2"/>
      <c r="U245" s="2"/>
      <c r="V245" s="2"/>
      <c r="W245" s="2"/>
      <c r="X245" s="2"/>
      <c r="Y245" s="2"/>
      <c r="Z245" s="2"/>
    </row>
    <row r="246" spans="1:26" hidden="1">
      <c r="A246" s="2"/>
      <c r="B246" s="2"/>
      <c r="C246" s="86"/>
      <c r="D246" s="86"/>
      <c r="E246" s="86"/>
      <c r="F246" s="86"/>
      <c r="G246" s="86"/>
      <c r="H246" s="86">
        <v>190</v>
      </c>
      <c r="I246" s="86"/>
      <c r="J246" s="86"/>
      <c r="K246" s="86"/>
      <c r="L246" s="86"/>
      <c r="M246" s="86"/>
      <c r="N246" s="86"/>
      <c r="O246" s="86"/>
      <c r="P246" s="2"/>
      <c r="Q246" s="2"/>
      <c r="R246" s="2"/>
      <c r="S246" s="2"/>
      <c r="T246" s="2"/>
      <c r="U246" s="2"/>
      <c r="V246" s="2"/>
      <c r="W246" s="2"/>
      <c r="X246" s="2"/>
      <c r="Y246" s="2"/>
      <c r="Z246" s="2"/>
    </row>
    <row r="247" spans="1:26" hidden="1">
      <c r="A247" s="2"/>
      <c r="B247" s="2"/>
      <c r="C247" s="86"/>
      <c r="D247" s="86"/>
      <c r="E247" s="86"/>
      <c r="F247" s="86"/>
      <c r="G247" s="86"/>
      <c r="H247" s="86">
        <v>191</v>
      </c>
      <c r="I247" s="86"/>
      <c r="J247" s="86"/>
      <c r="K247" s="86"/>
      <c r="L247" s="86"/>
      <c r="M247" s="86"/>
      <c r="N247" s="86"/>
      <c r="O247" s="86"/>
      <c r="P247" s="2"/>
      <c r="Q247" s="2"/>
      <c r="R247" s="2"/>
      <c r="S247" s="2"/>
      <c r="T247" s="2"/>
      <c r="U247" s="2"/>
      <c r="V247" s="2"/>
      <c r="W247" s="2"/>
      <c r="X247" s="2"/>
      <c r="Y247" s="2"/>
      <c r="Z247" s="2"/>
    </row>
    <row r="248" spans="1:26" hidden="1">
      <c r="A248" s="2"/>
      <c r="B248" s="2"/>
      <c r="C248" s="86"/>
      <c r="D248" s="86"/>
      <c r="E248" s="86"/>
      <c r="F248" s="86"/>
      <c r="G248" s="86"/>
      <c r="H248" s="86">
        <v>192</v>
      </c>
      <c r="I248" s="86"/>
      <c r="J248" s="86"/>
      <c r="K248" s="86"/>
      <c r="L248" s="86"/>
      <c r="M248" s="86"/>
      <c r="N248" s="86"/>
      <c r="O248" s="86"/>
      <c r="P248" s="2"/>
      <c r="Q248" s="2"/>
      <c r="R248" s="2"/>
      <c r="S248" s="2"/>
      <c r="T248" s="2"/>
      <c r="U248" s="2"/>
      <c r="V248" s="2"/>
      <c r="W248" s="2"/>
      <c r="X248" s="2"/>
      <c r="Y248" s="2"/>
      <c r="Z248" s="2"/>
    </row>
    <row r="249" spans="1:26" hidden="1">
      <c r="A249" s="2"/>
      <c r="B249" s="2"/>
      <c r="C249" s="86"/>
      <c r="D249" s="86"/>
      <c r="E249" s="86"/>
      <c r="F249" s="86"/>
      <c r="G249" s="86"/>
      <c r="H249" s="86">
        <v>193</v>
      </c>
      <c r="I249" s="86"/>
      <c r="J249" s="86"/>
      <c r="K249" s="86"/>
      <c r="L249" s="86"/>
      <c r="M249" s="86"/>
      <c r="N249" s="86"/>
      <c r="O249" s="86"/>
      <c r="P249" s="2"/>
      <c r="Q249" s="2"/>
      <c r="R249" s="2"/>
      <c r="S249" s="2"/>
      <c r="T249" s="2"/>
      <c r="U249" s="2"/>
      <c r="V249" s="2"/>
      <c r="W249" s="2"/>
      <c r="X249" s="2"/>
      <c r="Y249" s="2"/>
      <c r="Z249" s="2"/>
    </row>
    <row r="250" spans="1:26" hidden="1">
      <c r="A250" s="2"/>
      <c r="B250" s="2"/>
      <c r="C250" s="86"/>
      <c r="D250" s="86"/>
      <c r="E250" s="86"/>
      <c r="F250" s="86"/>
      <c r="G250" s="86"/>
      <c r="H250" s="86">
        <v>194</v>
      </c>
      <c r="I250" s="86"/>
      <c r="J250" s="86"/>
      <c r="K250" s="86"/>
      <c r="L250" s="86"/>
      <c r="M250" s="86"/>
      <c r="N250" s="86"/>
      <c r="O250" s="86"/>
      <c r="P250" s="2"/>
      <c r="Q250" s="2"/>
      <c r="R250" s="2"/>
      <c r="S250" s="2"/>
      <c r="T250" s="2"/>
      <c r="U250" s="2"/>
      <c r="V250" s="2"/>
      <c r="W250" s="2"/>
      <c r="X250" s="2"/>
      <c r="Y250" s="2"/>
      <c r="Z250" s="2"/>
    </row>
    <row r="251" spans="1:26" hidden="1">
      <c r="A251" s="2"/>
      <c r="B251" s="2"/>
      <c r="C251" s="86"/>
      <c r="D251" s="86"/>
      <c r="E251" s="86"/>
      <c r="F251" s="86"/>
      <c r="G251" s="86"/>
      <c r="H251" s="86">
        <v>195</v>
      </c>
      <c r="I251" s="86"/>
      <c r="J251" s="86"/>
      <c r="K251" s="86"/>
      <c r="L251" s="86"/>
      <c r="M251" s="86"/>
      <c r="N251" s="86"/>
      <c r="O251" s="86"/>
      <c r="P251" s="2"/>
      <c r="Q251" s="2"/>
      <c r="R251" s="2"/>
      <c r="S251" s="2"/>
      <c r="T251" s="2"/>
      <c r="U251" s="2"/>
      <c r="V251" s="2"/>
      <c r="W251" s="2"/>
      <c r="X251" s="2"/>
      <c r="Y251" s="2"/>
      <c r="Z251" s="2"/>
    </row>
    <row r="252" spans="1:26" hidden="1">
      <c r="A252" s="2"/>
      <c r="B252" s="2"/>
      <c r="C252" s="86"/>
      <c r="D252" s="86"/>
      <c r="E252" s="86"/>
      <c r="F252" s="86"/>
      <c r="G252" s="86"/>
      <c r="H252" s="86">
        <v>196</v>
      </c>
      <c r="I252" s="86"/>
      <c r="J252" s="86"/>
      <c r="K252" s="86"/>
      <c r="L252" s="86"/>
      <c r="M252" s="86"/>
      <c r="N252" s="86"/>
      <c r="O252" s="86"/>
      <c r="P252" s="2"/>
      <c r="Q252" s="2"/>
      <c r="R252" s="2"/>
      <c r="S252" s="2"/>
      <c r="T252" s="2"/>
      <c r="U252" s="2"/>
      <c r="V252" s="2"/>
      <c r="W252" s="2"/>
      <c r="X252" s="2"/>
      <c r="Y252" s="2"/>
      <c r="Z252" s="2"/>
    </row>
    <row r="253" spans="1:26" hidden="1">
      <c r="A253" s="2"/>
      <c r="B253" s="2"/>
      <c r="C253" s="86"/>
      <c r="D253" s="86"/>
      <c r="E253" s="86"/>
      <c r="F253" s="86"/>
      <c r="G253" s="86"/>
      <c r="H253" s="86">
        <v>197</v>
      </c>
      <c r="I253" s="86"/>
      <c r="J253" s="86"/>
      <c r="K253" s="86"/>
      <c r="L253" s="86"/>
      <c r="M253" s="86"/>
      <c r="N253" s="86"/>
      <c r="O253" s="86"/>
      <c r="P253" s="2"/>
      <c r="Q253" s="2"/>
      <c r="R253" s="2"/>
      <c r="S253" s="2"/>
      <c r="T253" s="2"/>
      <c r="U253" s="2"/>
      <c r="V253" s="2"/>
      <c r="W253" s="2"/>
      <c r="X253" s="2"/>
      <c r="Y253" s="2"/>
      <c r="Z253" s="2"/>
    </row>
    <row r="254" spans="1:26" hidden="1">
      <c r="A254" s="2"/>
      <c r="B254" s="2"/>
      <c r="C254" s="86"/>
      <c r="D254" s="86"/>
      <c r="E254" s="86"/>
      <c r="F254" s="86"/>
      <c r="G254" s="86"/>
      <c r="H254" s="86">
        <v>198</v>
      </c>
      <c r="I254" s="86"/>
      <c r="J254" s="86"/>
      <c r="K254" s="86"/>
      <c r="L254" s="86"/>
      <c r="M254" s="86"/>
      <c r="N254" s="86"/>
      <c r="O254" s="86"/>
      <c r="P254" s="2"/>
      <c r="Q254" s="2"/>
      <c r="R254" s="2"/>
      <c r="S254" s="2"/>
      <c r="T254" s="2"/>
      <c r="U254" s="2"/>
      <c r="V254" s="2"/>
      <c r="W254" s="2"/>
      <c r="X254" s="2"/>
      <c r="Y254" s="2"/>
      <c r="Z254" s="2"/>
    </row>
    <row r="255" spans="1:26" hidden="1">
      <c r="A255" s="2"/>
      <c r="B255" s="2"/>
      <c r="C255" s="86"/>
      <c r="D255" s="86"/>
      <c r="E255" s="86"/>
      <c r="F255" s="86"/>
      <c r="G255" s="86"/>
      <c r="H255" s="86">
        <v>199</v>
      </c>
      <c r="I255" s="86"/>
      <c r="J255" s="86"/>
      <c r="K255" s="86"/>
      <c r="L255" s="86"/>
      <c r="M255" s="86"/>
      <c r="N255" s="86"/>
      <c r="O255" s="86"/>
      <c r="P255" s="2"/>
      <c r="Q255" s="2"/>
      <c r="R255" s="2"/>
      <c r="S255" s="2"/>
      <c r="T255" s="2"/>
      <c r="U255" s="2"/>
      <c r="V255" s="2"/>
      <c r="W255" s="2"/>
      <c r="X255" s="2"/>
      <c r="Y255" s="2"/>
      <c r="Z255" s="2"/>
    </row>
    <row r="256" spans="1:26" hidden="1">
      <c r="A256" s="2"/>
      <c r="B256" s="2"/>
      <c r="C256" s="86"/>
      <c r="D256" s="86"/>
      <c r="E256" s="86"/>
      <c r="F256" s="86"/>
      <c r="G256" s="86"/>
      <c r="H256" s="86">
        <v>200</v>
      </c>
      <c r="I256" s="86"/>
      <c r="J256" s="86"/>
      <c r="K256" s="86"/>
      <c r="L256" s="86"/>
      <c r="M256" s="86"/>
      <c r="N256" s="86"/>
      <c r="O256" s="86"/>
      <c r="P256" s="2"/>
      <c r="Q256" s="2"/>
      <c r="R256" s="2"/>
      <c r="S256" s="2"/>
      <c r="T256" s="2"/>
      <c r="U256" s="2"/>
      <c r="V256" s="2"/>
      <c r="W256" s="2"/>
      <c r="X256" s="2"/>
      <c r="Y256" s="2"/>
      <c r="Z256" s="2"/>
    </row>
    <row r="257" spans="1:26">
      <c r="A257" s="2"/>
      <c r="B257" s="2"/>
      <c r="C257" s="86"/>
      <c r="D257" s="86"/>
      <c r="E257" s="86"/>
      <c r="F257" s="86"/>
      <c r="G257" s="86"/>
      <c r="H257" s="86"/>
      <c r="I257" s="86"/>
      <c r="J257" s="86"/>
      <c r="K257" s="86"/>
      <c r="L257" s="86"/>
      <c r="M257" s="86"/>
      <c r="N257" s="86"/>
      <c r="O257" s="86"/>
      <c r="P257" s="2"/>
      <c r="Q257" s="2"/>
      <c r="R257" s="2"/>
      <c r="S257" s="2"/>
      <c r="T257" s="2"/>
      <c r="U257" s="2"/>
      <c r="V257" s="2"/>
      <c r="W257" s="2"/>
      <c r="X257" s="2"/>
      <c r="Y257" s="2"/>
      <c r="Z257" s="2"/>
    </row>
    <row r="258" spans="1:26">
      <c r="A258" s="2"/>
      <c r="B258" s="2"/>
      <c r="C258" s="86"/>
      <c r="D258" s="86"/>
      <c r="E258" s="86"/>
      <c r="F258" s="86"/>
      <c r="G258" s="86"/>
      <c r="H258" s="86"/>
      <c r="I258" s="86"/>
      <c r="J258" s="86"/>
      <c r="K258" s="86"/>
      <c r="L258" s="86"/>
      <c r="M258" s="86"/>
      <c r="N258" s="86"/>
      <c r="O258" s="86"/>
      <c r="P258" s="2"/>
      <c r="Q258" s="2"/>
      <c r="R258" s="2"/>
      <c r="S258" s="2"/>
      <c r="T258" s="2"/>
      <c r="U258" s="2"/>
      <c r="V258" s="2"/>
      <c r="W258" s="2"/>
      <c r="X258" s="2"/>
      <c r="Y258" s="2"/>
      <c r="Z258" s="2"/>
    </row>
    <row r="259" spans="1:26">
      <c r="A259" s="2"/>
      <c r="B259" s="2"/>
      <c r="C259" s="86"/>
      <c r="D259" s="86"/>
      <c r="E259" s="86"/>
      <c r="F259" s="86"/>
      <c r="G259" s="86"/>
      <c r="H259" s="86"/>
      <c r="I259" s="86"/>
      <c r="J259" s="86"/>
      <c r="K259" s="86"/>
      <c r="L259" s="86"/>
      <c r="M259" s="86"/>
      <c r="N259" s="86"/>
      <c r="O259" s="86"/>
      <c r="P259" s="2"/>
      <c r="Q259" s="2"/>
      <c r="R259" s="2"/>
      <c r="S259" s="2"/>
      <c r="T259" s="2"/>
      <c r="U259" s="2"/>
      <c r="V259" s="2"/>
      <c r="W259" s="2"/>
      <c r="X259" s="2"/>
      <c r="Y259" s="2"/>
      <c r="Z259" s="2"/>
    </row>
    <row r="260" spans="1:26">
      <c r="A260" s="2"/>
      <c r="B260" s="2"/>
      <c r="C260" s="86"/>
      <c r="D260" s="86"/>
      <c r="E260" s="86"/>
      <c r="F260" s="86"/>
      <c r="G260" s="86"/>
      <c r="H260" s="86"/>
      <c r="I260" s="86"/>
      <c r="J260" s="86"/>
      <c r="K260" s="86"/>
      <c r="L260" s="86"/>
      <c r="M260" s="86"/>
      <c r="N260" s="86"/>
      <c r="O260" s="86"/>
      <c r="P260" s="2"/>
      <c r="Q260" s="2"/>
      <c r="R260" s="2"/>
      <c r="S260" s="2"/>
      <c r="T260" s="2"/>
      <c r="U260" s="2"/>
      <c r="V260" s="2"/>
      <c r="W260" s="2"/>
      <c r="X260" s="2"/>
      <c r="Y260" s="2"/>
      <c r="Z260" s="2"/>
    </row>
    <row r="261" spans="1:26">
      <c r="A261" s="2"/>
      <c r="B261" s="2"/>
      <c r="C261" s="86"/>
      <c r="D261" s="86"/>
      <c r="E261" s="86"/>
      <c r="F261" s="86"/>
      <c r="G261" s="86"/>
      <c r="H261" s="86"/>
      <c r="I261" s="86"/>
      <c r="J261" s="86"/>
      <c r="K261" s="86"/>
      <c r="L261" s="86"/>
      <c r="M261" s="86"/>
      <c r="N261" s="86"/>
      <c r="O261" s="86"/>
      <c r="P261" s="2"/>
      <c r="Q261" s="2"/>
      <c r="R261" s="2"/>
      <c r="S261" s="2"/>
      <c r="T261" s="2"/>
      <c r="U261" s="2"/>
      <c r="V261" s="2"/>
      <c r="W261" s="2"/>
      <c r="X261" s="2"/>
      <c r="Y261" s="2"/>
      <c r="Z261" s="2"/>
    </row>
    <row r="262" spans="1:26">
      <c r="A262" s="2"/>
      <c r="B262" s="2"/>
      <c r="C262" s="86"/>
      <c r="D262" s="86"/>
      <c r="E262" s="86"/>
      <c r="F262" s="86"/>
      <c r="G262" s="86"/>
      <c r="H262" s="86"/>
      <c r="I262" s="86"/>
      <c r="J262" s="86"/>
      <c r="K262" s="86"/>
      <c r="L262" s="86"/>
      <c r="M262" s="86"/>
      <c r="N262" s="86"/>
      <c r="O262" s="86"/>
      <c r="P262" s="2"/>
      <c r="Q262" s="2"/>
      <c r="R262" s="2"/>
      <c r="S262" s="2"/>
      <c r="T262" s="2"/>
      <c r="U262" s="2"/>
      <c r="V262" s="2"/>
      <c r="W262" s="2"/>
      <c r="X262" s="2"/>
      <c r="Y262" s="2"/>
      <c r="Z262" s="2"/>
    </row>
    <row r="263" spans="1:26">
      <c r="A263" s="2"/>
      <c r="B263" s="2"/>
      <c r="C263" s="86"/>
      <c r="D263" s="86"/>
      <c r="E263" s="86"/>
      <c r="F263" s="86"/>
      <c r="G263" s="86"/>
      <c r="H263" s="86"/>
      <c r="I263" s="86"/>
      <c r="J263" s="86"/>
      <c r="K263" s="86"/>
      <c r="L263" s="86"/>
      <c r="M263" s="86"/>
      <c r="N263" s="86"/>
      <c r="O263" s="86"/>
      <c r="P263" s="2"/>
      <c r="Q263" s="2"/>
      <c r="R263" s="2"/>
      <c r="S263" s="2"/>
      <c r="T263" s="2"/>
      <c r="U263" s="2"/>
      <c r="V263" s="2"/>
      <c r="W263" s="2"/>
      <c r="X263" s="2"/>
      <c r="Y263" s="2"/>
      <c r="Z263" s="2"/>
    </row>
    <row r="264" spans="1:26">
      <c r="A264" s="2"/>
      <c r="B264" s="2"/>
      <c r="C264" s="86"/>
      <c r="D264" s="86"/>
      <c r="E264" s="86"/>
      <c r="F264" s="86"/>
      <c r="G264" s="86"/>
      <c r="H264" s="86"/>
      <c r="I264" s="86"/>
      <c r="J264" s="86"/>
      <c r="K264" s="86"/>
      <c r="L264" s="86"/>
      <c r="M264" s="86"/>
      <c r="N264" s="86"/>
      <c r="O264" s="86"/>
      <c r="P264" s="2"/>
      <c r="Q264" s="2"/>
      <c r="R264" s="2"/>
      <c r="S264" s="2"/>
      <c r="T264" s="2"/>
      <c r="U264" s="2"/>
      <c r="V264" s="2"/>
      <c r="W264" s="2"/>
      <c r="X264" s="2"/>
      <c r="Y264" s="2"/>
      <c r="Z264" s="2"/>
    </row>
    <row r="265" spans="1:26">
      <c r="A265" s="2"/>
      <c r="B265" s="2"/>
      <c r="C265" s="86"/>
      <c r="D265" s="86"/>
      <c r="E265" s="86"/>
      <c r="F265" s="86"/>
      <c r="G265" s="86"/>
      <c r="H265" s="86"/>
      <c r="I265" s="86"/>
      <c r="J265" s="86"/>
      <c r="K265" s="86"/>
      <c r="L265" s="86"/>
      <c r="M265" s="86"/>
      <c r="N265" s="86"/>
      <c r="O265" s="86"/>
      <c r="P265" s="2"/>
      <c r="Q265" s="2"/>
      <c r="R265" s="2"/>
      <c r="S265" s="2"/>
      <c r="T265" s="2"/>
      <c r="U265" s="2"/>
      <c r="V265" s="2"/>
      <c r="W265" s="2"/>
      <c r="X265" s="2"/>
      <c r="Y265" s="2"/>
      <c r="Z265" s="2"/>
    </row>
    <row r="266" spans="1:26">
      <c r="A266" s="2"/>
      <c r="B266" s="2"/>
      <c r="C266" s="86"/>
      <c r="D266" s="86"/>
      <c r="E266" s="86"/>
      <c r="F266" s="86"/>
      <c r="G266" s="86"/>
      <c r="H266" s="86"/>
      <c r="I266" s="86"/>
      <c r="J266" s="86"/>
      <c r="K266" s="86"/>
      <c r="L266" s="86"/>
      <c r="M266" s="86"/>
      <c r="N266" s="86"/>
      <c r="O266" s="86"/>
      <c r="P266" s="2"/>
      <c r="Q266" s="2"/>
      <c r="R266" s="2"/>
      <c r="S266" s="2"/>
      <c r="T266" s="2"/>
      <c r="U266" s="2"/>
      <c r="V266" s="2"/>
      <c r="W266" s="2"/>
      <c r="X266" s="2"/>
      <c r="Y266" s="2"/>
      <c r="Z266" s="2"/>
    </row>
    <row r="267" spans="1:26">
      <c r="A267" s="2"/>
      <c r="B267" s="2"/>
      <c r="C267" s="86"/>
      <c r="D267" s="86"/>
      <c r="E267" s="86"/>
      <c r="F267" s="86"/>
      <c r="G267" s="86"/>
      <c r="H267" s="86"/>
      <c r="I267" s="86"/>
      <c r="J267" s="86"/>
      <c r="K267" s="86"/>
      <c r="L267" s="86"/>
      <c r="M267" s="86"/>
      <c r="N267" s="86"/>
      <c r="O267" s="86"/>
      <c r="P267" s="2"/>
      <c r="Q267" s="2"/>
      <c r="R267" s="2"/>
      <c r="S267" s="2"/>
      <c r="T267" s="2"/>
      <c r="U267" s="2"/>
      <c r="V267" s="2"/>
      <c r="W267" s="2"/>
      <c r="X267" s="2"/>
      <c r="Y267" s="2"/>
      <c r="Z267" s="2"/>
    </row>
    <row r="268" spans="1:26">
      <c r="A268" s="2"/>
      <c r="B268" s="2"/>
      <c r="C268" s="86"/>
      <c r="D268" s="86"/>
      <c r="E268" s="86"/>
      <c r="F268" s="86"/>
      <c r="G268" s="86"/>
      <c r="H268" s="86"/>
      <c r="I268" s="86"/>
      <c r="J268" s="86"/>
      <c r="K268" s="86"/>
      <c r="L268" s="86"/>
      <c r="M268" s="86"/>
      <c r="N268" s="86"/>
      <c r="O268" s="86"/>
      <c r="P268" s="2"/>
      <c r="Q268" s="2"/>
      <c r="R268" s="2"/>
      <c r="S268" s="2"/>
      <c r="T268" s="2"/>
      <c r="U268" s="2"/>
      <c r="V268" s="2"/>
      <c r="W268" s="2"/>
      <c r="X268" s="2"/>
      <c r="Y268" s="2"/>
      <c r="Z268" s="2"/>
    </row>
    <row r="269" spans="1:26">
      <c r="A269" s="2"/>
      <c r="B269" s="2"/>
      <c r="C269" s="86"/>
      <c r="D269" s="86"/>
      <c r="E269" s="86"/>
      <c r="F269" s="86"/>
      <c r="G269" s="86"/>
      <c r="H269" s="86"/>
      <c r="I269" s="86"/>
      <c r="J269" s="86"/>
      <c r="K269" s="86"/>
      <c r="L269" s="86"/>
      <c r="M269" s="86"/>
      <c r="N269" s="86"/>
      <c r="O269" s="86"/>
      <c r="P269" s="2"/>
      <c r="Q269" s="2"/>
      <c r="R269" s="2"/>
      <c r="S269" s="2"/>
      <c r="T269" s="2"/>
      <c r="U269" s="2"/>
      <c r="V269" s="2"/>
      <c r="W269" s="2"/>
      <c r="X269" s="2"/>
      <c r="Y269" s="2"/>
      <c r="Z269" s="2"/>
    </row>
    <row r="270" spans="1:26">
      <c r="A270" s="2"/>
      <c r="B270" s="2"/>
      <c r="C270" s="86"/>
      <c r="D270" s="86"/>
      <c r="E270" s="86"/>
      <c r="F270" s="86"/>
      <c r="G270" s="86"/>
      <c r="H270" s="86"/>
      <c r="I270" s="86"/>
      <c r="J270" s="86"/>
      <c r="K270" s="86"/>
      <c r="L270" s="86"/>
      <c r="M270" s="86"/>
      <c r="N270" s="86"/>
      <c r="O270" s="86"/>
      <c r="P270" s="2"/>
      <c r="Q270" s="2"/>
      <c r="R270" s="2"/>
      <c r="S270" s="2"/>
      <c r="T270" s="2"/>
      <c r="U270" s="2"/>
      <c r="V270" s="2"/>
      <c r="W270" s="2"/>
      <c r="X270" s="2"/>
      <c r="Y270" s="2"/>
      <c r="Z270" s="2"/>
    </row>
    <row r="271" spans="1:26">
      <c r="A271" s="2"/>
      <c r="B271" s="2"/>
      <c r="C271" s="86"/>
      <c r="D271" s="86"/>
      <c r="E271" s="86"/>
      <c r="F271" s="86"/>
      <c r="G271" s="86"/>
      <c r="H271" s="86"/>
      <c r="I271" s="86"/>
      <c r="J271" s="86"/>
      <c r="K271" s="86"/>
      <c r="L271" s="86"/>
      <c r="M271" s="86"/>
      <c r="N271" s="86"/>
      <c r="O271" s="86"/>
      <c r="P271" s="2"/>
      <c r="Q271" s="2"/>
      <c r="R271" s="2"/>
      <c r="S271" s="2"/>
      <c r="T271" s="2"/>
      <c r="U271" s="2"/>
      <c r="V271" s="2"/>
      <c r="W271" s="2"/>
      <c r="X271" s="2"/>
      <c r="Y271" s="2"/>
      <c r="Z271" s="2"/>
    </row>
    <row r="272" spans="1:26">
      <c r="A272" s="2"/>
      <c r="B272" s="2"/>
      <c r="C272" s="86"/>
      <c r="D272" s="86"/>
      <c r="E272" s="86"/>
      <c r="F272" s="86"/>
      <c r="G272" s="86"/>
      <c r="H272" s="86"/>
      <c r="I272" s="86"/>
      <c r="J272" s="86"/>
      <c r="K272" s="86"/>
      <c r="L272" s="86"/>
      <c r="M272" s="86"/>
      <c r="N272" s="86"/>
      <c r="O272" s="86"/>
      <c r="P272" s="2"/>
      <c r="Q272" s="2"/>
      <c r="R272" s="2"/>
      <c r="S272" s="2"/>
      <c r="T272" s="2"/>
      <c r="U272" s="2"/>
      <c r="V272" s="2"/>
      <c r="W272" s="2"/>
      <c r="X272" s="2"/>
      <c r="Y272" s="2"/>
      <c r="Z272" s="2"/>
    </row>
    <row r="273" spans="1:26">
      <c r="A273" s="2"/>
      <c r="B273" s="2"/>
      <c r="C273" s="86"/>
      <c r="D273" s="86"/>
      <c r="E273" s="86"/>
      <c r="F273" s="86"/>
      <c r="G273" s="86"/>
      <c r="H273" s="86"/>
      <c r="I273" s="86"/>
      <c r="J273" s="86"/>
      <c r="K273" s="86"/>
      <c r="L273" s="86"/>
      <c r="M273" s="86"/>
      <c r="N273" s="86"/>
      <c r="O273" s="86"/>
      <c r="P273" s="2"/>
      <c r="Q273" s="2"/>
      <c r="R273" s="2"/>
      <c r="S273" s="2"/>
      <c r="T273" s="2"/>
      <c r="U273" s="2"/>
      <c r="V273" s="2"/>
      <c r="W273" s="2"/>
      <c r="X273" s="2"/>
      <c r="Y273" s="2"/>
      <c r="Z273" s="2"/>
    </row>
    <row r="274" spans="1:26">
      <c r="A274" s="2"/>
      <c r="B274" s="2"/>
      <c r="C274" s="86"/>
      <c r="D274" s="86"/>
      <c r="E274" s="86"/>
      <c r="F274" s="86"/>
      <c r="G274" s="86"/>
      <c r="H274" s="86"/>
      <c r="I274" s="86"/>
      <c r="J274" s="86"/>
      <c r="K274" s="86"/>
      <c r="L274" s="86"/>
      <c r="M274" s="86"/>
      <c r="N274" s="86"/>
      <c r="O274" s="86"/>
      <c r="P274" s="2"/>
      <c r="Q274" s="2"/>
      <c r="R274" s="2"/>
      <c r="S274" s="2"/>
      <c r="T274" s="2"/>
      <c r="U274" s="2"/>
      <c r="V274" s="2"/>
      <c r="W274" s="2"/>
      <c r="X274" s="2"/>
      <c r="Y274" s="2"/>
      <c r="Z274" s="2"/>
    </row>
    <row r="275" spans="1:26">
      <c r="A275" s="2"/>
      <c r="B275" s="2"/>
      <c r="C275" s="86"/>
      <c r="D275" s="86"/>
      <c r="E275" s="86"/>
      <c r="F275" s="86"/>
      <c r="G275" s="86"/>
      <c r="H275" s="86"/>
      <c r="I275" s="86"/>
      <c r="J275" s="86"/>
      <c r="K275" s="86"/>
      <c r="L275" s="86"/>
      <c r="M275" s="86"/>
      <c r="N275" s="86"/>
      <c r="O275" s="86"/>
      <c r="P275" s="2"/>
      <c r="Q275" s="2"/>
      <c r="R275" s="2"/>
      <c r="S275" s="2"/>
      <c r="T275" s="2"/>
      <c r="U275" s="2"/>
      <c r="V275" s="2"/>
      <c r="W275" s="2"/>
      <c r="X275" s="2"/>
      <c r="Y275" s="2"/>
      <c r="Z275" s="2"/>
    </row>
    <row r="276" spans="1:26">
      <c r="A276" s="2"/>
      <c r="B276" s="2"/>
      <c r="C276" s="86"/>
      <c r="D276" s="86"/>
      <c r="E276" s="86"/>
      <c r="F276" s="86"/>
      <c r="G276" s="86"/>
      <c r="H276" s="86"/>
      <c r="I276" s="86"/>
      <c r="J276" s="86"/>
      <c r="K276" s="86"/>
      <c r="L276" s="86"/>
      <c r="M276" s="86"/>
      <c r="N276" s="86"/>
      <c r="O276" s="86"/>
      <c r="P276" s="2"/>
      <c r="Q276" s="2"/>
      <c r="R276" s="2"/>
      <c r="S276" s="2"/>
      <c r="T276" s="2"/>
      <c r="U276" s="2"/>
      <c r="V276" s="2"/>
      <c r="W276" s="2"/>
      <c r="X276" s="2"/>
      <c r="Y276" s="2"/>
      <c r="Z276" s="2"/>
    </row>
    <row r="277" spans="1:26">
      <c r="A277" s="2"/>
      <c r="B277" s="2"/>
      <c r="C277" s="86"/>
      <c r="D277" s="86"/>
      <c r="E277" s="86"/>
      <c r="F277" s="86"/>
      <c r="G277" s="86"/>
      <c r="H277" s="86"/>
      <c r="I277" s="86"/>
      <c r="J277" s="86"/>
      <c r="K277" s="86"/>
      <c r="L277" s="86"/>
      <c r="M277" s="86"/>
      <c r="N277" s="86"/>
      <c r="O277" s="86"/>
      <c r="P277" s="2"/>
      <c r="Q277" s="2"/>
      <c r="R277" s="2"/>
      <c r="S277" s="2"/>
      <c r="T277" s="2"/>
      <c r="U277" s="2"/>
      <c r="V277" s="2"/>
      <c r="W277" s="2"/>
      <c r="X277" s="2"/>
      <c r="Y277" s="2"/>
      <c r="Z277" s="2"/>
    </row>
    <row r="278" spans="1:26">
      <c r="A278" s="2"/>
      <c r="B278" s="2"/>
      <c r="C278" s="86"/>
      <c r="D278" s="86"/>
      <c r="E278" s="86"/>
      <c r="F278" s="86"/>
      <c r="G278" s="86"/>
      <c r="H278" s="86"/>
      <c r="I278" s="86"/>
      <c r="J278" s="86"/>
      <c r="K278" s="86"/>
      <c r="L278" s="86"/>
      <c r="M278" s="86"/>
      <c r="N278" s="86"/>
      <c r="O278" s="86"/>
      <c r="P278" s="2"/>
      <c r="Q278" s="2"/>
      <c r="R278" s="2"/>
      <c r="S278" s="2"/>
      <c r="T278" s="2"/>
      <c r="U278" s="2"/>
      <c r="V278" s="2"/>
      <c r="W278" s="2"/>
      <c r="X278" s="2"/>
      <c r="Y278" s="2"/>
      <c r="Z278" s="2"/>
    </row>
    <row r="279" spans="1:26">
      <c r="A279" s="2"/>
      <c r="B279" s="2"/>
      <c r="C279" s="86"/>
      <c r="D279" s="86"/>
      <c r="E279" s="86"/>
      <c r="F279" s="86"/>
      <c r="G279" s="86"/>
      <c r="H279" s="86"/>
      <c r="I279" s="86"/>
      <c r="J279" s="86"/>
      <c r="K279" s="86"/>
      <c r="L279" s="86"/>
      <c r="M279" s="86"/>
      <c r="N279" s="86"/>
      <c r="O279" s="86"/>
      <c r="P279" s="2"/>
      <c r="Q279" s="2"/>
      <c r="R279" s="2"/>
      <c r="S279" s="2"/>
      <c r="T279" s="2"/>
      <c r="U279" s="2"/>
      <c r="V279" s="2"/>
      <c r="W279" s="2"/>
      <c r="X279" s="2"/>
      <c r="Y279" s="2"/>
      <c r="Z279" s="2"/>
    </row>
    <row r="280" spans="1:26">
      <c r="A280" s="2"/>
      <c r="B280" s="2"/>
      <c r="C280" s="86"/>
      <c r="D280" s="86"/>
      <c r="E280" s="86"/>
      <c r="F280" s="86"/>
      <c r="G280" s="86"/>
      <c r="H280" s="86"/>
      <c r="I280" s="86"/>
      <c r="J280" s="86"/>
      <c r="K280" s="86"/>
      <c r="L280" s="86"/>
      <c r="M280" s="86"/>
      <c r="N280" s="86"/>
      <c r="O280" s="86"/>
      <c r="P280" s="2"/>
      <c r="Q280" s="2"/>
      <c r="R280" s="2"/>
      <c r="S280" s="2"/>
      <c r="T280" s="2"/>
      <c r="U280" s="2"/>
      <c r="V280" s="2"/>
      <c r="W280" s="2"/>
      <c r="X280" s="2"/>
      <c r="Y280" s="2"/>
      <c r="Z280" s="2"/>
    </row>
    <row r="281" spans="1:26">
      <c r="A281" s="2"/>
      <c r="B281" s="2"/>
      <c r="C281" s="86"/>
      <c r="D281" s="86"/>
      <c r="E281" s="86"/>
      <c r="F281" s="86"/>
      <c r="G281" s="86"/>
      <c r="H281" s="86"/>
      <c r="I281" s="86"/>
      <c r="J281" s="86"/>
      <c r="K281" s="86"/>
      <c r="L281" s="86"/>
      <c r="M281" s="86"/>
      <c r="N281" s="86"/>
      <c r="O281" s="86"/>
      <c r="P281" s="2"/>
      <c r="Q281" s="2"/>
      <c r="R281" s="2"/>
      <c r="S281" s="2"/>
      <c r="T281" s="2"/>
      <c r="U281" s="2"/>
      <c r="V281" s="2"/>
      <c r="W281" s="2"/>
      <c r="X281" s="2"/>
      <c r="Y281" s="2"/>
      <c r="Z281" s="2"/>
    </row>
    <row r="282" spans="1:26">
      <c r="A282" s="2"/>
      <c r="B282" s="2"/>
      <c r="C282" s="86"/>
      <c r="D282" s="86"/>
      <c r="E282" s="86"/>
      <c r="F282" s="86"/>
      <c r="G282" s="86"/>
      <c r="H282" s="86"/>
      <c r="I282" s="86"/>
      <c r="J282" s="86"/>
      <c r="K282" s="86"/>
      <c r="L282" s="86"/>
      <c r="M282" s="86"/>
      <c r="N282" s="86"/>
      <c r="O282" s="86"/>
      <c r="P282" s="2"/>
      <c r="Q282" s="2"/>
      <c r="R282" s="2"/>
      <c r="S282" s="2"/>
      <c r="T282" s="2"/>
      <c r="U282" s="2"/>
      <c r="V282" s="2"/>
      <c r="W282" s="2"/>
      <c r="X282" s="2"/>
      <c r="Y282" s="2"/>
      <c r="Z282" s="2"/>
    </row>
    <row r="283" spans="1:26">
      <c r="A283" s="2"/>
      <c r="B283" s="2"/>
      <c r="C283" s="86"/>
      <c r="D283" s="86"/>
      <c r="E283" s="86"/>
      <c r="F283" s="86"/>
      <c r="G283" s="86"/>
      <c r="H283" s="86"/>
      <c r="I283" s="86"/>
      <c r="J283" s="86"/>
      <c r="K283" s="86"/>
      <c r="L283" s="86"/>
      <c r="M283" s="86"/>
      <c r="N283" s="86"/>
      <c r="O283" s="86"/>
      <c r="P283" s="2"/>
      <c r="Q283" s="2"/>
      <c r="R283" s="2"/>
      <c r="S283" s="2"/>
      <c r="T283" s="2"/>
      <c r="U283" s="2"/>
      <c r="V283" s="2"/>
      <c r="W283" s="2"/>
      <c r="X283" s="2"/>
      <c r="Y283" s="2"/>
      <c r="Z283" s="2"/>
    </row>
    <row r="284" spans="1:26">
      <c r="A284" s="2"/>
      <c r="B284" s="2"/>
      <c r="C284" s="86"/>
      <c r="D284" s="86"/>
      <c r="E284" s="86"/>
      <c r="F284" s="86"/>
      <c r="G284" s="86"/>
      <c r="H284" s="86"/>
      <c r="I284" s="86"/>
      <c r="J284" s="86"/>
      <c r="K284" s="86"/>
      <c r="L284" s="86"/>
      <c r="M284" s="86"/>
      <c r="N284" s="86"/>
      <c r="O284" s="86"/>
      <c r="P284" s="2"/>
      <c r="Q284" s="2"/>
      <c r="R284" s="2"/>
      <c r="S284" s="2"/>
      <c r="T284" s="2"/>
      <c r="U284" s="2"/>
      <c r="V284" s="2"/>
      <c r="W284" s="2"/>
      <c r="X284" s="2"/>
      <c r="Y284" s="2"/>
      <c r="Z284" s="2"/>
    </row>
    <row r="285" spans="1:26">
      <c r="A285" s="2"/>
      <c r="B285" s="2"/>
      <c r="C285" s="86"/>
      <c r="D285" s="86"/>
      <c r="E285" s="86"/>
      <c r="F285" s="86"/>
      <c r="G285" s="86"/>
      <c r="H285" s="86"/>
      <c r="I285" s="86"/>
      <c r="J285" s="86"/>
      <c r="K285" s="86"/>
      <c r="L285" s="86"/>
      <c r="M285" s="86"/>
      <c r="N285" s="86"/>
      <c r="O285" s="86"/>
      <c r="P285" s="2"/>
      <c r="Q285" s="2"/>
      <c r="R285" s="2"/>
      <c r="S285" s="2"/>
      <c r="T285" s="2"/>
      <c r="U285" s="2"/>
      <c r="V285" s="2"/>
      <c r="W285" s="2"/>
      <c r="X285" s="2"/>
      <c r="Y285" s="2"/>
      <c r="Z285" s="2"/>
    </row>
    <row r="286" spans="1:26">
      <c r="A286" s="2"/>
      <c r="B286" s="2"/>
      <c r="C286" s="86"/>
      <c r="D286" s="86"/>
      <c r="E286" s="86"/>
      <c r="F286" s="86"/>
      <c r="G286" s="86"/>
      <c r="H286" s="86"/>
      <c r="I286" s="86"/>
      <c r="J286" s="86"/>
      <c r="K286" s="86"/>
      <c r="L286" s="86"/>
      <c r="M286" s="86"/>
      <c r="N286" s="86"/>
      <c r="O286" s="86"/>
      <c r="P286" s="2"/>
      <c r="Q286" s="2"/>
      <c r="R286" s="2"/>
      <c r="S286" s="2"/>
      <c r="T286" s="2"/>
      <c r="U286" s="2"/>
      <c r="V286" s="2"/>
      <c r="W286" s="2"/>
      <c r="X286" s="2"/>
      <c r="Y286" s="2"/>
      <c r="Z286" s="2"/>
    </row>
    <row r="287" spans="1:26">
      <c r="A287" s="2"/>
      <c r="B287" s="2"/>
      <c r="C287" s="86"/>
      <c r="D287" s="86"/>
      <c r="E287" s="86"/>
      <c r="F287" s="86"/>
      <c r="G287" s="86"/>
      <c r="H287" s="86"/>
      <c r="I287" s="86"/>
      <c r="J287" s="86"/>
      <c r="K287" s="86"/>
      <c r="L287" s="86"/>
      <c r="M287" s="86"/>
      <c r="N287" s="86"/>
      <c r="O287" s="86"/>
      <c r="P287" s="2"/>
      <c r="Q287" s="2"/>
      <c r="R287" s="2"/>
      <c r="S287" s="2"/>
      <c r="T287" s="2"/>
      <c r="U287" s="2"/>
      <c r="V287" s="2"/>
      <c r="W287" s="2"/>
      <c r="X287" s="2"/>
      <c r="Y287" s="2"/>
      <c r="Z287" s="2"/>
    </row>
    <row r="288" spans="1:26">
      <c r="A288" s="2"/>
      <c r="B288" s="2"/>
      <c r="C288" s="86"/>
      <c r="D288" s="86"/>
      <c r="E288" s="86"/>
      <c r="F288" s="86"/>
      <c r="G288" s="86"/>
      <c r="H288" s="86"/>
      <c r="I288" s="86"/>
      <c r="J288" s="86"/>
      <c r="K288" s="86"/>
      <c r="L288" s="86"/>
      <c r="M288" s="86"/>
      <c r="N288" s="86"/>
      <c r="O288" s="86"/>
      <c r="P288" s="2"/>
      <c r="Q288" s="2"/>
      <c r="R288" s="2"/>
      <c r="S288" s="2"/>
      <c r="T288" s="2"/>
      <c r="U288" s="2"/>
      <c r="V288" s="2"/>
      <c r="W288" s="2"/>
      <c r="X288" s="2"/>
      <c r="Y288" s="2"/>
      <c r="Z288" s="2"/>
    </row>
    <row r="289" spans="1:26">
      <c r="A289" s="2"/>
      <c r="B289" s="2"/>
      <c r="C289" s="86"/>
      <c r="D289" s="86"/>
      <c r="E289" s="86"/>
      <c r="F289" s="86"/>
      <c r="G289" s="86"/>
      <c r="H289" s="86"/>
      <c r="I289" s="86"/>
      <c r="J289" s="86"/>
      <c r="K289" s="86"/>
      <c r="L289" s="86"/>
      <c r="M289" s="86"/>
      <c r="N289" s="86"/>
      <c r="O289" s="86"/>
      <c r="P289" s="2"/>
      <c r="Q289" s="2"/>
      <c r="R289" s="2"/>
      <c r="S289" s="2"/>
      <c r="T289" s="2"/>
      <c r="U289" s="2"/>
      <c r="V289" s="2"/>
      <c r="W289" s="2"/>
      <c r="X289" s="2"/>
      <c r="Y289" s="2"/>
      <c r="Z289" s="2"/>
    </row>
    <row r="290" spans="1:26">
      <c r="A290" s="2"/>
      <c r="B290" s="2"/>
      <c r="C290" s="86"/>
      <c r="D290" s="86"/>
      <c r="E290" s="86"/>
      <c r="F290" s="86"/>
      <c r="G290" s="86"/>
      <c r="H290" s="86"/>
      <c r="I290" s="86"/>
      <c r="J290" s="86"/>
      <c r="K290" s="86"/>
      <c r="L290" s="86"/>
      <c r="M290" s="86"/>
      <c r="N290" s="86"/>
      <c r="O290" s="86"/>
      <c r="P290" s="2"/>
      <c r="Q290" s="2"/>
      <c r="R290" s="2"/>
      <c r="S290" s="2"/>
      <c r="T290" s="2"/>
      <c r="U290" s="2"/>
      <c r="V290" s="2"/>
      <c r="W290" s="2"/>
      <c r="X290" s="2"/>
      <c r="Y290" s="2"/>
      <c r="Z290" s="2"/>
    </row>
    <row r="291" spans="1:26">
      <c r="A291" s="2"/>
      <c r="B291" s="2"/>
      <c r="C291" s="86"/>
      <c r="D291" s="86"/>
      <c r="E291" s="86"/>
      <c r="F291" s="86"/>
      <c r="G291" s="86"/>
      <c r="H291" s="86"/>
      <c r="I291" s="86"/>
      <c r="J291" s="86"/>
      <c r="K291" s="86"/>
      <c r="L291" s="86"/>
      <c r="M291" s="86"/>
      <c r="N291" s="86"/>
      <c r="O291" s="86"/>
      <c r="P291" s="2"/>
      <c r="Q291" s="2"/>
      <c r="R291" s="2"/>
      <c r="S291" s="2"/>
      <c r="T291" s="2"/>
      <c r="U291" s="2"/>
      <c r="V291" s="2"/>
      <c r="W291" s="2"/>
      <c r="X291" s="2"/>
      <c r="Y291" s="2"/>
      <c r="Z291" s="2"/>
    </row>
    <row r="292" spans="1:26">
      <c r="A292" s="2"/>
      <c r="B292" s="2"/>
      <c r="C292" s="86"/>
      <c r="D292" s="86"/>
      <c r="E292" s="86"/>
      <c r="F292" s="86"/>
      <c r="G292" s="86"/>
      <c r="H292" s="86"/>
      <c r="I292" s="86"/>
      <c r="J292" s="86"/>
      <c r="K292" s="86"/>
      <c r="L292" s="86"/>
      <c r="M292" s="86"/>
      <c r="N292" s="86"/>
      <c r="O292" s="86"/>
      <c r="P292" s="2"/>
      <c r="Q292" s="2"/>
      <c r="R292" s="2"/>
      <c r="S292" s="2"/>
      <c r="T292" s="2"/>
      <c r="U292" s="2"/>
      <c r="V292" s="2"/>
      <c r="W292" s="2"/>
      <c r="X292" s="2"/>
      <c r="Y292" s="2"/>
      <c r="Z292" s="2"/>
    </row>
    <row r="293" spans="1:26">
      <c r="A293" s="2"/>
      <c r="B293" s="2"/>
      <c r="C293" s="86"/>
      <c r="D293" s="86"/>
      <c r="E293" s="86"/>
      <c r="F293" s="86"/>
      <c r="G293" s="86"/>
      <c r="H293" s="86"/>
      <c r="I293" s="86"/>
      <c r="J293" s="86"/>
      <c r="K293" s="86"/>
      <c r="L293" s="86"/>
      <c r="M293" s="86"/>
      <c r="N293" s="86"/>
      <c r="O293" s="86"/>
      <c r="P293" s="2"/>
      <c r="Q293" s="2"/>
      <c r="R293" s="2"/>
      <c r="S293" s="2"/>
      <c r="T293" s="2"/>
      <c r="U293" s="2"/>
      <c r="V293" s="2"/>
      <c r="W293" s="2"/>
      <c r="X293" s="2"/>
      <c r="Y293" s="2"/>
      <c r="Z293" s="2"/>
    </row>
    <row r="294" spans="1:26">
      <c r="A294" s="2"/>
      <c r="B294" s="2"/>
      <c r="C294" s="86"/>
      <c r="D294" s="86"/>
      <c r="E294" s="86"/>
      <c r="F294" s="86"/>
      <c r="G294" s="86"/>
      <c r="H294" s="86"/>
      <c r="I294" s="86"/>
      <c r="J294" s="86"/>
      <c r="K294" s="86"/>
      <c r="L294" s="86"/>
      <c r="M294" s="86"/>
      <c r="N294" s="86"/>
      <c r="O294" s="86"/>
      <c r="P294" s="2"/>
      <c r="Q294" s="2"/>
      <c r="R294" s="2"/>
      <c r="S294" s="2"/>
      <c r="T294" s="2"/>
      <c r="U294" s="2"/>
      <c r="V294" s="2"/>
      <c r="W294" s="2"/>
      <c r="X294" s="2"/>
      <c r="Y294" s="2"/>
      <c r="Z294" s="2"/>
    </row>
    <row r="295" spans="1:26">
      <c r="A295" s="2"/>
      <c r="B295" s="2"/>
      <c r="C295" s="86"/>
      <c r="D295" s="86"/>
      <c r="E295" s="86"/>
      <c r="F295" s="86"/>
      <c r="G295" s="86"/>
      <c r="H295" s="86"/>
      <c r="I295" s="86"/>
      <c r="J295" s="86"/>
      <c r="K295" s="86"/>
      <c r="L295" s="86"/>
      <c r="M295" s="86"/>
      <c r="N295" s="86"/>
      <c r="O295" s="86"/>
      <c r="P295" s="2"/>
      <c r="Q295" s="2"/>
      <c r="R295" s="2"/>
      <c r="S295" s="2"/>
      <c r="T295" s="2"/>
      <c r="U295" s="2"/>
      <c r="V295" s="2"/>
      <c r="W295" s="2"/>
      <c r="X295" s="2"/>
      <c r="Y295" s="2"/>
      <c r="Z295" s="2"/>
    </row>
    <row r="296" spans="1:26">
      <c r="A296" s="2"/>
      <c r="B296" s="2"/>
      <c r="C296" s="86"/>
      <c r="D296" s="86"/>
      <c r="E296" s="86"/>
      <c r="F296" s="86"/>
      <c r="G296" s="86"/>
      <c r="H296" s="86"/>
      <c r="I296" s="86"/>
      <c r="J296" s="86"/>
      <c r="K296" s="86"/>
      <c r="L296" s="86"/>
      <c r="M296" s="86"/>
      <c r="N296" s="86"/>
      <c r="O296" s="86"/>
      <c r="P296" s="2"/>
      <c r="Q296" s="2"/>
      <c r="R296" s="2"/>
      <c r="S296" s="2"/>
      <c r="T296" s="2"/>
      <c r="U296" s="2"/>
      <c r="V296" s="2"/>
      <c r="W296" s="2"/>
      <c r="X296" s="2"/>
      <c r="Y296" s="2"/>
      <c r="Z296" s="2"/>
    </row>
    <row r="297" spans="1:26">
      <c r="A297" s="2"/>
      <c r="B297" s="2"/>
      <c r="C297" s="86"/>
      <c r="D297" s="86"/>
      <c r="E297" s="86"/>
      <c r="F297" s="86"/>
      <c r="G297" s="86"/>
      <c r="H297" s="86"/>
      <c r="I297" s="86"/>
      <c r="J297" s="86"/>
      <c r="K297" s="86"/>
      <c r="L297" s="86"/>
      <c r="M297" s="86"/>
      <c r="N297" s="86"/>
      <c r="O297" s="86"/>
      <c r="P297" s="2"/>
      <c r="Q297" s="2"/>
      <c r="R297" s="2"/>
      <c r="S297" s="2"/>
      <c r="T297" s="2"/>
      <c r="U297" s="2"/>
      <c r="V297" s="2"/>
      <c r="W297" s="2"/>
      <c r="X297" s="2"/>
      <c r="Y297" s="2"/>
      <c r="Z297" s="2"/>
    </row>
    <row r="298" spans="1:26">
      <c r="A298" s="2"/>
      <c r="B298" s="2"/>
      <c r="C298" s="86"/>
      <c r="D298" s="86"/>
      <c r="E298" s="86"/>
      <c r="F298" s="86"/>
      <c r="G298" s="86"/>
      <c r="H298" s="86"/>
      <c r="I298" s="86"/>
      <c r="J298" s="86"/>
      <c r="K298" s="86"/>
      <c r="L298" s="86"/>
      <c r="M298" s="86"/>
      <c r="N298" s="86"/>
      <c r="O298" s="86"/>
      <c r="P298" s="2"/>
      <c r="Q298" s="2"/>
      <c r="R298" s="2"/>
      <c r="S298" s="2"/>
      <c r="T298" s="2"/>
      <c r="U298" s="2"/>
      <c r="V298" s="2"/>
      <c r="W298" s="2"/>
      <c r="X298" s="2"/>
      <c r="Y298" s="2"/>
      <c r="Z298" s="2"/>
    </row>
    <row r="299" spans="1:26">
      <c r="A299" s="2"/>
      <c r="B299" s="2"/>
      <c r="C299" s="86"/>
      <c r="D299" s="86"/>
      <c r="E299" s="86"/>
      <c r="F299" s="86"/>
      <c r="G299" s="86"/>
      <c r="H299" s="86"/>
      <c r="I299" s="86"/>
      <c r="J299" s="86"/>
      <c r="K299" s="86"/>
      <c r="L299" s="86"/>
      <c r="M299" s="86"/>
      <c r="N299" s="86"/>
      <c r="O299" s="86"/>
      <c r="P299" s="2"/>
      <c r="Q299" s="2"/>
      <c r="R299" s="2"/>
      <c r="S299" s="2"/>
      <c r="T299" s="2"/>
      <c r="U299" s="2"/>
      <c r="V299" s="2"/>
      <c r="W299" s="2"/>
      <c r="X299" s="2"/>
      <c r="Y299" s="2"/>
      <c r="Z299" s="2"/>
    </row>
    <row r="300" spans="1:26">
      <c r="A300" s="2"/>
      <c r="B300" s="2"/>
      <c r="C300" s="86"/>
      <c r="D300" s="86"/>
      <c r="E300" s="86"/>
      <c r="F300" s="86"/>
      <c r="G300" s="86"/>
      <c r="H300" s="86"/>
      <c r="I300" s="86"/>
      <c r="J300" s="86"/>
      <c r="K300" s="86"/>
      <c r="L300" s="86"/>
      <c r="M300" s="86"/>
      <c r="N300" s="86"/>
      <c r="O300" s="86"/>
      <c r="P300" s="2"/>
      <c r="Q300" s="2"/>
      <c r="R300" s="2"/>
      <c r="S300" s="2"/>
      <c r="T300" s="2"/>
      <c r="U300" s="2"/>
      <c r="V300" s="2"/>
      <c r="W300" s="2"/>
      <c r="X300" s="2"/>
      <c r="Y300" s="2"/>
      <c r="Z300" s="2"/>
    </row>
    <row r="301" spans="1:26">
      <c r="A301" s="2"/>
      <c r="B301" s="2"/>
      <c r="C301" s="86"/>
      <c r="D301" s="86"/>
      <c r="E301" s="86"/>
      <c r="F301" s="86"/>
      <c r="G301" s="86"/>
      <c r="H301" s="86"/>
      <c r="I301" s="86"/>
      <c r="J301" s="86"/>
      <c r="K301" s="86"/>
      <c r="L301" s="86"/>
      <c r="M301" s="86"/>
      <c r="N301" s="86"/>
      <c r="O301" s="86"/>
      <c r="P301" s="2"/>
      <c r="Q301" s="2"/>
      <c r="R301" s="2"/>
      <c r="S301" s="2"/>
      <c r="T301" s="2"/>
      <c r="U301" s="2"/>
      <c r="V301" s="2"/>
      <c r="W301" s="2"/>
      <c r="X301" s="2"/>
      <c r="Y301" s="2"/>
      <c r="Z301" s="2"/>
    </row>
    <row r="302" spans="1:26">
      <c r="A302" s="2"/>
      <c r="B302" s="2"/>
      <c r="C302" s="86"/>
      <c r="D302" s="86"/>
      <c r="E302" s="86"/>
      <c r="F302" s="86"/>
      <c r="G302" s="86"/>
      <c r="H302" s="86"/>
      <c r="I302" s="86"/>
      <c r="J302" s="86"/>
      <c r="K302" s="86"/>
      <c r="L302" s="86"/>
      <c r="M302" s="86"/>
      <c r="N302" s="86"/>
      <c r="O302" s="86"/>
      <c r="P302" s="2"/>
      <c r="Q302" s="2"/>
      <c r="R302" s="2"/>
      <c r="S302" s="2"/>
      <c r="T302" s="2"/>
      <c r="U302" s="2"/>
      <c r="V302" s="2"/>
      <c r="W302" s="2"/>
      <c r="X302" s="2"/>
      <c r="Y302" s="2"/>
      <c r="Z302" s="2"/>
    </row>
    <row r="303" spans="1:26">
      <c r="A303" s="2"/>
      <c r="B303" s="2"/>
      <c r="C303" s="86"/>
      <c r="D303" s="86"/>
      <c r="E303" s="86"/>
      <c r="F303" s="86"/>
      <c r="G303" s="86"/>
      <c r="H303" s="86"/>
      <c r="I303" s="86"/>
      <c r="J303" s="86"/>
      <c r="K303" s="86"/>
      <c r="L303" s="86"/>
      <c r="M303" s="86"/>
      <c r="N303" s="86"/>
      <c r="O303" s="86"/>
      <c r="P303" s="2"/>
      <c r="Q303" s="2"/>
      <c r="R303" s="2"/>
      <c r="S303" s="2"/>
      <c r="T303" s="2"/>
      <c r="U303" s="2"/>
      <c r="V303" s="2"/>
      <c r="W303" s="2"/>
      <c r="X303" s="2"/>
      <c r="Y303" s="2"/>
      <c r="Z303" s="2"/>
    </row>
    <row r="304" spans="1:26">
      <c r="A304" s="2"/>
      <c r="B304" s="2"/>
      <c r="C304" s="86"/>
      <c r="D304" s="86"/>
      <c r="E304" s="86"/>
      <c r="F304" s="86"/>
      <c r="G304" s="86"/>
      <c r="H304" s="86"/>
      <c r="I304" s="86"/>
      <c r="J304" s="86"/>
      <c r="K304" s="86"/>
      <c r="L304" s="86"/>
      <c r="M304" s="86"/>
      <c r="N304" s="86"/>
      <c r="O304" s="86"/>
      <c r="P304" s="2"/>
      <c r="Q304" s="2"/>
      <c r="R304" s="2"/>
      <c r="S304" s="2"/>
      <c r="T304" s="2"/>
      <c r="U304" s="2"/>
      <c r="V304" s="2"/>
      <c r="W304" s="2"/>
      <c r="X304" s="2"/>
      <c r="Y304" s="2"/>
      <c r="Z304" s="2"/>
    </row>
    <row r="305" spans="1:26">
      <c r="A305" s="2"/>
      <c r="B305" s="2"/>
      <c r="C305" s="86"/>
      <c r="D305" s="86"/>
      <c r="E305" s="86"/>
      <c r="F305" s="86"/>
      <c r="G305" s="86"/>
      <c r="H305" s="86"/>
      <c r="I305" s="86"/>
      <c r="J305" s="86"/>
      <c r="K305" s="86"/>
      <c r="L305" s="86"/>
      <c r="M305" s="86"/>
      <c r="N305" s="86"/>
      <c r="O305" s="86"/>
      <c r="P305" s="2"/>
      <c r="Q305" s="2"/>
      <c r="R305" s="2"/>
      <c r="S305" s="2"/>
      <c r="T305" s="2"/>
      <c r="U305" s="2"/>
      <c r="V305" s="2"/>
      <c r="W305" s="2"/>
      <c r="X305" s="2"/>
      <c r="Y305" s="2"/>
      <c r="Z305" s="2"/>
    </row>
    <row r="306" spans="1:26">
      <c r="A306" s="2"/>
      <c r="B306" s="2"/>
      <c r="C306" s="86"/>
      <c r="D306" s="86"/>
      <c r="E306" s="86"/>
      <c r="F306" s="86"/>
      <c r="G306" s="86"/>
      <c r="H306" s="86"/>
      <c r="I306" s="86"/>
      <c r="J306" s="86"/>
      <c r="K306" s="86"/>
      <c r="L306" s="86"/>
      <c r="M306" s="86"/>
      <c r="N306" s="86"/>
      <c r="O306" s="86"/>
      <c r="P306" s="2"/>
      <c r="Q306" s="2"/>
      <c r="R306" s="2"/>
      <c r="S306" s="2"/>
      <c r="T306" s="2"/>
      <c r="U306" s="2"/>
      <c r="V306" s="2"/>
      <c r="W306" s="2"/>
      <c r="X306" s="2"/>
      <c r="Y306" s="2"/>
      <c r="Z306" s="2"/>
    </row>
    <row r="307" spans="1:26">
      <c r="A307" s="2"/>
      <c r="B307" s="2"/>
      <c r="C307" s="86"/>
      <c r="D307" s="86"/>
      <c r="E307" s="86"/>
      <c r="F307" s="86"/>
      <c r="G307" s="86"/>
      <c r="H307" s="86"/>
      <c r="I307" s="86"/>
      <c r="J307" s="86"/>
      <c r="K307" s="86"/>
      <c r="L307" s="86"/>
      <c r="M307" s="86"/>
      <c r="N307" s="86"/>
      <c r="O307" s="86"/>
      <c r="P307" s="2"/>
      <c r="Q307" s="2"/>
      <c r="R307" s="2"/>
      <c r="S307" s="2"/>
      <c r="T307" s="2"/>
      <c r="U307" s="2"/>
      <c r="V307" s="2"/>
      <c r="W307" s="2"/>
      <c r="X307" s="2"/>
      <c r="Y307" s="2"/>
      <c r="Z307" s="2"/>
    </row>
    <row r="308" spans="1:26">
      <c r="A308" s="2"/>
      <c r="B308" s="2"/>
      <c r="C308" s="86"/>
      <c r="D308" s="86"/>
      <c r="E308" s="86"/>
      <c r="F308" s="86"/>
      <c r="G308" s="86"/>
      <c r="H308" s="86"/>
      <c r="I308" s="86"/>
      <c r="J308" s="86"/>
      <c r="K308" s="86"/>
      <c r="L308" s="86"/>
      <c r="M308" s="86"/>
      <c r="N308" s="86"/>
      <c r="O308" s="86"/>
      <c r="P308" s="2"/>
      <c r="Q308" s="2"/>
      <c r="R308" s="2"/>
      <c r="S308" s="2"/>
      <c r="T308" s="2"/>
      <c r="U308" s="2"/>
      <c r="V308" s="2"/>
      <c r="W308" s="2"/>
      <c r="X308" s="2"/>
      <c r="Y308" s="2"/>
      <c r="Z308" s="2"/>
    </row>
    <row r="309" spans="1:26">
      <c r="A309" s="2"/>
      <c r="B309" s="2"/>
      <c r="C309" s="86"/>
      <c r="D309" s="86"/>
      <c r="E309" s="86"/>
      <c r="F309" s="86"/>
      <c r="G309" s="86"/>
      <c r="H309" s="86"/>
      <c r="I309" s="86"/>
      <c r="J309" s="86"/>
      <c r="K309" s="86"/>
      <c r="L309" s="86"/>
      <c r="M309" s="86"/>
      <c r="N309" s="86"/>
      <c r="O309" s="86"/>
      <c r="P309" s="2"/>
      <c r="Q309" s="2"/>
      <c r="R309" s="2"/>
      <c r="S309" s="2"/>
      <c r="T309" s="2"/>
      <c r="U309" s="2"/>
      <c r="V309" s="2"/>
      <c r="W309" s="2"/>
      <c r="X309" s="2"/>
      <c r="Y309" s="2"/>
      <c r="Z309" s="2"/>
    </row>
    <row r="310" spans="1:26">
      <c r="A310" s="2"/>
      <c r="B310" s="2"/>
      <c r="C310" s="86"/>
      <c r="D310" s="86"/>
      <c r="E310" s="86"/>
      <c r="F310" s="86"/>
      <c r="G310" s="86"/>
      <c r="H310" s="86"/>
      <c r="I310" s="86"/>
      <c r="J310" s="86"/>
      <c r="K310" s="86"/>
      <c r="L310" s="86"/>
      <c r="M310" s="86"/>
      <c r="N310" s="86"/>
      <c r="O310" s="86"/>
      <c r="P310" s="2"/>
      <c r="Q310" s="2"/>
      <c r="R310" s="2"/>
      <c r="S310" s="2"/>
      <c r="T310" s="2"/>
      <c r="U310" s="2"/>
      <c r="V310" s="2"/>
      <c r="W310" s="2"/>
      <c r="X310" s="2"/>
      <c r="Y310" s="2"/>
      <c r="Z310" s="2"/>
    </row>
    <row r="311" spans="1:26">
      <c r="A311" s="2"/>
      <c r="B311" s="2"/>
      <c r="C311" s="86"/>
      <c r="D311" s="86"/>
      <c r="E311" s="86"/>
      <c r="F311" s="86"/>
      <c r="G311" s="86"/>
      <c r="H311" s="86"/>
      <c r="I311" s="86"/>
      <c r="J311" s="86"/>
      <c r="K311" s="86"/>
      <c r="L311" s="86"/>
      <c r="M311" s="86"/>
      <c r="N311" s="86"/>
      <c r="O311" s="86"/>
      <c r="P311" s="2"/>
      <c r="Q311" s="2"/>
      <c r="R311" s="2"/>
      <c r="S311" s="2"/>
      <c r="T311" s="2"/>
      <c r="U311" s="2"/>
      <c r="V311" s="2"/>
      <c r="W311" s="2"/>
      <c r="X311" s="2"/>
      <c r="Y311" s="2"/>
      <c r="Z311" s="2"/>
    </row>
    <row r="312" spans="1:26">
      <c r="A312" s="2"/>
      <c r="B312" s="2"/>
      <c r="C312" s="86"/>
      <c r="D312" s="86"/>
      <c r="E312" s="86"/>
      <c r="F312" s="86"/>
      <c r="G312" s="86"/>
      <c r="H312" s="86"/>
      <c r="I312" s="86"/>
      <c r="J312" s="86"/>
      <c r="K312" s="86"/>
      <c r="L312" s="86"/>
      <c r="M312" s="86"/>
      <c r="N312" s="86"/>
      <c r="O312" s="86"/>
      <c r="P312" s="2"/>
      <c r="Q312" s="2"/>
      <c r="R312" s="2"/>
      <c r="S312" s="2"/>
      <c r="T312" s="2"/>
      <c r="U312" s="2"/>
      <c r="V312" s="2"/>
      <c r="W312" s="2"/>
      <c r="X312" s="2"/>
      <c r="Y312" s="2"/>
      <c r="Z312" s="2"/>
    </row>
    <row r="313" spans="1:26">
      <c r="A313" s="2"/>
      <c r="B313" s="2"/>
      <c r="C313" s="86"/>
      <c r="D313" s="86"/>
      <c r="E313" s="86"/>
      <c r="F313" s="86"/>
      <c r="G313" s="86"/>
      <c r="H313" s="86"/>
      <c r="I313" s="86"/>
      <c r="J313" s="86"/>
      <c r="K313" s="86"/>
      <c r="L313" s="86"/>
      <c r="M313" s="86"/>
      <c r="N313" s="86"/>
      <c r="O313" s="86"/>
      <c r="P313" s="2"/>
      <c r="Q313" s="2"/>
      <c r="R313" s="2"/>
      <c r="S313" s="2"/>
      <c r="T313" s="2"/>
      <c r="U313" s="2"/>
      <c r="V313" s="2"/>
      <c r="W313" s="2"/>
      <c r="X313" s="2"/>
      <c r="Y313" s="2"/>
      <c r="Z313" s="2"/>
    </row>
    <row r="314" spans="1:26">
      <c r="A314" s="2"/>
      <c r="B314" s="2"/>
      <c r="C314" s="86"/>
      <c r="D314" s="86"/>
      <c r="E314" s="86"/>
      <c r="F314" s="86"/>
      <c r="G314" s="86"/>
      <c r="H314" s="86"/>
      <c r="I314" s="86"/>
      <c r="J314" s="86"/>
      <c r="K314" s="86"/>
      <c r="L314" s="86"/>
      <c r="M314" s="86"/>
      <c r="N314" s="86"/>
      <c r="O314" s="86"/>
      <c r="P314" s="2"/>
      <c r="Q314" s="2"/>
      <c r="R314" s="2"/>
      <c r="S314" s="2"/>
      <c r="T314" s="2"/>
      <c r="U314" s="2"/>
      <c r="V314" s="2"/>
      <c r="W314" s="2"/>
      <c r="X314" s="2"/>
      <c r="Y314" s="2"/>
      <c r="Z314" s="2"/>
    </row>
    <row r="315" spans="1:26">
      <c r="A315" s="2"/>
      <c r="B315" s="2"/>
      <c r="C315" s="86"/>
      <c r="D315" s="86"/>
      <c r="E315" s="86"/>
      <c r="F315" s="86"/>
      <c r="G315" s="86"/>
      <c r="H315" s="86"/>
      <c r="I315" s="86"/>
      <c r="J315" s="86"/>
      <c r="K315" s="86"/>
      <c r="L315" s="86"/>
      <c r="M315" s="86"/>
      <c r="N315" s="86"/>
      <c r="O315" s="86"/>
      <c r="P315" s="2"/>
      <c r="Q315" s="2"/>
      <c r="R315" s="2"/>
      <c r="S315" s="2"/>
      <c r="T315" s="2"/>
      <c r="U315" s="2"/>
      <c r="V315" s="2"/>
      <c r="W315" s="2"/>
      <c r="X315" s="2"/>
      <c r="Y315" s="2"/>
      <c r="Z315" s="2"/>
    </row>
    <row r="316" spans="1:26">
      <c r="A316" s="2"/>
      <c r="B316" s="2"/>
      <c r="C316" s="86"/>
      <c r="D316" s="86"/>
      <c r="E316" s="86"/>
      <c r="F316" s="86"/>
      <c r="G316" s="86"/>
      <c r="H316" s="86"/>
      <c r="I316" s="86"/>
      <c r="J316" s="86"/>
      <c r="K316" s="86"/>
      <c r="L316" s="86"/>
      <c r="M316" s="86"/>
      <c r="N316" s="86"/>
      <c r="O316" s="86"/>
      <c r="P316" s="2"/>
      <c r="Q316" s="2"/>
      <c r="R316" s="2"/>
      <c r="S316" s="2"/>
      <c r="T316" s="2"/>
      <c r="U316" s="2"/>
      <c r="V316" s="2"/>
      <c r="W316" s="2"/>
      <c r="X316" s="2"/>
      <c r="Y316" s="2"/>
      <c r="Z316" s="2"/>
    </row>
    <row r="317" spans="1:26">
      <c r="A317" s="2"/>
      <c r="B317" s="2"/>
      <c r="C317" s="86"/>
      <c r="D317" s="86"/>
      <c r="E317" s="86"/>
      <c r="F317" s="86"/>
      <c r="G317" s="86"/>
      <c r="H317" s="86"/>
      <c r="I317" s="86"/>
      <c r="J317" s="86"/>
      <c r="K317" s="86"/>
      <c r="L317" s="86"/>
      <c r="M317" s="86"/>
      <c r="N317" s="86"/>
      <c r="O317" s="86"/>
      <c r="P317" s="2"/>
      <c r="Q317" s="2"/>
      <c r="R317" s="2"/>
      <c r="S317" s="2"/>
      <c r="T317" s="2"/>
      <c r="U317" s="2"/>
      <c r="V317" s="2"/>
      <c r="W317" s="2"/>
      <c r="X317" s="2"/>
      <c r="Y317" s="2"/>
      <c r="Z317" s="2"/>
    </row>
    <row r="318" spans="1:26">
      <c r="A318" s="2"/>
      <c r="B318" s="2"/>
      <c r="C318" s="86"/>
      <c r="D318" s="86"/>
      <c r="E318" s="86"/>
      <c r="F318" s="86"/>
      <c r="G318" s="86"/>
      <c r="H318" s="86"/>
      <c r="I318" s="86"/>
      <c r="J318" s="86"/>
      <c r="K318" s="86"/>
      <c r="L318" s="86"/>
      <c r="M318" s="86"/>
      <c r="N318" s="86"/>
      <c r="O318" s="86"/>
      <c r="P318" s="2"/>
      <c r="Q318" s="2"/>
      <c r="R318" s="2"/>
      <c r="S318" s="2"/>
      <c r="T318" s="2"/>
      <c r="U318" s="2"/>
      <c r="V318" s="2"/>
      <c r="W318" s="2"/>
      <c r="X318" s="2"/>
      <c r="Y318" s="2"/>
      <c r="Z318" s="2"/>
    </row>
    <row r="319" spans="1:26">
      <c r="A319" s="2"/>
      <c r="B319" s="2"/>
      <c r="C319" s="86"/>
      <c r="D319" s="86"/>
      <c r="E319" s="86"/>
      <c r="F319" s="86"/>
      <c r="G319" s="86"/>
      <c r="H319" s="86"/>
      <c r="I319" s="86"/>
      <c r="J319" s="86"/>
      <c r="K319" s="86"/>
      <c r="L319" s="86"/>
      <c r="M319" s="86"/>
      <c r="N319" s="86"/>
      <c r="O319" s="86"/>
      <c r="P319" s="2"/>
      <c r="Q319" s="2"/>
      <c r="R319" s="2"/>
      <c r="S319" s="2"/>
      <c r="T319" s="2"/>
      <c r="U319" s="2"/>
      <c r="V319" s="2"/>
      <c r="W319" s="2"/>
      <c r="X319" s="2"/>
      <c r="Y319" s="2"/>
      <c r="Z319" s="2"/>
    </row>
    <row r="320" spans="1:26">
      <c r="A320" s="2"/>
      <c r="B320" s="2"/>
      <c r="C320" s="86"/>
      <c r="D320" s="86"/>
      <c r="E320" s="86"/>
      <c r="F320" s="86"/>
      <c r="G320" s="86"/>
      <c r="H320" s="86"/>
      <c r="I320" s="86"/>
      <c r="J320" s="86"/>
      <c r="K320" s="86"/>
      <c r="L320" s="86"/>
      <c r="M320" s="86"/>
      <c r="N320" s="86"/>
      <c r="O320" s="86"/>
      <c r="P320" s="2"/>
      <c r="Q320" s="2"/>
      <c r="R320" s="2"/>
      <c r="S320" s="2"/>
      <c r="T320" s="2"/>
      <c r="U320" s="2"/>
      <c r="V320" s="2"/>
      <c r="W320" s="2"/>
      <c r="X320" s="2"/>
      <c r="Y320" s="2"/>
      <c r="Z320" s="2"/>
    </row>
    <row r="321" spans="1:26">
      <c r="A321" s="2"/>
      <c r="B321" s="2"/>
      <c r="C321" s="86"/>
      <c r="D321" s="86"/>
      <c r="E321" s="86"/>
      <c r="F321" s="86"/>
      <c r="G321" s="86"/>
      <c r="H321" s="86"/>
      <c r="I321" s="86"/>
      <c r="J321" s="86"/>
      <c r="K321" s="86"/>
      <c r="L321" s="86"/>
      <c r="M321" s="86"/>
      <c r="N321" s="86"/>
      <c r="O321" s="86"/>
      <c r="P321" s="2"/>
      <c r="Q321" s="2"/>
      <c r="R321" s="2"/>
      <c r="S321" s="2"/>
      <c r="T321" s="2"/>
      <c r="U321" s="2"/>
      <c r="V321" s="2"/>
      <c r="W321" s="2"/>
      <c r="X321" s="2"/>
      <c r="Y321" s="2"/>
      <c r="Z321" s="2"/>
    </row>
    <row r="322" spans="1:26">
      <c r="A322" s="2"/>
      <c r="B322" s="2"/>
      <c r="C322" s="86"/>
      <c r="D322" s="86"/>
      <c r="E322" s="86"/>
      <c r="F322" s="86"/>
      <c r="G322" s="86"/>
      <c r="H322" s="86"/>
      <c r="I322" s="86"/>
      <c r="J322" s="86"/>
      <c r="K322" s="86"/>
      <c r="L322" s="86"/>
      <c r="M322" s="86"/>
      <c r="N322" s="86"/>
      <c r="O322" s="86"/>
      <c r="P322" s="2"/>
      <c r="Q322" s="2"/>
      <c r="R322" s="2"/>
      <c r="S322" s="2"/>
      <c r="T322" s="2"/>
      <c r="U322" s="2"/>
      <c r="V322" s="2"/>
      <c r="W322" s="2"/>
      <c r="X322" s="2"/>
      <c r="Y322" s="2"/>
      <c r="Z322" s="2"/>
    </row>
    <row r="323" spans="1:26">
      <c r="A323" s="2"/>
      <c r="B323" s="2"/>
      <c r="C323" s="86"/>
      <c r="D323" s="86"/>
      <c r="E323" s="86"/>
      <c r="F323" s="86"/>
      <c r="G323" s="86"/>
      <c r="H323" s="86"/>
      <c r="I323" s="86"/>
      <c r="J323" s="86"/>
      <c r="K323" s="86"/>
      <c r="L323" s="86"/>
      <c r="M323" s="86"/>
      <c r="N323" s="86"/>
      <c r="O323" s="86"/>
      <c r="P323" s="2"/>
      <c r="Q323" s="2"/>
      <c r="R323" s="2"/>
      <c r="S323" s="2"/>
      <c r="T323" s="2"/>
      <c r="U323" s="2"/>
      <c r="V323" s="2"/>
      <c r="W323" s="2"/>
      <c r="X323" s="2"/>
      <c r="Y323" s="2"/>
      <c r="Z323" s="2"/>
    </row>
    <row r="324" spans="1:26">
      <c r="A324" s="2"/>
      <c r="B324" s="2"/>
      <c r="C324" s="86"/>
      <c r="D324" s="86"/>
      <c r="E324" s="86"/>
      <c r="F324" s="86"/>
      <c r="G324" s="86"/>
      <c r="H324" s="86"/>
      <c r="I324" s="86"/>
      <c r="J324" s="86"/>
      <c r="K324" s="86"/>
      <c r="L324" s="86"/>
      <c r="M324" s="86"/>
      <c r="N324" s="86"/>
      <c r="O324" s="86"/>
      <c r="P324" s="2"/>
      <c r="Q324" s="2"/>
      <c r="R324" s="2"/>
      <c r="S324" s="2"/>
      <c r="T324" s="2"/>
      <c r="U324" s="2"/>
      <c r="V324" s="2"/>
      <c r="W324" s="2"/>
      <c r="X324" s="2"/>
      <c r="Y324" s="2"/>
      <c r="Z324" s="2"/>
    </row>
    <row r="325" spans="1:26">
      <c r="A325" s="2"/>
      <c r="B325" s="2"/>
      <c r="C325" s="86"/>
      <c r="D325" s="86"/>
      <c r="E325" s="86"/>
      <c r="F325" s="86"/>
      <c r="G325" s="86"/>
      <c r="H325" s="86"/>
      <c r="I325" s="86"/>
      <c r="J325" s="86"/>
      <c r="K325" s="86"/>
      <c r="L325" s="86"/>
      <c r="M325" s="86"/>
      <c r="N325" s="86"/>
      <c r="O325" s="86"/>
      <c r="P325" s="2"/>
      <c r="Q325" s="2"/>
      <c r="R325" s="2"/>
      <c r="S325" s="2"/>
      <c r="T325" s="2"/>
      <c r="U325" s="2"/>
      <c r="V325" s="2"/>
      <c r="W325" s="2"/>
      <c r="X325" s="2"/>
      <c r="Y325" s="2"/>
      <c r="Z325" s="2"/>
    </row>
    <row r="326" spans="1:26">
      <c r="A326" s="2"/>
      <c r="B326" s="2"/>
      <c r="C326" s="86"/>
      <c r="D326" s="86"/>
      <c r="E326" s="86"/>
      <c r="F326" s="86"/>
      <c r="G326" s="86"/>
      <c r="H326" s="86"/>
      <c r="I326" s="86"/>
      <c r="J326" s="86"/>
      <c r="K326" s="86"/>
      <c r="L326" s="86"/>
      <c r="M326" s="86"/>
      <c r="N326" s="86"/>
      <c r="O326" s="86"/>
      <c r="P326" s="2"/>
      <c r="Q326" s="2"/>
      <c r="R326" s="2"/>
      <c r="S326" s="2"/>
      <c r="T326" s="2"/>
      <c r="U326" s="2"/>
      <c r="V326" s="2"/>
      <c r="W326" s="2"/>
      <c r="X326" s="2"/>
      <c r="Y326" s="2"/>
      <c r="Z326" s="2"/>
    </row>
    <row r="327" spans="1:26">
      <c r="A327" s="2"/>
      <c r="B327" s="2"/>
      <c r="C327" s="86"/>
      <c r="D327" s="86"/>
      <c r="E327" s="86"/>
      <c r="F327" s="86"/>
      <c r="G327" s="86"/>
      <c r="H327" s="86"/>
      <c r="I327" s="86"/>
      <c r="J327" s="86"/>
      <c r="K327" s="86"/>
      <c r="L327" s="86"/>
      <c r="M327" s="86"/>
      <c r="N327" s="86"/>
      <c r="O327" s="86"/>
      <c r="P327" s="2"/>
      <c r="Q327" s="2"/>
      <c r="R327" s="2"/>
      <c r="S327" s="2"/>
      <c r="T327" s="2"/>
      <c r="U327" s="2"/>
      <c r="V327" s="2"/>
      <c r="W327" s="2"/>
      <c r="X327" s="2"/>
      <c r="Y327" s="2"/>
      <c r="Z327" s="2"/>
    </row>
    <row r="328" spans="1:26">
      <c r="A328" s="2"/>
      <c r="B328" s="2"/>
      <c r="C328" s="86"/>
      <c r="D328" s="86"/>
      <c r="E328" s="86"/>
      <c r="F328" s="86"/>
      <c r="G328" s="86"/>
      <c r="H328" s="86"/>
      <c r="I328" s="86"/>
      <c r="J328" s="86"/>
      <c r="K328" s="86"/>
      <c r="L328" s="86"/>
      <c r="M328" s="86"/>
      <c r="N328" s="86"/>
      <c r="O328" s="86"/>
      <c r="P328" s="2"/>
      <c r="Q328" s="2"/>
      <c r="R328" s="2"/>
      <c r="S328" s="2"/>
      <c r="T328" s="2"/>
      <c r="U328" s="2"/>
      <c r="V328" s="2"/>
      <c r="W328" s="2"/>
      <c r="X328" s="2"/>
      <c r="Y328" s="2"/>
      <c r="Z328" s="2"/>
    </row>
    <row r="329" spans="1:26">
      <c r="A329" s="2"/>
      <c r="B329" s="2"/>
      <c r="C329" s="86"/>
      <c r="D329" s="86"/>
      <c r="E329" s="86"/>
      <c r="F329" s="86"/>
      <c r="G329" s="86"/>
      <c r="H329" s="86"/>
      <c r="I329" s="86"/>
      <c r="J329" s="86"/>
      <c r="K329" s="86"/>
      <c r="L329" s="86"/>
      <c r="M329" s="86"/>
      <c r="N329" s="86"/>
      <c r="O329" s="86"/>
      <c r="P329" s="2"/>
      <c r="Q329" s="2"/>
      <c r="R329" s="2"/>
      <c r="S329" s="2"/>
      <c r="T329" s="2"/>
      <c r="U329" s="2"/>
      <c r="V329" s="2"/>
      <c r="W329" s="2"/>
      <c r="X329" s="2"/>
      <c r="Y329" s="2"/>
      <c r="Z329" s="2"/>
    </row>
    <row r="330" spans="1:26">
      <c r="A330" s="2"/>
      <c r="B330" s="2"/>
      <c r="C330" s="86"/>
      <c r="D330" s="86"/>
      <c r="E330" s="86"/>
      <c r="F330" s="86"/>
      <c r="G330" s="86"/>
      <c r="H330" s="86"/>
      <c r="I330" s="86"/>
      <c r="J330" s="86"/>
      <c r="K330" s="86"/>
      <c r="L330" s="86"/>
      <c r="M330" s="86"/>
      <c r="N330" s="86"/>
      <c r="O330" s="86"/>
      <c r="P330" s="2"/>
      <c r="Q330" s="2"/>
      <c r="R330" s="2"/>
      <c r="S330" s="2"/>
      <c r="T330" s="2"/>
      <c r="U330" s="2"/>
      <c r="V330" s="2"/>
      <c r="W330" s="2"/>
      <c r="X330" s="2"/>
      <c r="Y330" s="2"/>
      <c r="Z330" s="2"/>
    </row>
    <row r="331" spans="1:26">
      <c r="A331" s="2"/>
      <c r="B331" s="2"/>
      <c r="C331" s="86"/>
      <c r="D331" s="86"/>
      <c r="E331" s="86"/>
      <c r="F331" s="86"/>
      <c r="G331" s="86"/>
      <c r="H331" s="86"/>
      <c r="I331" s="86"/>
      <c r="J331" s="86"/>
      <c r="K331" s="86"/>
      <c r="L331" s="86"/>
      <c r="M331" s="86"/>
      <c r="N331" s="86"/>
      <c r="O331" s="86"/>
      <c r="P331" s="2"/>
      <c r="Q331" s="2"/>
      <c r="R331" s="2"/>
      <c r="S331" s="2"/>
      <c r="T331" s="2"/>
      <c r="U331" s="2"/>
      <c r="V331" s="2"/>
      <c r="W331" s="2"/>
      <c r="X331" s="2"/>
      <c r="Y331" s="2"/>
      <c r="Z331" s="2"/>
    </row>
    <row r="332" spans="1:26">
      <c r="A332" s="2"/>
      <c r="B332" s="2"/>
      <c r="C332" s="86"/>
      <c r="D332" s="86"/>
      <c r="E332" s="86"/>
      <c r="F332" s="86"/>
      <c r="G332" s="86"/>
      <c r="H332" s="86"/>
      <c r="I332" s="86"/>
      <c r="J332" s="86"/>
      <c r="K332" s="86"/>
      <c r="L332" s="86"/>
      <c r="M332" s="86"/>
      <c r="N332" s="86"/>
      <c r="O332" s="86"/>
      <c r="P332" s="2"/>
      <c r="Q332" s="2"/>
      <c r="R332" s="2"/>
      <c r="S332" s="2"/>
      <c r="T332" s="2"/>
      <c r="U332" s="2"/>
      <c r="V332" s="2"/>
      <c r="W332" s="2"/>
      <c r="X332" s="2"/>
      <c r="Y332" s="2"/>
      <c r="Z332" s="2"/>
    </row>
    <row r="333" spans="1:26">
      <c r="A333" s="2"/>
      <c r="B333" s="2"/>
      <c r="C333" s="86"/>
      <c r="D333" s="86"/>
      <c r="E333" s="86"/>
      <c r="F333" s="86"/>
      <c r="G333" s="86"/>
      <c r="H333" s="86"/>
      <c r="I333" s="86"/>
      <c r="J333" s="86"/>
      <c r="K333" s="86"/>
      <c r="L333" s="86"/>
      <c r="M333" s="86"/>
      <c r="N333" s="86"/>
      <c r="O333" s="86"/>
      <c r="P333" s="2"/>
      <c r="Q333" s="2"/>
      <c r="R333" s="2"/>
      <c r="S333" s="2"/>
      <c r="T333" s="2"/>
      <c r="U333" s="2"/>
      <c r="V333" s="2"/>
      <c r="W333" s="2"/>
      <c r="X333" s="2"/>
      <c r="Y333" s="2"/>
      <c r="Z333" s="2"/>
    </row>
    <row r="334" spans="1:26">
      <c r="A334" s="2"/>
      <c r="B334" s="2"/>
      <c r="C334" s="86"/>
      <c r="D334" s="86"/>
      <c r="E334" s="86"/>
      <c r="F334" s="86"/>
      <c r="G334" s="86"/>
      <c r="H334" s="86"/>
      <c r="I334" s="86"/>
      <c r="J334" s="86"/>
      <c r="K334" s="86"/>
      <c r="L334" s="86"/>
      <c r="M334" s="86"/>
      <c r="N334" s="86"/>
      <c r="O334" s="86"/>
      <c r="P334" s="2"/>
      <c r="Q334" s="2"/>
      <c r="R334" s="2"/>
      <c r="S334" s="2"/>
      <c r="T334" s="2"/>
      <c r="U334" s="2"/>
      <c r="V334" s="2"/>
      <c r="W334" s="2"/>
      <c r="X334" s="2"/>
      <c r="Y334" s="2"/>
      <c r="Z334" s="2"/>
    </row>
    <row r="335" spans="1:26">
      <c r="A335" s="2"/>
      <c r="B335" s="2"/>
      <c r="C335" s="86"/>
      <c r="D335" s="86"/>
      <c r="E335" s="86"/>
      <c r="F335" s="86"/>
      <c r="G335" s="86"/>
      <c r="H335" s="86"/>
      <c r="I335" s="86"/>
      <c r="J335" s="86"/>
      <c r="K335" s="86"/>
      <c r="L335" s="86"/>
      <c r="M335" s="86"/>
      <c r="N335" s="86"/>
      <c r="O335" s="86"/>
      <c r="P335" s="2"/>
      <c r="Q335" s="2"/>
      <c r="R335" s="2"/>
      <c r="S335" s="2"/>
      <c r="T335" s="2"/>
      <c r="U335" s="2"/>
      <c r="V335" s="2"/>
      <c r="W335" s="2"/>
      <c r="X335" s="2"/>
      <c r="Y335" s="2"/>
      <c r="Z335" s="2"/>
    </row>
    <row r="336" spans="1:26">
      <c r="A336" s="2"/>
      <c r="B336" s="2"/>
      <c r="C336" s="86"/>
      <c r="D336" s="86"/>
      <c r="E336" s="86"/>
      <c r="F336" s="86"/>
      <c r="G336" s="86"/>
      <c r="H336" s="86"/>
      <c r="I336" s="86"/>
      <c r="J336" s="86"/>
      <c r="K336" s="86"/>
      <c r="L336" s="86"/>
      <c r="M336" s="86"/>
      <c r="N336" s="86"/>
      <c r="O336" s="86"/>
      <c r="P336" s="2"/>
      <c r="Q336" s="2"/>
      <c r="R336" s="2"/>
      <c r="S336" s="2"/>
      <c r="T336" s="2"/>
      <c r="U336" s="2"/>
      <c r="V336" s="2"/>
      <c r="W336" s="2"/>
      <c r="X336" s="2"/>
      <c r="Y336" s="2"/>
      <c r="Z336" s="2"/>
    </row>
    <row r="337" spans="1:26">
      <c r="A337" s="2"/>
      <c r="B337" s="2"/>
      <c r="C337" s="86"/>
      <c r="D337" s="86"/>
      <c r="E337" s="86"/>
      <c r="F337" s="86"/>
      <c r="G337" s="86"/>
      <c r="H337" s="86"/>
      <c r="I337" s="86"/>
      <c r="J337" s="86"/>
      <c r="K337" s="86"/>
      <c r="L337" s="86"/>
      <c r="M337" s="86"/>
      <c r="N337" s="86"/>
      <c r="O337" s="86"/>
      <c r="P337" s="2"/>
      <c r="Q337" s="2"/>
      <c r="R337" s="2"/>
      <c r="S337" s="2"/>
      <c r="T337" s="2"/>
      <c r="U337" s="2"/>
      <c r="V337" s="2"/>
      <c r="W337" s="2"/>
      <c r="X337" s="2"/>
      <c r="Y337" s="2"/>
      <c r="Z337" s="2"/>
    </row>
    <row r="338" spans="1:26">
      <c r="A338" s="2"/>
      <c r="B338" s="2"/>
      <c r="C338" s="86"/>
      <c r="D338" s="86"/>
      <c r="E338" s="86"/>
      <c r="F338" s="86"/>
      <c r="G338" s="86"/>
      <c r="H338" s="86"/>
      <c r="I338" s="86"/>
      <c r="J338" s="86"/>
      <c r="K338" s="86"/>
      <c r="L338" s="86"/>
      <c r="M338" s="86"/>
      <c r="N338" s="86"/>
      <c r="O338" s="86"/>
      <c r="P338" s="2"/>
      <c r="Q338" s="2"/>
      <c r="R338" s="2"/>
      <c r="S338" s="2"/>
      <c r="T338" s="2"/>
      <c r="U338" s="2"/>
      <c r="V338" s="2"/>
      <c r="W338" s="2"/>
      <c r="X338" s="2"/>
      <c r="Y338" s="2"/>
      <c r="Z338" s="2"/>
    </row>
    <row r="339" spans="1:26">
      <c r="A339" s="2"/>
      <c r="B339" s="2"/>
      <c r="C339" s="86"/>
      <c r="D339" s="86"/>
      <c r="E339" s="86"/>
      <c r="F339" s="86"/>
      <c r="G339" s="86"/>
      <c r="H339" s="86"/>
      <c r="I339" s="86"/>
      <c r="J339" s="86"/>
      <c r="K339" s="86"/>
      <c r="L339" s="86"/>
      <c r="M339" s="86"/>
      <c r="N339" s="86"/>
      <c r="O339" s="86"/>
      <c r="P339" s="2"/>
      <c r="Q339" s="2"/>
      <c r="R339" s="2"/>
      <c r="S339" s="2"/>
      <c r="T339" s="2"/>
      <c r="U339" s="2"/>
      <c r="V339" s="2"/>
      <c r="W339" s="2"/>
      <c r="X339" s="2"/>
      <c r="Y339" s="2"/>
      <c r="Z339" s="2"/>
    </row>
    <row r="340" spans="1:26">
      <c r="A340" s="2"/>
      <c r="B340" s="2"/>
      <c r="C340" s="86"/>
      <c r="D340" s="86"/>
      <c r="E340" s="86"/>
      <c r="F340" s="86"/>
      <c r="G340" s="86"/>
      <c r="H340" s="86"/>
      <c r="I340" s="86"/>
      <c r="J340" s="86"/>
      <c r="K340" s="86"/>
      <c r="L340" s="86"/>
      <c r="M340" s="86"/>
      <c r="N340" s="86"/>
      <c r="O340" s="86"/>
      <c r="P340" s="2"/>
      <c r="Q340" s="2"/>
      <c r="R340" s="2"/>
      <c r="S340" s="2"/>
      <c r="T340" s="2"/>
      <c r="U340" s="2"/>
      <c r="V340" s="2"/>
      <c r="W340" s="2"/>
      <c r="X340" s="2"/>
      <c r="Y340" s="2"/>
      <c r="Z340" s="2"/>
    </row>
    <row r="341" spans="1:26">
      <c r="A341" s="2"/>
      <c r="B341" s="2"/>
      <c r="C341" s="86"/>
      <c r="D341" s="86"/>
      <c r="E341" s="86"/>
      <c r="F341" s="86"/>
      <c r="G341" s="86"/>
      <c r="H341" s="86"/>
      <c r="I341" s="86"/>
      <c r="J341" s="86"/>
      <c r="K341" s="86"/>
      <c r="L341" s="86"/>
      <c r="M341" s="86"/>
      <c r="N341" s="86"/>
      <c r="O341" s="86"/>
      <c r="P341" s="2"/>
      <c r="Q341" s="2"/>
      <c r="R341" s="2"/>
      <c r="S341" s="2"/>
      <c r="T341" s="2"/>
      <c r="U341" s="2"/>
      <c r="V341" s="2"/>
      <c r="W341" s="2"/>
      <c r="X341" s="2"/>
      <c r="Y341" s="2"/>
      <c r="Z341" s="2"/>
    </row>
    <row r="342" spans="1:26">
      <c r="A342" s="2"/>
      <c r="B342" s="2"/>
      <c r="C342" s="86"/>
      <c r="D342" s="86"/>
      <c r="E342" s="86"/>
      <c r="F342" s="86"/>
      <c r="G342" s="86"/>
      <c r="H342" s="86"/>
      <c r="I342" s="86"/>
      <c r="J342" s="86"/>
      <c r="K342" s="86"/>
      <c r="L342" s="86"/>
      <c r="M342" s="86"/>
      <c r="N342" s="86"/>
      <c r="O342" s="86"/>
      <c r="P342" s="2"/>
      <c r="Q342" s="2"/>
      <c r="R342" s="2"/>
      <c r="S342" s="2"/>
      <c r="T342" s="2"/>
      <c r="U342" s="2"/>
      <c r="V342" s="2"/>
      <c r="W342" s="2"/>
      <c r="X342" s="2"/>
      <c r="Y342" s="2"/>
      <c r="Z342" s="2"/>
    </row>
    <row r="343" spans="1:26">
      <c r="A343" s="2"/>
      <c r="B343" s="2"/>
      <c r="C343" s="86"/>
      <c r="D343" s="86"/>
      <c r="E343" s="86"/>
      <c r="F343" s="86"/>
      <c r="G343" s="86"/>
      <c r="H343" s="86"/>
      <c r="I343" s="86"/>
      <c r="J343" s="86"/>
      <c r="K343" s="86"/>
      <c r="L343" s="86"/>
      <c r="M343" s="86"/>
      <c r="N343" s="86"/>
      <c r="O343" s="86"/>
      <c r="P343" s="2"/>
      <c r="Q343" s="2"/>
      <c r="R343" s="2"/>
      <c r="S343" s="2"/>
      <c r="T343" s="2"/>
      <c r="U343" s="2"/>
      <c r="V343" s="2"/>
      <c r="W343" s="2"/>
      <c r="X343" s="2"/>
      <c r="Y343" s="2"/>
      <c r="Z343" s="2"/>
    </row>
    <row r="344" spans="1:26">
      <c r="A344" s="2"/>
      <c r="B344" s="2"/>
      <c r="C344" s="86"/>
      <c r="D344" s="86"/>
      <c r="E344" s="86"/>
      <c r="F344" s="86"/>
      <c r="G344" s="86"/>
      <c r="H344" s="86"/>
      <c r="I344" s="86"/>
      <c r="J344" s="86"/>
      <c r="K344" s="86"/>
      <c r="L344" s="86"/>
      <c r="M344" s="86"/>
      <c r="N344" s="86"/>
      <c r="O344" s="86"/>
      <c r="P344" s="2"/>
      <c r="Q344" s="2"/>
      <c r="R344" s="2"/>
      <c r="S344" s="2"/>
      <c r="T344" s="2"/>
      <c r="U344" s="2"/>
      <c r="V344" s="2"/>
      <c r="W344" s="2"/>
      <c r="X344" s="2"/>
      <c r="Y344" s="2"/>
      <c r="Z344" s="2"/>
    </row>
    <row r="345" spans="1:26">
      <c r="A345" s="2"/>
      <c r="B345" s="2"/>
      <c r="C345" s="86"/>
      <c r="D345" s="86"/>
      <c r="E345" s="86"/>
      <c r="F345" s="86"/>
      <c r="G345" s="86"/>
      <c r="H345" s="86"/>
      <c r="I345" s="86"/>
      <c r="J345" s="86"/>
      <c r="K345" s="86"/>
      <c r="L345" s="86"/>
      <c r="M345" s="86"/>
      <c r="N345" s="86"/>
      <c r="O345" s="86"/>
      <c r="P345" s="2"/>
      <c r="Q345" s="2"/>
      <c r="R345" s="2"/>
      <c r="S345" s="2"/>
      <c r="T345" s="2"/>
      <c r="U345" s="2"/>
      <c r="V345" s="2"/>
      <c r="W345" s="2"/>
      <c r="X345" s="2"/>
      <c r="Y345" s="2"/>
      <c r="Z345" s="2"/>
    </row>
    <row r="346" spans="1:26">
      <c r="A346" s="2"/>
      <c r="B346" s="2"/>
      <c r="C346" s="86"/>
      <c r="D346" s="86"/>
      <c r="E346" s="86"/>
      <c r="F346" s="86"/>
      <c r="G346" s="86"/>
      <c r="H346" s="86"/>
      <c r="I346" s="86"/>
      <c r="J346" s="86"/>
      <c r="K346" s="86"/>
      <c r="L346" s="86"/>
      <c r="M346" s="86"/>
      <c r="N346" s="86"/>
      <c r="O346" s="86"/>
      <c r="P346" s="2"/>
      <c r="Q346" s="2"/>
      <c r="R346" s="2"/>
      <c r="S346" s="2"/>
      <c r="T346" s="2"/>
      <c r="U346" s="2"/>
      <c r="V346" s="2"/>
      <c r="W346" s="2"/>
      <c r="X346" s="2"/>
      <c r="Y346" s="2"/>
      <c r="Z346" s="2"/>
    </row>
    <row r="347" spans="1:26">
      <c r="A347" s="2"/>
      <c r="B347" s="2"/>
      <c r="C347" s="86"/>
      <c r="D347" s="86"/>
      <c r="E347" s="86"/>
      <c r="F347" s="86"/>
      <c r="G347" s="86"/>
      <c r="H347" s="86"/>
      <c r="I347" s="86"/>
      <c r="J347" s="86"/>
      <c r="K347" s="86"/>
      <c r="L347" s="86"/>
      <c r="M347" s="86"/>
      <c r="N347" s="86"/>
      <c r="O347" s="86"/>
      <c r="P347" s="2"/>
      <c r="Q347" s="2"/>
      <c r="R347" s="2"/>
      <c r="S347" s="2"/>
      <c r="T347" s="2"/>
      <c r="U347" s="2"/>
      <c r="V347" s="2"/>
      <c r="W347" s="2"/>
      <c r="X347" s="2"/>
      <c r="Y347" s="2"/>
      <c r="Z347" s="2"/>
    </row>
    <row r="348" spans="1:26">
      <c r="A348" s="2"/>
      <c r="B348" s="2"/>
      <c r="C348" s="86"/>
      <c r="D348" s="86"/>
      <c r="E348" s="86"/>
      <c r="F348" s="86"/>
      <c r="G348" s="86"/>
      <c r="H348" s="86"/>
      <c r="I348" s="86"/>
      <c r="J348" s="86"/>
      <c r="K348" s="86"/>
      <c r="L348" s="86"/>
      <c r="M348" s="86"/>
      <c r="N348" s="86"/>
      <c r="O348" s="86"/>
      <c r="P348" s="2"/>
      <c r="Q348" s="2"/>
      <c r="R348" s="2"/>
      <c r="S348" s="2"/>
      <c r="T348" s="2"/>
      <c r="U348" s="2"/>
      <c r="V348" s="2"/>
      <c r="W348" s="2"/>
      <c r="X348" s="2"/>
      <c r="Y348" s="2"/>
      <c r="Z348" s="2"/>
    </row>
    <row r="349" spans="1:26">
      <c r="A349" s="2"/>
      <c r="B349" s="2"/>
      <c r="C349" s="86"/>
      <c r="D349" s="86"/>
      <c r="E349" s="86"/>
      <c r="F349" s="86"/>
      <c r="G349" s="86"/>
      <c r="H349" s="86"/>
      <c r="I349" s="86"/>
      <c r="J349" s="86"/>
      <c r="K349" s="86"/>
      <c r="L349" s="86"/>
      <c r="M349" s="86"/>
      <c r="N349" s="86"/>
      <c r="O349" s="86"/>
      <c r="P349" s="2"/>
      <c r="Q349" s="2"/>
      <c r="R349" s="2"/>
      <c r="S349" s="2"/>
      <c r="T349" s="2"/>
      <c r="U349" s="2"/>
      <c r="V349" s="2"/>
      <c r="W349" s="2"/>
      <c r="X349" s="2"/>
      <c r="Y349" s="2"/>
      <c r="Z349" s="2"/>
    </row>
    <row r="350" spans="1:26">
      <c r="A350" s="2"/>
      <c r="B350" s="2"/>
      <c r="C350" s="86"/>
      <c r="D350" s="86"/>
      <c r="E350" s="86"/>
      <c r="F350" s="86"/>
      <c r="G350" s="86"/>
      <c r="H350" s="86"/>
      <c r="I350" s="86"/>
      <c r="J350" s="86"/>
      <c r="K350" s="86"/>
      <c r="L350" s="86"/>
      <c r="M350" s="86"/>
      <c r="N350" s="86"/>
      <c r="O350" s="86"/>
      <c r="P350" s="2"/>
      <c r="Q350" s="2"/>
      <c r="R350" s="2"/>
      <c r="S350" s="2"/>
      <c r="T350" s="2"/>
      <c r="U350" s="2"/>
      <c r="V350" s="2"/>
      <c r="W350" s="2"/>
      <c r="X350" s="2"/>
      <c r="Y350" s="2"/>
      <c r="Z350" s="2"/>
    </row>
    <row r="351" spans="1:26">
      <c r="A351" s="2"/>
      <c r="B351" s="2"/>
      <c r="C351" s="86"/>
      <c r="D351" s="86"/>
      <c r="E351" s="86"/>
      <c r="F351" s="86"/>
      <c r="G351" s="86"/>
      <c r="H351" s="86"/>
      <c r="I351" s="86"/>
      <c r="J351" s="86"/>
      <c r="K351" s="86"/>
      <c r="L351" s="86"/>
      <c r="M351" s="86"/>
      <c r="N351" s="86"/>
      <c r="O351" s="86"/>
      <c r="P351" s="2"/>
      <c r="Q351" s="2"/>
      <c r="R351" s="2"/>
      <c r="S351" s="2"/>
      <c r="T351" s="2"/>
      <c r="U351" s="2"/>
      <c r="V351" s="2"/>
      <c r="W351" s="2"/>
      <c r="X351" s="2"/>
      <c r="Y351" s="2"/>
      <c r="Z351" s="2"/>
    </row>
    <row r="352" spans="1:26">
      <c r="A352" s="2"/>
      <c r="B352" s="2"/>
      <c r="C352" s="86"/>
      <c r="D352" s="86"/>
      <c r="E352" s="86"/>
      <c r="F352" s="86"/>
      <c r="G352" s="86"/>
      <c r="H352" s="86"/>
      <c r="I352" s="86"/>
      <c r="J352" s="86"/>
      <c r="K352" s="86"/>
      <c r="L352" s="86"/>
      <c r="M352" s="86"/>
      <c r="N352" s="86"/>
      <c r="O352" s="86"/>
      <c r="P352" s="2"/>
      <c r="Q352" s="2"/>
      <c r="R352" s="2"/>
      <c r="S352" s="2"/>
      <c r="T352" s="2"/>
      <c r="U352" s="2"/>
      <c r="V352" s="2"/>
      <c r="W352" s="2"/>
      <c r="X352" s="2"/>
      <c r="Y352" s="2"/>
      <c r="Z352" s="2"/>
    </row>
    <row r="353" spans="1:26">
      <c r="A353" s="2"/>
      <c r="B353" s="2"/>
      <c r="C353" s="86"/>
      <c r="D353" s="86"/>
      <c r="E353" s="86"/>
      <c r="F353" s="86"/>
      <c r="G353" s="86"/>
      <c r="H353" s="86"/>
      <c r="I353" s="86"/>
      <c r="J353" s="86"/>
      <c r="K353" s="86"/>
      <c r="L353" s="86"/>
      <c r="M353" s="86"/>
      <c r="N353" s="86"/>
      <c r="O353" s="86"/>
      <c r="P353" s="2"/>
      <c r="Q353" s="2"/>
      <c r="R353" s="2"/>
      <c r="S353" s="2"/>
      <c r="T353" s="2"/>
      <c r="U353" s="2"/>
      <c r="V353" s="2"/>
      <c r="W353" s="2"/>
      <c r="X353" s="2"/>
      <c r="Y353" s="2"/>
      <c r="Z353" s="2"/>
    </row>
    <row r="354" spans="1:26">
      <c r="A354" s="2"/>
      <c r="B354" s="2"/>
      <c r="C354" s="86"/>
      <c r="D354" s="86"/>
      <c r="E354" s="86"/>
      <c r="F354" s="86"/>
      <c r="G354" s="86"/>
      <c r="H354" s="86"/>
      <c r="I354" s="86"/>
      <c r="J354" s="86"/>
      <c r="K354" s="86"/>
      <c r="L354" s="86"/>
      <c r="M354" s="86"/>
      <c r="N354" s="86"/>
      <c r="O354" s="86"/>
      <c r="P354" s="2"/>
      <c r="Q354" s="2"/>
      <c r="R354" s="2"/>
      <c r="S354" s="2"/>
      <c r="T354" s="2"/>
      <c r="U354" s="2"/>
      <c r="V354" s="2"/>
      <c r="W354" s="2"/>
      <c r="X354" s="2"/>
      <c r="Y354" s="2"/>
      <c r="Z354" s="2"/>
    </row>
    <row r="355" spans="1:26">
      <c r="A355" s="2"/>
      <c r="B355" s="2"/>
      <c r="C355" s="86"/>
      <c r="D355" s="86"/>
      <c r="E355" s="86"/>
      <c r="F355" s="86"/>
      <c r="G355" s="86"/>
      <c r="H355" s="86"/>
      <c r="I355" s="86"/>
      <c r="J355" s="86"/>
      <c r="K355" s="86"/>
      <c r="L355" s="86"/>
      <c r="M355" s="86"/>
      <c r="N355" s="86"/>
      <c r="O355" s="86"/>
      <c r="P355" s="2"/>
      <c r="Q355" s="2"/>
      <c r="R355" s="2"/>
      <c r="S355" s="2"/>
      <c r="T355" s="2"/>
      <c r="U355" s="2"/>
      <c r="V355" s="2"/>
      <c r="W355" s="2"/>
      <c r="X355" s="2"/>
      <c r="Y355" s="2"/>
      <c r="Z355" s="2"/>
    </row>
    <row r="356" spans="1:26">
      <c r="A356" s="2"/>
      <c r="B356" s="2"/>
      <c r="C356" s="86"/>
      <c r="D356" s="86"/>
      <c r="E356" s="86"/>
      <c r="F356" s="86"/>
      <c r="G356" s="86"/>
      <c r="H356" s="86"/>
      <c r="I356" s="86"/>
      <c r="J356" s="86"/>
      <c r="K356" s="86"/>
      <c r="L356" s="86"/>
      <c r="M356" s="86"/>
      <c r="N356" s="86"/>
      <c r="O356" s="86"/>
      <c r="P356" s="2"/>
      <c r="Q356" s="2"/>
      <c r="R356" s="2"/>
      <c r="S356" s="2"/>
      <c r="T356" s="2"/>
      <c r="U356" s="2"/>
      <c r="V356" s="2"/>
      <c r="W356" s="2"/>
      <c r="X356" s="2"/>
      <c r="Y356" s="2"/>
      <c r="Z356" s="2"/>
    </row>
    <row r="357" spans="1:26">
      <c r="A357" s="2"/>
      <c r="B357" s="2"/>
      <c r="C357" s="86"/>
      <c r="D357" s="86"/>
      <c r="E357" s="86"/>
      <c r="F357" s="86"/>
      <c r="G357" s="86"/>
      <c r="H357" s="86"/>
      <c r="I357" s="86"/>
      <c r="J357" s="86"/>
      <c r="K357" s="86"/>
      <c r="L357" s="86"/>
      <c r="M357" s="86"/>
      <c r="N357" s="86"/>
      <c r="O357" s="86"/>
      <c r="P357" s="2"/>
      <c r="Q357" s="2"/>
      <c r="R357" s="2"/>
      <c r="S357" s="2"/>
      <c r="T357" s="2"/>
      <c r="U357" s="2"/>
      <c r="V357" s="2"/>
      <c r="W357" s="2"/>
      <c r="X357" s="2"/>
      <c r="Y357" s="2"/>
      <c r="Z357" s="2"/>
    </row>
    <row r="358" spans="1:26">
      <c r="A358" s="2"/>
      <c r="B358" s="2"/>
      <c r="C358" s="86"/>
      <c r="D358" s="86"/>
      <c r="E358" s="86"/>
      <c r="F358" s="86"/>
      <c r="G358" s="86"/>
      <c r="H358" s="86"/>
      <c r="I358" s="86"/>
      <c r="J358" s="86"/>
      <c r="K358" s="86"/>
      <c r="L358" s="86"/>
      <c r="M358" s="86"/>
      <c r="N358" s="86"/>
      <c r="O358" s="86"/>
      <c r="P358" s="2"/>
      <c r="Q358" s="2"/>
      <c r="R358" s="2"/>
      <c r="S358" s="2"/>
      <c r="T358" s="2"/>
      <c r="U358" s="2"/>
      <c r="V358" s="2"/>
      <c r="W358" s="2"/>
      <c r="X358" s="2"/>
      <c r="Y358" s="2"/>
      <c r="Z358" s="2"/>
    </row>
    <row r="359" spans="1:26">
      <c r="A359" s="2"/>
      <c r="B359" s="2"/>
      <c r="C359" s="86"/>
      <c r="D359" s="86"/>
      <c r="E359" s="86"/>
      <c r="F359" s="86"/>
      <c r="G359" s="86"/>
      <c r="H359" s="86"/>
      <c r="I359" s="86"/>
      <c r="J359" s="86"/>
      <c r="K359" s="86"/>
      <c r="L359" s="86"/>
      <c r="M359" s="86"/>
      <c r="N359" s="86"/>
      <c r="O359" s="86"/>
      <c r="P359" s="2"/>
      <c r="Q359" s="2"/>
      <c r="R359" s="2"/>
      <c r="S359" s="2"/>
      <c r="T359" s="2"/>
      <c r="U359" s="2"/>
      <c r="V359" s="2"/>
      <c r="W359" s="2"/>
      <c r="X359" s="2"/>
      <c r="Y359" s="2"/>
      <c r="Z359" s="2"/>
    </row>
    <row r="360" spans="1:26">
      <c r="A360" s="2"/>
      <c r="B360" s="2"/>
      <c r="C360" s="86"/>
      <c r="D360" s="86"/>
      <c r="E360" s="86"/>
      <c r="F360" s="86"/>
      <c r="G360" s="86"/>
      <c r="H360" s="86"/>
      <c r="I360" s="86"/>
      <c r="J360" s="86"/>
      <c r="K360" s="86"/>
      <c r="L360" s="86"/>
      <c r="M360" s="86"/>
      <c r="N360" s="86"/>
      <c r="O360" s="86"/>
      <c r="P360" s="2"/>
      <c r="Q360" s="2"/>
      <c r="R360" s="2"/>
      <c r="S360" s="2"/>
      <c r="T360" s="2"/>
      <c r="U360" s="2"/>
      <c r="V360" s="2"/>
      <c r="W360" s="2"/>
      <c r="X360" s="2"/>
      <c r="Y360" s="2"/>
      <c r="Z360" s="2"/>
    </row>
    <row r="361" spans="1:26">
      <c r="A361" s="2"/>
      <c r="B361" s="2"/>
      <c r="C361" s="86"/>
      <c r="D361" s="86"/>
      <c r="E361" s="86"/>
      <c r="F361" s="86"/>
      <c r="G361" s="86"/>
      <c r="H361" s="86"/>
      <c r="I361" s="86"/>
      <c r="J361" s="86"/>
      <c r="K361" s="86"/>
      <c r="L361" s="86"/>
      <c r="M361" s="86"/>
      <c r="N361" s="86"/>
      <c r="O361" s="86"/>
      <c r="P361" s="2"/>
      <c r="Q361" s="2"/>
      <c r="R361" s="2"/>
      <c r="S361" s="2"/>
      <c r="T361" s="2"/>
      <c r="U361" s="2"/>
      <c r="V361" s="2"/>
      <c r="W361" s="2"/>
      <c r="X361" s="2"/>
      <c r="Y361" s="2"/>
      <c r="Z361" s="2"/>
    </row>
    <row r="362" spans="1:26">
      <c r="A362" s="2"/>
      <c r="B362" s="2"/>
      <c r="C362" s="86"/>
      <c r="D362" s="86"/>
      <c r="E362" s="86"/>
      <c r="F362" s="86"/>
      <c r="G362" s="86"/>
      <c r="H362" s="86"/>
      <c r="I362" s="86"/>
      <c r="J362" s="86"/>
      <c r="K362" s="86"/>
      <c r="L362" s="86"/>
      <c r="M362" s="86"/>
      <c r="N362" s="86"/>
      <c r="O362" s="86"/>
      <c r="P362" s="2"/>
      <c r="Q362" s="2"/>
      <c r="R362" s="2"/>
      <c r="S362" s="2"/>
      <c r="T362" s="2"/>
      <c r="U362" s="2"/>
      <c r="V362" s="2"/>
      <c r="W362" s="2"/>
      <c r="X362" s="2"/>
      <c r="Y362" s="2"/>
      <c r="Z362" s="2"/>
    </row>
    <row r="363" spans="1:26">
      <c r="A363" s="2"/>
      <c r="B363" s="2"/>
      <c r="C363" s="86"/>
      <c r="D363" s="86"/>
      <c r="E363" s="86"/>
      <c r="F363" s="86"/>
      <c r="G363" s="86"/>
      <c r="H363" s="86"/>
      <c r="I363" s="86"/>
      <c r="J363" s="86"/>
      <c r="K363" s="86"/>
      <c r="L363" s="86"/>
      <c r="M363" s="86"/>
      <c r="N363" s="86"/>
      <c r="O363" s="86"/>
      <c r="P363" s="2"/>
      <c r="Q363" s="2"/>
      <c r="R363" s="2"/>
      <c r="S363" s="2"/>
      <c r="T363" s="2"/>
      <c r="U363" s="2"/>
      <c r="V363" s="2"/>
      <c r="W363" s="2"/>
      <c r="X363" s="2"/>
      <c r="Y363" s="2"/>
      <c r="Z363" s="2"/>
    </row>
    <row r="364" spans="1:26">
      <c r="A364" s="2"/>
      <c r="B364" s="2"/>
      <c r="C364" s="86"/>
      <c r="D364" s="86"/>
      <c r="E364" s="86"/>
      <c r="F364" s="86"/>
      <c r="G364" s="86"/>
      <c r="H364" s="86"/>
      <c r="I364" s="86"/>
      <c r="J364" s="86"/>
      <c r="K364" s="86"/>
      <c r="L364" s="86"/>
      <c r="M364" s="86"/>
      <c r="N364" s="86"/>
      <c r="O364" s="86"/>
      <c r="P364" s="2"/>
      <c r="Q364" s="2"/>
      <c r="R364" s="2"/>
      <c r="S364" s="2"/>
      <c r="T364" s="2"/>
      <c r="U364" s="2"/>
      <c r="V364" s="2"/>
      <c r="W364" s="2"/>
      <c r="X364" s="2"/>
      <c r="Y364" s="2"/>
      <c r="Z364" s="2"/>
    </row>
    <row r="365" spans="1:26">
      <c r="A365" s="2"/>
      <c r="B365" s="2"/>
      <c r="C365" s="86"/>
      <c r="D365" s="86"/>
      <c r="E365" s="86"/>
      <c r="F365" s="86"/>
      <c r="G365" s="86"/>
      <c r="H365" s="86"/>
      <c r="I365" s="86"/>
      <c r="J365" s="86"/>
      <c r="K365" s="86"/>
      <c r="L365" s="86"/>
      <c r="M365" s="86"/>
      <c r="N365" s="86"/>
      <c r="O365" s="86"/>
      <c r="P365" s="2"/>
      <c r="Q365" s="2"/>
      <c r="R365" s="2"/>
      <c r="S365" s="2"/>
      <c r="T365" s="2"/>
      <c r="U365" s="2"/>
      <c r="V365" s="2"/>
      <c r="W365" s="2"/>
      <c r="X365" s="2"/>
      <c r="Y365" s="2"/>
      <c r="Z365" s="2"/>
    </row>
    <row r="366" spans="1:26">
      <c r="A366" s="2"/>
      <c r="B366" s="2"/>
      <c r="C366" s="86"/>
      <c r="D366" s="86"/>
      <c r="E366" s="86"/>
      <c r="F366" s="86"/>
      <c r="G366" s="86"/>
      <c r="H366" s="86"/>
      <c r="I366" s="86"/>
      <c r="J366" s="86"/>
      <c r="K366" s="86"/>
      <c r="L366" s="86"/>
      <c r="M366" s="86"/>
      <c r="N366" s="86"/>
      <c r="O366" s="86"/>
      <c r="P366" s="2"/>
      <c r="Q366" s="2"/>
      <c r="R366" s="2"/>
      <c r="S366" s="2"/>
      <c r="T366" s="2"/>
      <c r="U366" s="2"/>
      <c r="V366" s="2"/>
      <c r="W366" s="2"/>
      <c r="X366" s="2"/>
      <c r="Y366" s="2"/>
      <c r="Z366" s="2"/>
    </row>
    <row r="367" spans="1:26">
      <c r="A367" s="2"/>
      <c r="B367" s="2"/>
      <c r="C367" s="86"/>
      <c r="D367" s="86"/>
      <c r="E367" s="86"/>
      <c r="F367" s="86"/>
      <c r="G367" s="86"/>
      <c r="H367" s="86"/>
      <c r="I367" s="86"/>
      <c r="J367" s="86"/>
      <c r="K367" s="86"/>
      <c r="L367" s="86"/>
      <c r="M367" s="86"/>
      <c r="N367" s="86"/>
      <c r="O367" s="86"/>
      <c r="P367" s="2"/>
      <c r="Q367" s="2"/>
      <c r="R367" s="2"/>
      <c r="S367" s="2"/>
      <c r="T367" s="2"/>
      <c r="U367" s="2"/>
      <c r="V367" s="2"/>
      <c r="W367" s="2"/>
      <c r="X367" s="2"/>
      <c r="Y367" s="2"/>
      <c r="Z367" s="2"/>
    </row>
    <row r="368" spans="1:26">
      <c r="A368" s="2"/>
      <c r="B368" s="2"/>
      <c r="C368" s="86"/>
      <c r="D368" s="86"/>
      <c r="E368" s="86"/>
      <c r="F368" s="86"/>
      <c r="G368" s="86"/>
      <c r="H368" s="86"/>
      <c r="I368" s="86"/>
      <c r="J368" s="86"/>
      <c r="K368" s="86"/>
      <c r="L368" s="86"/>
      <c r="M368" s="86"/>
      <c r="N368" s="86"/>
      <c r="O368" s="86"/>
      <c r="P368" s="2"/>
      <c r="Q368" s="2"/>
      <c r="R368" s="2"/>
      <c r="S368" s="2"/>
      <c r="T368" s="2"/>
      <c r="U368" s="2"/>
      <c r="V368" s="2"/>
      <c r="W368" s="2"/>
      <c r="X368" s="2"/>
      <c r="Y368" s="2"/>
      <c r="Z368" s="2"/>
    </row>
    <row r="369" spans="1:26">
      <c r="A369" s="2"/>
      <c r="B369" s="2"/>
      <c r="C369" s="86"/>
      <c r="D369" s="86"/>
      <c r="E369" s="86"/>
      <c r="F369" s="86"/>
      <c r="G369" s="86"/>
      <c r="H369" s="86"/>
      <c r="I369" s="86"/>
      <c r="J369" s="86"/>
      <c r="K369" s="86"/>
      <c r="L369" s="86"/>
      <c r="M369" s="86"/>
      <c r="N369" s="86"/>
      <c r="O369" s="86"/>
      <c r="P369" s="2"/>
      <c r="Q369" s="2"/>
      <c r="R369" s="2"/>
      <c r="S369" s="2"/>
      <c r="T369" s="2"/>
      <c r="U369" s="2"/>
      <c r="V369" s="2"/>
      <c r="W369" s="2"/>
      <c r="X369" s="2"/>
      <c r="Y369" s="2"/>
      <c r="Z369" s="2"/>
    </row>
    <row r="370" spans="1:26">
      <c r="A370" s="2"/>
      <c r="B370" s="2"/>
      <c r="C370" s="86"/>
      <c r="D370" s="86"/>
      <c r="E370" s="86"/>
      <c r="F370" s="86"/>
      <c r="G370" s="86"/>
      <c r="H370" s="86"/>
      <c r="I370" s="86"/>
      <c r="J370" s="86"/>
      <c r="K370" s="86"/>
      <c r="L370" s="86"/>
      <c r="M370" s="86"/>
      <c r="N370" s="86"/>
      <c r="O370" s="86"/>
      <c r="P370" s="2"/>
      <c r="Q370" s="2"/>
      <c r="R370" s="2"/>
      <c r="S370" s="2"/>
      <c r="T370" s="2"/>
      <c r="U370" s="2"/>
      <c r="V370" s="2"/>
      <c r="W370" s="2"/>
      <c r="X370" s="2"/>
      <c r="Y370" s="2"/>
      <c r="Z370" s="2"/>
    </row>
    <row r="371" spans="1:26">
      <c r="A371" s="2"/>
      <c r="B371" s="2"/>
      <c r="C371" s="86"/>
      <c r="D371" s="86"/>
      <c r="E371" s="86"/>
      <c r="F371" s="86"/>
      <c r="G371" s="86"/>
      <c r="H371" s="86"/>
      <c r="I371" s="86"/>
      <c r="J371" s="86"/>
      <c r="K371" s="86"/>
      <c r="L371" s="86"/>
      <c r="M371" s="86"/>
      <c r="N371" s="86"/>
      <c r="O371" s="86"/>
      <c r="P371" s="2"/>
      <c r="Q371" s="2"/>
      <c r="R371" s="2"/>
      <c r="S371" s="2"/>
      <c r="T371" s="2"/>
      <c r="U371" s="2"/>
      <c r="V371" s="2"/>
      <c r="W371" s="2"/>
      <c r="X371" s="2"/>
      <c r="Y371" s="2"/>
      <c r="Z371" s="2"/>
    </row>
    <row r="372" spans="1:26">
      <c r="A372" s="2"/>
      <c r="B372" s="2"/>
      <c r="C372" s="86"/>
      <c r="D372" s="86"/>
      <c r="E372" s="86"/>
      <c r="F372" s="86"/>
      <c r="G372" s="86"/>
      <c r="H372" s="86"/>
      <c r="I372" s="86"/>
      <c r="J372" s="86"/>
      <c r="K372" s="86"/>
      <c r="L372" s="86"/>
      <c r="M372" s="86"/>
      <c r="N372" s="86"/>
      <c r="O372" s="86"/>
      <c r="P372" s="2"/>
      <c r="Q372" s="2"/>
      <c r="R372" s="2"/>
      <c r="S372" s="2"/>
      <c r="T372" s="2"/>
      <c r="U372" s="2"/>
      <c r="V372" s="2"/>
      <c r="W372" s="2"/>
      <c r="X372" s="2"/>
      <c r="Y372" s="2"/>
      <c r="Z372" s="2"/>
    </row>
    <row r="373" spans="1:26">
      <c r="A373" s="2"/>
      <c r="B373" s="2"/>
      <c r="C373" s="86"/>
      <c r="D373" s="86"/>
      <c r="E373" s="86"/>
      <c r="F373" s="86"/>
      <c r="G373" s="86"/>
      <c r="H373" s="86"/>
      <c r="I373" s="86"/>
      <c r="J373" s="86"/>
      <c r="K373" s="86"/>
      <c r="L373" s="86"/>
      <c r="M373" s="86"/>
      <c r="N373" s="86"/>
      <c r="O373" s="86"/>
      <c r="P373" s="2"/>
      <c r="Q373" s="2"/>
      <c r="R373" s="2"/>
      <c r="S373" s="2"/>
      <c r="T373" s="2"/>
      <c r="U373" s="2"/>
      <c r="V373" s="2"/>
      <c r="W373" s="2"/>
      <c r="X373" s="2"/>
      <c r="Y373" s="2"/>
      <c r="Z373" s="2"/>
    </row>
    <row r="374" spans="1:26">
      <c r="A374" s="2"/>
      <c r="B374" s="2"/>
      <c r="C374" s="86"/>
      <c r="D374" s="86"/>
      <c r="E374" s="86"/>
      <c r="F374" s="86"/>
      <c r="G374" s="86"/>
      <c r="H374" s="86"/>
      <c r="I374" s="86"/>
      <c r="J374" s="86"/>
      <c r="K374" s="86"/>
      <c r="L374" s="86"/>
      <c r="M374" s="86"/>
      <c r="N374" s="86"/>
      <c r="O374" s="86"/>
      <c r="P374" s="2"/>
      <c r="Q374" s="2"/>
      <c r="R374" s="2"/>
      <c r="S374" s="2"/>
      <c r="T374" s="2"/>
      <c r="U374" s="2"/>
      <c r="V374" s="2"/>
      <c r="W374" s="2"/>
      <c r="X374" s="2"/>
      <c r="Y374" s="2"/>
      <c r="Z374" s="2"/>
    </row>
    <row r="375" spans="1:26">
      <c r="A375" s="2"/>
      <c r="B375" s="2"/>
      <c r="C375" s="86"/>
      <c r="D375" s="86"/>
      <c r="E375" s="86"/>
      <c r="F375" s="86"/>
      <c r="G375" s="86"/>
      <c r="H375" s="86"/>
      <c r="I375" s="86"/>
      <c r="J375" s="86"/>
      <c r="K375" s="86"/>
      <c r="L375" s="86"/>
      <c r="M375" s="86"/>
      <c r="N375" s="86"/>
      <c r="O375" s="86"/>
      <c r="P375" s="2"/>
      <c r="Q375" s="2"/>
      <c r="R375" s="2"/>
      <c r="S375" s="2"/>
      <c r="T375" s="2"/>
      <c r="U375" s="2"/>
      <c r="V375" s="2"/>
      <c r="W375" s="2"/>
      <c r="X375" s="2"/>
      <c r="Y375" s="2"/>
      <c r="Z375" s="2"/>
    </row>
    <row r="376" spans="1:26">
      <c r="A376" s="2"/>
      <c r="B376" s="2"/>
      <c r="C376" s="86"/>
      <c r="D376" s="86"/>
      <c r="E376" s="86"/>
      <c r="F376" s="86"/>
      <c r="G376" s="86"/>
      <c r="H376" s="86"/>
      <c r="I376" s="86"/>
      <c r="J376" s="86"/>
      <c r="K376" s="86"/>
      <c r="L376" s="86"/>
      <c r="M376" s="86"/>
      <c r="N376" s="86"/>
      <c r="O376" s="86"/>
      <c r="P376" s="2"/>
      <c r="Q376" s="2"/>
      <c r="R376" s="2"/>
      <c r="S376" s="2"/>
      <c r="T376" s="2"/>
      <c r="U376" s="2"/>
      <c r="V376" s="2"/>
      <c r="W376" s="2"/>
      <c r="X376" s="2"/>
      <c r="Y376" s="2"/>
      <c r="Z376" s="2"/>
    </row>
    <row r="377" spans="1:26">
      <c r="A377" s="2"/>
      <c r="B377" s="2"/>
      <c r="C377" s="86"/>
      <c r="D377" s="86"/>
      <c r="E377" s="86"/>
      <c r="F377" s="86"/>
      <c r="G377" s="86"/>
      <c r="H377" s="86"/>
      <c r="I377" s="86"/>
      <c r="J377" s="86"/>
      <c r="K377" s="86"/>
      <c r="L377" s="86"/>
      <c r="M377" s="86"/>
      <c r="N377" s="86"/>
      <c r="O377" s="86"/>
      <c r="P377" s="2"/>
      <c r="Q377" s="2"/>
      <c r="R377" s="2"/>
      <c r="S377" s="2"/>
      <c r="T377" s="2"/>
      <c r="U377" s="2"/>
      <c r="V377" s="2"/>
      <c r="W377" s="2"/>
      <c r="X377" s="2"/>
      <c r="Y377" s="2"/>
      <c r="Z377" s="2"/>
    </row>
    <row r="378" spans="1:26">
      <c r="A378" s="2"/>
      <c r="B378" s="2"/>
      <c r="C378" s="86"/>
      <c r="D378" s="86"/>
      <c r="E378" s="86"/>
      <c r="F378" s="86"/>
      <c r="G378" s="86"/>
      <c r="H378" s="86"/>
      <c r="I378" s="86"/>
      <c r="J378" s="86"/>
      <c r="K378" s="86"/>
      <c r="L378" s="86"/>
      <c r="M378" s="86"/>
      <c r="N378" s="86"/>
      <c r="O378" s="86"/>
      <c r="P378" s="2"/>
      <c r="Q378" s="2"/>
      <c r="R378" s="2"/>
      <c r="S378" s="2"/>
      <c r="T378" s="2"/>
      <c r="U378" s="2"/>
      <c r="V378" s="2"/>
      <c r="W378" s="2"/>
      <c r="X378" s="2"/>
      <c r="Y378" s="2"/>
      <c r="Z378" s="2"/>
    </row>
    <row r="379" spans="1:26">
      <c r="A379" s="2"/>
      <c r="B379" s="2"/>
      <c r="C379" s="86"/>
      <c r="D379" s="86"/>
      <c r="E379" s="86"/>
      <c r="F379" s="86"/>
      <c r="G379" s="86"/>
      <c r="H379" s="86"/>
      <c r="I379" s="86"/>
      <c r="J379" s="86"/>
      <c r="K379" s="86"/>
      <c r="L379" s="86"/>
      <c r="M379" s="86"/>
      <c r="N379" s="86"/>
      <c r="O379" s="86"/>
      <c r="P379" s="2"/>
      <c r="Q379" s="2"/>
      <c r="R379" s="2"/>
      <c r="S379" s="2"/>
      <c r="T379" s="2"/>
      <c r="U379" s="2"/>
      <c r="V379" s="2"/>
      <c r="W379" s="2"/>
      <c r="X379" s="2"/>
      <c r="Y379" s="2"/>
      <c r="Z379" s="2"/>
    </row>
    <row r="380" spans="1:26">
      <c r="A380" s="2"/>
      <c r="B380" s="2"/>
      <c r="C380" s="86"/>
      <c r="D380" s="86"/>
      <c r="E380" s="86"/>
      <c r="F380" s="86"/>
      <c r="G380" s="86"/>
      <c r="H380" s="86"/>
      <c r="I380" s="86"/>
      <c r="J380" s="86"/>
      <c r="K380" s="86"/>
      <c r="L380" s="86"/>
      <c r="M380" s="86"/>
      <c r="N380" s="86"/>
      <c r="O380" s="86"/>
      <c r="P380" s="2"/>
      <c r="Q380" s="2"/>
      <c r="R380" s="2"/>
      <c r="S380" s="2"/>
      <c r="T380" s="2"/>
      <c r="U380" s="2"/>
      <c r="V380" s="2"/>
      <c r="W380" s="2"/>
      <c r="X380" s="2"/>
      <c r="Y380" s="2"/>
      <c r="Z380" s="2"/>
    </row>
    <row r="381" spans="1:26">
      <c r="A381" s="2"/>
      <c r="B381" s="2"/>
      <c r="C381" s="86"/>
      <c r="D381" s="86"/>
      <c r="E381" s="86"/>
      <c r="F381" s="86"/>
      <c r="G381" s="86"/>
      <c r="H381" s="86"/>
      <c r="I381" s="86"/>
      <c r="J381" s="86"/>
      <c r="K381" s="86"/>
      <c r="L381" s="86"/>
      <c r="M381" s="86"/>
      <c r="N381" s="86"/>
      <c r="O381" s="86"/>
      <c r="P381" s="2"/>
      <c r="Q381" s="2"/>
      <c r="R381" s="2"/>
      <c r="S381" s="2"/>
      <c r="T381" s="2"/>
      <c r="U381" s="2"/>
      <c r="V381" s="2"/>
      <c r="W381" s="2"/>
      <c r="X381" s="2"/>
      <c r="Y381" s="2"/>
      <c r="Z381" s="2"/>
    </row>
    <row r="382" spans="1:26">
      <c r="A382" s="2"/>
      <c r="B382" s="2"/>
      <c r="C382" s="86"/>
      <c r="D382" s="86"/>
      <c r="E382" s="86"/>
      <c r="F382" s="86"/>
      <c r="G382" s="86"/>
      <c r="H382" s="86"/>
      <c r="I382" s="86"/>
      <c r="J382" s="86"/>
      <c r="K382" s="86"/>
      <c r="L382" s="86"/>
      <c r="M382" s="86"/>
      <c r="N382" s="86"/>
      <c r="O382" s="86"/>
      <c r="P382" s="2"/>
      <c r="Q382" s="2"/>
      <c r="R382" s="2"/>
      <c r="S382" s="2"/>
      <c r="T382" s="2"/>
      <c r="U382" s="2"/>
      <c r="V382" s="2"/>
      <c r="W382" s="2"/>
      <c r="X382" s="2"/>
      <c r="Y382" s="2"/>
      <c r="Z382" s="2"/>
    </row>
    <row r="383" spans="1:26">
      <c r="A383" s="2"/>
      <c r="B383" s="2"/>
      <c r="C383" s="86"/>
      <c r="D383" s="86"/>
      <c r="E383" s="86"/>
      <c r="F383" s="86"/>
      <c r="G383" s="86"/>
      <c r="H383" s="86"/>
      <c r="I383" s="86"/>
      <c r="J383" s="86"/>
      <c r="K383" s="86"/>
      <c r="L383" s="86"/>
      <c r="M383" s="86"/>
      <c r="N383" s="86"/>
      <c r="O383" s="86"/>
      <c r="P383" s="2"/>
      <c r="Q383" s="2"/>
      <c r="R383" s="2"/>
      <c r="S383" s="2"/>
      <c r="T383" s="2"/>
      <c r="U383" s="2"/>
      <c r="V383" s="2"/>
      <c r="W383" s="2"/>
      <c r="X383" s="2"/>
      <c r="Y383" s="2"/>
      <c r="Z383" s="2"/>
    </row>
    <row r="384" spans="1:26">
      <c r="A384" s="2"/>
      <c r="B384" s="2"/>
      <c r="C384" s="86"/>
      <c r="D384" s="86"/>
      <c r="E384" s="86"/>
      <c r="F384" s="86"/>
      <c r="G384" s="86"/>
      <c r="H384" s="86"/>
      <c r="I384" s="86"/>
      <c r="J384" s="86"/>
      <c r="K384" s="86"/>
      <c r="L384" s="86"/>
      <c r="M384" s="86"/>
      <c r="N384" s="86"/>
      <c r="O384" s="86"/>
      <c r="P384" s="2"/>
      <c r="Q384" s="2"/>
      <c r="R384" s="2"/>
      <c r="S384" s="2"/>
      <c r="T384" s="2"/>
      <c r="U384" s="2"/>
      <c r="V384" s="2"/>
      <c r="W384" s="2"/>
      <c r="X384" s="2"/>
      <c r="Y384" s="2"/>
      <c r="Z384" s="2"/>
    </row>
    <row r="385" spans="1:26">
      <c r="A385" s="2"/>
      <c r="B385" s="2"/>
      <c r="C385" s="86"/>
      <c r="D385" s="86"/>
      <c r="E385" s="86"/>
      <c r="F385" s="86"/>
      <c r="G385" s="86"/>
      <c r="H385" s="86"/>
      <c r="I385" s="86"/>
      <c r="J385" s="86"/>
      <c r="K385" s="86"/>
      <c r="L385" s="86"/>
      <c r="M385" s="86"/>
      <c r="N385" s="86"/>
      <c r="O385" s="86"/>
      <c r="P385" s="2"/>
      <c r="Q385" s="2"/>
      <c r="R385" s="2"/>
      <c r="S385" s="2"/>
      <c r="T385" s="2"/>
      <c r="U385" s="2"/>
      <c r="V385" s="2"/>
      <c r="W385" s="2"/>
      <c r="X385" s="2"/>
      <c r="Y385" s="2"/>
      <c r="Z385" s="2"/>
    </row>
    <row r="386" spans="1:26">
      <c r="A386" s="2"/>
      <c r="B386" s="2"/>
      <c r="C386" s="86"/>
      <c r="D386" s="86"/>
      <c r="E386" s="86"/>
      <c r="F386" s="86"/>
      <c r="G386" s="86"/>
      <c r="H386" s="86"/>
      <c r="I386" s="86"/>
      <c r="J386" s="86"/>
      <c r="K386" s="86"/>
      <c r="L386" s="86"/>
      <c r="M386" s="86"/>
      <c r="N386" s="86"/>
      <c r="O386" s="86"/>
      <c r="P386" s="2"/>
      <c r="Q386" s="2"/>
      <c r="R386" s="2"/>
      <c r="S386" s="2"/>
      <c r="T386" s="2"/>
      <c r="U386" s="2"/>
      <c r="V386" s="2"/>
      <c r="W386" s="2"/>
      <c r="X386" s="2"/>
      <c r="Y386" s="2"/>
      <c r="Z386" s="2"/>
    </row>
    <row r="387" spans="1:26">
      <c r="A387" s="2"/>
      <c r="B387" s="2"/>
      <c r="C387" s="86"/>
      <c r="D387" s="86"/>
      <c r="E387" s="86"/>
      <c r="F387" s="86"/>
      <c r="G387" s="86"/>
      <c r="H387" s="86"/>
      <c r="I387" s="86"/>
      <c r="J387" s="86"/>
      <c r="K387" s="86"/>
      <c r="L387" s="86"/>
      <c r="M387" s="86"/>
      <c r="N387" s="86"/>
      <c r="O387" s="86"/>
      <c r="P387" s="2"/>
      <c r="Q387" s="2"/>
      <c r="R387" s="2"/>
      <c r="S387" s="2"/>
      <c r="T387" s="2"/>
      <c r="U387" s="2"/>
      <c r="V387" s="2"/>
      <c r="W387" s="2"/>
      <c r="X387" s="2"/>
      <c r="Y387" s="2"/>
      <c r="Z387" s="2"/>
    </row>
    <row r="388" spans="1:26">
      <c r="A388" s="2"/>
      <c r="B388" s="2"/>
      <c r="C388" s="86"/>
      <c r="D388" s="86"/>
      <c r="E388" s="86"/>
      <c r="F388" s="86"/>
      <c r="G388" s="86"/>
      <c r="H388" s="86"/>
      <c r="I388" s="86"/>
      <c r="J388" s="86"/>
      <c r="K388" s="86"/>
      <c r="L388" s="86"/>
      <c r="M388" s="86"/>
      <c r="N388" s="86"/>
      <c r="O388" s="86"/>
      <c r="P388" s="2"/>
      <c r="Q388" s="2"/>
      <c r="R388" s="2"/>
      <c r="S388" s="2"/>
      <c r="T388" s="2"/>
      <c r="U388" s="2"/>
      <c r="V388" s="2"/>
      <c r="W388" s="2"/>
      <c r="X388" s="2"/>
      <c r="Y388" s="2"/>
      <c r="Z388" s="2"/>
    </row>
    <row r="389" spans="1:26">
      <c r="A389" s="2"/>
      <c r="B389" s="2"/>
      <c r="C389" s="86"/>
      <c r="D389" s="86"/>
      <c r="E389" s="86"/>
      <c r="F389" s="86"/>
      <c r="G389" s="86"/>
      <c r="H389" s="86"/>
      <c r="I389" s="86"/>
      <c r="J389" s="86"/>
      <c r="K389" s="86"/>
      <c r="L389" s="86"/>
      <c r="M389" s="86"/>
      <c r="N389" s="86"/>
      <c r="O389" s="86"/>
      <c r="P389" s="2"/>
      <c r="Q389" s="2"/>
      <c r="R389" s="2"/>
      <c r="S389" s="2"/>
      <c r="T389" s="2"/>
      <c r="U389" s="2"/>
      <c r="V389" s="2"/>
      <c r="W389" s="2"/>
      <c r="X389" s="2"/>
      <c r="Y389" s="2"/>
      <c r="Z389" s="2"/>
    </row>
    <row r="390" spans="1:26">
      <c r="A390" s="2"/>
      <c r="B390" s="2"/>
      <c r="C390" s="86"/>
      <c r="D390" s="86"/>
      <c r="E390" s="86"/>
      <c r="F390" s="86"/>
      <c r="G390" s="86"/>
      <c r="H390" s="86"/>
      <c r="I390" s="86"/>
      <c r="J390" s="86"/>
      <c r="K390" s="86"/>
      <c r="L390" s="86"/>
      <c r="M390" s="86"/>
      <c r="N390" s="86"/>
      <c r="O390" s="86"/>
      <c r="P390" s="2"/>
      <c r="Q390" s="2"/>
      <c r="R390" s="2"/>
      <c r="S390" s="2"/>
      <c r="T390" s="2"/>
      <c r="U390" s="2"/>
      <c r="V390" s="2"/>
      <c r="W390" s="2"/>
      <c r="X390" s="2"/>
      <c r="Y390" s="2"/>
      <c r="Z390" s="2"/>
    </row>
    <row r="391" spans="1:26">
      <c r="A391" s="2"/>
      <c r="B391" s="2"/>
      <c r="C391" s="86"/>
      <c r="D391" s="86"/>
      <c r="E391" s="86"/>
      <c r="F391" s="86"/>
      <c r="G391" s="86"/>
      <c r="H391" s="86"/>
      <c r="I391" s="86"/>
      <c r="J391" s="86"/>
      <c r="K391" s="86"/>
      <c r="L391" s="86"/>
      <c r="M391" s="86"/>
      <c r="N391" s="86"/>
      <c r="O391" s="86"/>
      <c r="P391" s="2"/>
      <c r="Q391" s="2"/>
      <c r="R391" s="2"/>
      <c r="S391" s="2"/>
      <c r="T391" s="2"/>
      <c r="U391" s="2"/>
      <c r="V391" s="2"/>
      <c r="W391" s="2"/>
      <c r="X391" s="2"/>
      <c r="Y391" s="2"/>
      <c r="Z391" s="2"/>
    </row>
    <row r="392" spans="1:26">
      <c r="A392" s="2"/>
      <c r="B392" s="2"/>
      <c r="C392" s="86"/>
      <c r="D392" s="86"/>
      <c r="E392" s="86"/>
      <c r="F392" s="86"/>
      <c r="G392" s="86"/>
      <c r="H392" s="86"/>
      <c r="I392" s="86"/>
      <c r="J392" s="86"/>
      <c r="K392" s="86"/>
      <c r="L392" s="86"/>
      <c r="M392" s="86"/>
      <c r="N392" s="86"/>
      <c r="O392" s="86"/>
      <c r="P392" s="2"/>
      <c r="Q392" s="2"/>
      <c r="R392" s="2"/>
      <c r="S392" s="2"/>
      <c r="T392" s="2"/>
      <c r="U392" s="2"/>
      <c r="V392" s="2"/>
      <c r="W392" s="2"/>
      <c r="X392" s="2"/>
      <c r="Y392" s="2"/>
      <c r="Z392" s="2"/>
    </row>
    <row r="393" spans="1:26">
      <c r="A393" s="2"/>
      <c r="B393" s="2"/>
      <c r="C393" s="86"/>
      <c r="D393" s="86"/>
      <c r="E393" s="86"/>
      <c r="F393" s="86"/>
      <c r="G393" s="86"/>
      <c r="H393" s="86"/>
      <c r="I393" s="86"/>
      <c r="J393" s="86"/>
      <c r="K393" s="86"/>
      <c r="L393" s="86"/>
      <c r="M393" s="86"/>
      <c r="N393" s="86"/>
      <c r="O393" s="86"/>
      <c r="P393" s="2"/>
      <c r="Q393" s="2"/>
      <c r="R393" s="2"/>
      <c r="S393" s="2"/>
      <c r="T393" s="2"/>
      <c r="U393" s="2"/>
      <c r="V393" s="2"/>
      <c r="W393" s="2"/>
      <c r="X393" s="2"/>
      <c r="Y393" s="2"/>
      <c r="Z393" s="2"/>
    </row>
    <row r="394" spans="1:26">
      <c r="A394" s="2"/>
      <c r="B394" s="2"/>
      <c r="C394" s="86"/>
      <c r="D394" s="86"/>
      <c r="E394" s="86"/>
      <c r="F394" s="86"/>
      <c r="G394" s="86"/>
      <c r="H394" s="86"/>
      <c r="I394" s="86"/>
      <c r="J394" s="86"/>
      <c r="K394" s="86"/>
      <c r="L394" s="86"/>
      <c r="M394" s="86"/>
      <c r="N394" s="86"/>
      <c r="O394" s="86"/>
      <c r="P394" s="2"/>
      <c r="Q394" s="2"/>
      <c r="R394" s="2"/>
      <c r="S394" s="2"/>
      <c r="T394" s="2"/>
      <c r="U394" s="2"/>
      <c r="V394" s="2"/>
      <c r="W394" s="2"/>
      <c r="X394" s="2"/>
      <c r="Y394" s="2"/>
      <c r="Z394" s="2"/>
    </row>
    <row r="395" spans="1:26">
      <c r="A395" s="2"/>
      <c r="B395" s="2"/>
      <c r="C395" s="86"/>
      <c r="D395" s="86"/>
      <c r="E395" s="86"/>
      <c r="F395" s="86"/>
      <c r="G395" s="86"/>
      <c r="H395" s="86"/>
      <c r="I395" s="86"/>
      <c r="J395" s="86"/>
      <c r="K395" s="86"/>
      <c r="L395" s="86"/>
      <c r="M395" s="86"/>
      <c r="N395" s="86"/>
      <c r="O395" s="86"/>
      <c r="P395" s="2"/>
      <c r="Q395" s="2"/>
      <c r="R395" s="2"/>
      <c r="S395" s="2"/>
      <c r="T395" s="2"/>
      <c r="U395" s="2"/>
      <c r="V395" s="2"/>
      <c r="W395" s="2"/>
      <c r="X395" s="2"/>
      <c r="Y395" s="2"/>
      <c r="Z395" s="2"/>
    </row>
    <row r="396" spans="1:26">
      <c r="A396" s="2"/>
      <c r="B396" s="2"/>
      <c r="C396" s="86"/>
      <c r="D396" s="86"/>
      <c r="E396" s="86"/>
      <c r="F396" s="86"/>
      <c r="G396" s="86"/>
      <c r="H396" s="86"/>
      <c r="I396" s="86"/>
      <c r="J396" s="86"/>
      <c r="K396" s="86"/>
      <c r="L396" s="86"/>
      <c r="M396" s="86"/>
      <c r="N396" s="86"/>
      <c r="O396" s="86"/>
      <c r="P396" s="2"/>
      <c r="Q396" s="2"/>
      <c r="R396" s="2"/>
      <c r="S396" s="2"/>
      <c r="T396" s="2"/>
      <c r="U396" s="2"/>
      <c r="V396" s="2"/>
      <c r="W396" s="2"/>
      <c r="X396" s="2"/>
      <c r="Y396" s="2"/>
      <c r="Z396" s="2"/>
    </row>
    <row r="397" spans="1:26">
      <c r="A397" s="2"/>
      <c r="B397" s="2"/>
      <c r="C397" s="86"/>
      <c r="D397" s="86"/>
      <c r="E397" s="86"/>
      <c r="F397" s="86"/>
      <c r="G397" s="86"/>
      <c r="H397" s="86"/>
      <c r="I397" s="86"/>
      <c r="J397" s="86"/>
      <c r="K397" s="86"/>
      <c r="L397" s="86"/>
      <c r="M397" s="86"/>
      <c r="N397" s="86"/>
      <c r="O397" s="86"/>
      <c r="P397" s="2"/>
      <c r="Q397" s="2"/>
      <c r="R397" s="2"/>
      <c r="S397" s="2"/>
      <c r="T397" s="2"/>
      <c r="U397" s="2"/>
      <c r="V397" s="2"/>
      <c r="W397" s="2"/>
      <c r="X397" s="2"/>
      <c r="Y397" s="2"/>
      <c r="Z397" s="2"/>
    </row>
    <row r="398" spans="1:26">
      <c r="A398" s="2"/>
      <c r="B398" s="2"/>
      <c r="C398" s="86"/>
      <c r="D398" s="86"/>
      <c r="E398" s="86"/>
      <c r="F398" s="86"/>
      <c r="G398" s="86"/>
      <c r="H398" s="86"/>
      <c r="I398" s="86"/>
      <c r="J398" s="86"/>
      <c r="K398" s="86"/>
      <c r="L398" s="86"/>
      <c r="M398" s="86"/>
      <c r="N398" s="86"/>
      <c r="O398" s="86"/>
      <c r="P398" s="2"/>
      <c r="Q398" s="2"/>
      <c r="R398" s="2"/>
      <c r="S398" s="2"/>
      <c r="T398" s="2"/>
      <c r="U398" s="2"/>
      <c r="V398" s="2"/>
      <c r="W398" s="2"/>
      <c r="X398" s="2"/>
      <c r="Y398" s="2"/>
      <c r="Z398" s="2"/>
    </row>
    <row r="399" spans="1:26">
      <c r="A399" s="2"/>
      <c r="B399" s="2"/>
      <c r="C399" s="86"/>
      <c r="D399" s="86"/>
      <c r="E399" s="86"/>
      <c r="F399" s="86"/>
      <c r="G399" s="86"/>
      <c r="H399" s="86"/>
      <c r="I399" s="86"/>
      <c r="J399" s="86"/>
      <c r="K399" s="86"/>
      <c r="L399" s="86"/>
      <c r="M399" s="86"/>
      <c r="N399" s="86"/>
      <c r="O399" s="86"/>
      <c r="P399" s="2"/>
      <c r="Q399" s="2"/>
      <c r="R399" s="2"/>
      <c r="S399" s="2"/>
      <c r="T399" s="2"/>
      <c r="U399" s="2"/>
      <c r="V399" s="2"/>
      <c r="W399" s="2"/>
      <c r="X399" s="2"/>
      <c r="Y399" s="2"/>
      <c r="Z399" s="2"/>
    </row>
    <row r="400" spans="1:26">
      <c r="A400" s="2"/>
      <c r="B400" s="2"/>
      <c r="C400" s="86"/>
      <c r="D400" s="86"/>
      <c r="E400" s="86"/>
      <c r="F400" s="86"/>
      <c r="G400" s="86"/>
      <c r="H400" s="86"/>
      <c r="I400" s="86"/>
      <c r="J400" s="86"/>
      <c r="K400" s="86"/>
      <c r="L400" s="86"/>
      <c r="M400" s="86"/>
      <c r="N400" s="86"/>
      <c r="O400" s="86"/>
      <c r="P400" s="2"/>
      <c r="Q400" s="2"/>
      <c r="R400" s="2"/>
      <c r="S400" s="2"/>
      <c r="T400" s="2"/>
      <c r="U400" s="2"/>
      <c r="V400" s="2"/>
      <c r="W400" s="2"/>
      <c r="X400" s="2"/>
      <c r="Y400" s="2"/>
      <c r="Z400" s="2"/>
    </row>
    <row r="401" spans="1:26">
      <c r="A401" s="2"/>
      <c r="B401" s="2"/>
      <c r="C401" s="86"/>
      <c r="D401" s="86"/>
      <c r="E401" s="86"/>
      <c r="F401" s="86"/>
      <c r="G401" s="86"/>
      <c r="H401" s="86"/>
      <c r="I401" s="86"/>
      <c r="J401" s="86"/>
      <c r="K401" s="86"/>
      <c r="L401" s="86"/>
      <c r="M401" s="86"/>
      <c r="N401" s="86"/>
      <c r="O401" s="86"/>
      <c r="P401" s="2"/>
      <c r="Q401" s="2"/>
      <c r="R401" s="2"/>
      <c r="S401" s="2"/>
      <c r="T401" s="2"/>
      <c r="U401" s="2"/>
      <c r="V401" s="2"/>
      <c r="W401" s="2"/>
      <c r="X401" s="2"/>
      <c r="Y401" s="2"/>
      <c r="Z401" s="2"/>
    </row>
    <row r="402" spans="1:26">
      <c r="A402" s="2"/>
      <c r="B402" s="2"/>
      <c r="C402" s="86"/>
      <c r="D402" s="86"/>
      <c r="E402" s="86"/>
      <c r="F402" s="86"/>
      <c r="G402" s="86"/>
      <c r="H402" s="86"/>
      <c r="I402" s="86"/>
      <c r="J402" s="86"/>
      <c r="K402" s="86"/>
      <c r="L402" s="86"/>
      <c r="M402" s="86"/>
      <c r="N402" s="86"/>
      <c r="O402" s="86"/>
      <c r="P402" s="2"/>
      <c r="Q402" s="2"/>
      <c r="R402" s="2"/>
      <c r="S402" s="2"/>
      <c r="T402" s="2"/>
      <c r="U402" s="2"/>
      <c r="V402" s="2"/>
      <c r="W402" s="2"/>
      <c r="X402" s="2"/>
      <c r="Y402" s="2"/>
      <c r="Z402" s="2"/>
    </row>
    <row r="403" spans="1:26">
      <c r="A403" s="2"/>
      <c r="B403" s="2"/>
      <c r="C403" s="86"/>
      <c r="D403" s="86"/>
      <c r="E403" s="86"/>
      <c r="F403" s="86"/>
      <c r="G403" s="86"/>
      <c r="H403" s="86"/>
      <c r="I403" s="86"/>
      <c r="J403" s="86"/>
      <c r="K403" s="86"/>
      <c r="L403" s="86"/>
      <c r="M403" s="86"/>
      <c r="N403" s="86"/>
      <c r="O403" s="86"/>
      <c r="P403" s="2"/>
      <c r="Q403" s="2"/>
      <c r="R403" s="2"/>
      <c r="S403" s="2"/>
      <c r="T403" s="2"/>
      <c r="U403" s="2"/>
      <c r="V403" s="2"/>
      <c r="W403" s="2"/>
      <c r="X403" s="2"/>
      <c r="Y403" s="2"/>
      <c r="Z403" s="2"/>
    </row>
    <row r="404" spans="1:26">
      <c r="A404" s="2"/>
      <c r="B404" s="2"/>
      <c r="C404" s="86"/>
      <c r="D404" s="86"/>
      <c r="E404" s="86"/>
      <c r="F404" s="86"/>
      <c r="G404" s="86"/>
      <c r="H404" s="86"/>
      <c r="I404" s="86"/>
      <c r="J404" s="86"/>
      <c r="K404" s="86"/>
      <c r="L404" s="86"/>
      <c r="M404" s="86"/>
      <c r="N404" s="86"/>
      <c r="O404" s="86"/>
      <c r="P404" s="2"/>
      <c r="Q404" s="2"/>
      <c r="R404" s="2"/>
      <c r="S404" s="2"/>
      <c r="T404" s="2"/>
      <c r="U404" s="2"/>
      <c r="V404" s="2"/>
      <c r="W404" s="2"/>
      <c r="X404" s="2"/>
      <c r="Y404" s="2"/>
      <c r="Z404" s="2"/>
    </row>
    <row r="405" spans="1:26">
      <c r="A405" s="2"/>
      <c r="B405" s="2"/>
      <c r="C405" s="86"/>
      <c r="D405" s="86"/>
      <c r="E405" s="86"/>
      <c r="F405" s="86"/>
      <c r="G405" s="86"/>
      <c r="H405" s="86"/>
      <c r="I405" s="86"/>
      <c r="J405" s="86"/>
      <c r="K405" s="86"/>
      <c r="L405" s="86"/>
      <c r="M405" s="86"/>
      <c r="N405" s="86"/>
      <c r="O405" s="86"/>
      <c r="P405" s="2"/>
      <c r="Q405" s="2"/>
      <c r="R405" s="2"/>
      <c r="S405" s="2"/>
      <c r="T405" s="2"/>
      <c r="U405" s="2"/>
      <c r="V405" s="2"/>
      <c r="W405" s="2"/>
      <c r="X405" s="2"/>
      <c r="Y405" s="2"/>
      <c r="Z405" s="2"/>
    </row>
    <row r="406" spans="1:26">
      <c r="A406" s="2"/>
      <c r="B406" s="2"/>
      <c r="C406" s="86"/>
      <c r="D406" s="86"/>
      <c r="E406" s="86"/>
      <c r="F406" s="86"/>
      <c r="G406" s="86"/>
      <c r="H406" s="86"/>
      <c r="I406" s="86"/>
      <c r="J406" s="86"/>
      <c r="K406" s="86"/>
      <c r="L406" s="86"/>
      <c r="M406" s="86"/>
      <c r="N406" s="86"/>
      <c r="O406" s="86"/>
      <c r="P406" s="2"/>
      <c r="Q406" s="2"/>
      <c r="R406" s="2"/>
      <c r="S406" s="2"/>
      <c r="T406" s="2"/>
      <c r="U406" s="2"/>
      <c r="V406" s="2"/>
      <c r="W406" s="2"/>
      <c r="X406" s="2"/>
      <c r="Y406" s="2"/>
      <c r="Z406" s="2"/>
    </row>
    <row r="407" spans="1:26">
      <c r="A407" s="2"/>
      <c r="B407" s="2"/>
      <c r="C407" s="86"/>
      <c r="D407" s="86"/>
      <c r="E407" s="86"/>
      <c r="F407" s="86"/>
      <c r="G407" s="86"/>
      <c r="H407" s="86"/>
      <c r="I407" s="86"/>
      <c r="J407" s="86"/>
      <c r="K407" s="86"/>
      <c r="L407" s="86"/>
      <c r="M407" s="86"/>
      <c r="N407" s="86"/>
      <c r="O407" s="86"/>
      <c r="P407" s="2"/>
      <c r="Q407" s="2"/>
      <c r="R407" s="2"/>
      <c r="S407" s="2"/>
      <c r="T407" s="2"/>
      <c r="U407" s="2"/>
      <c r="V407" s="2"/>
      <c r="W407" s="2"/>
      <c r="X407" s="2"/>
      <c r="Y407" s="2"/>
      <c r="Z407" s="2"/>
    </row>
    <row r="408" spans="1:26">
      <c r="A408" s="2"/>
      <c r="B408" s="2"/>
      <c r="C408" s="86"/>
      <c r="D408" s="86"/>
      <c r="E408" s="86"/>
      <c r="F408" s="86"/>
      <c r="G408" s="86"/>
      <c r="H408" s="86"/>
      <c r="I408" s="86"/>
      <c r="J408" s="86"/>
      <c r="K408" s="86"/>
      <c r="L408" s="86"/>
      <c r="M408" s="86"/>
      <c r="N408" s="86"/>
      <c r="O408" s="86"/>
      <c r="P408" s="2"/>
      <c r="Q408" s="2"/>
      <c r="R408" s="2"/>
      <c r="S408" s="2"/>
      <c r="T408" s="2"/>
      <c r="U408" s="2"/>
      <c r="V408" s="2"/>
      <c r="W408" s="2"/>
      <c r="X408" s="2"/>
      <c r="Y408" s="2"/>
      <c r="Z408" s="2"/>
    </row>
    <row r="409" spans="1:26">
      <c r="A409" s="2"/>
      <c r="B409" s="2"/>
      <c r="C409" s="86"/>
      <c r="D409" s="86"/>
      <c r="E409" s="86"/>
      <c r="F409" s="86"/>
      <c r="G409" s="86"/>
      <c r="H409" s="86"/>
      <c r="I409" s="86"/>
      <c r="J409" s="86"/>
      <c r="K409" s="86"/>
      <c r="L409" s="86"/>
      <c r="M409" s="86"/>
      <c r="N409" s="86"/>
      <c r="O409" s="86"/>
      <c r="P409" s="2"/>
      <c r="Q409" s="2"/>
      <c r="R409" s="2"/>
      <c r="S409" s="2"/>
      <c r="T409" s="2"/>
      <c r="U409" s="2"/>
      <c r="V409" s="2"/>
      <c r="W409" s="2"/>
      <c r="X409" s="2"/>
      <c r="Y409" s="2"/>
      <c r="Z409" s="2"/>
    </row>
    <row r="410" spans="1:26">
      <c r="A410" s="2"/>
      <c r="B410" s="2"/>
      <c r="C410" s="86"/>
      <c r="D410" s="86"/>
      <c r="E410" s="86"/>
      <c r="F410" s="86"/>
      <c r="G410" s="86"/>
      <c r="H410" s="86"/>
      <c r="I410" s="86"/>
      <c r="J410" s="86"/>
      <c r="K410" s="86"/>
      <c r="L410" s="86"/>
      <c r="M410" s="86"/>
      <c r="N410" s="86"/>
      <c r="O410" s="86"/>
      <c r="P410" s="2"/>
      <c r="Q410" s="2"/>
      <c r="R410" s="2"/>
      <c r="S410" s="2"/>
      <c r="T410" s="2"/>
      <c r="U410" s="2"/>
      <c r="V410" s="2"/>
      <c r="W410" s="2"/>
      <c r="X410" s="2"/>
      <c r="Y410" s="2"/>
      <c r="Z410" s="2"/>
    </row>
    <row r="411" spans="1:26">
      <c r="A411" s="2"/>
      <c r="B411" s="2"/>
      <c r="C411" s="86"/>
      <c r="D411" s="86"/>
      <c r="E411" s="86"/>
      <c r="F411" s="86"/>
      <c r="G411" s="86"/>
      <c r="H411" s="86"/>
      <c r="I411" s="86"/>
      <c r="J411" s="86"/>
      <c r="K411" s="86"/>
      <c r="L411" s="86"/>
      <c r="M411" s="86"/>
      <c r="N411" s="86"/>
      <c r="O411" s="86"/>
      <c r="P411" s="2"/>
      <c r="Q411" s="2"/>
      <c r="R411" s="2"/>
      <c r="S411" s="2"/>
      <c r="T411" s="2"/>
      <c r="U411" s="2"/>
      <c r="V411" s="2"/>
      <c r="W411" s="2"/>
      <c r="X411" s="2"/>
      <c r="Y411" s="2"/>
      <c r="Z411" s="2"/>
    </row>
    <row r="412" spans="1:26">
      <c r="A412" s="2"/>
      <c r="B412" s="2"/>
      <c r="C412" s="86"/>
      <c r="D412" s="86"/>
      <c r="E412" s="86"/>
      <c r="F412" s="86"/>
      <c r="G412" s="86"/>
      <c r="H412" s="86"/>
      <c r="I412" s="86"/>
      <c r="J412" s="86"/>
      <c r="K412" s="86"/>
      <c r="L412" s="86"/>
      <c r="M412" s="86"/>
      <c r="N412" s="86"/>
      <c r="O412" s="86"/>
      <c r="P412" s="2"/>
      <c r="Q412" s="2"/>
      <c r="R412" s="2"/>
      <c r="S412" s="2"/>
      <c r="T412" s="2"/>
      <c r="U412" s="2"/>
      <c r="V412" s="2"/>
      <c r="W412" s="2"/>
      <c r="X412" s="2"/>
      <c r="Y412" s="2"/>
      <c r="Z412" s="2"/>
    </row>
    <row r="413" spans="1:26">
      <c r="A413" s="2"/>
      <c r="B413" s="2"/>
      <c r="C413" s="86"/>
      <c r="D413" s="86"/>
      <c r="E413" s="86"/>
      <c r="F413" s="86"/>
      <c r="G413" s="86"/>
      <c r="H413" s="86"/>
      <c r="I413" s="86"/>
      <c r="J413" s="86"/>
      <c r="K413" s="86"/>
      <c r="L413" s="86"/>
      <c r="M413" s="86"/>
      <c r="N413" s="86"/>
      <c r="O413" s="86"/>
      <c r="P413" s="2"/>
      <c r="Q413" s="2"/>
      <c r="R413" s="2"/>
      <c r="S413" s="2"/>
      <c r="T413" s="2"/>
      <c r="U413" s="2"/>
      <c r="V413" s="2"/>
      <c r="W413" s="2"/>
      <c r="X413" s="2"/>
      <c r="Y413" s="2"/>
      <c r="Z413" s="2"/>
    </row>
    <row r="414" spans="1:26">
      <c r="A414" s="2"/>
      <c r="B414" s="2"/>
      <c r="C414" s="86"/>
      <c r="D414" s="86"/>
      <c r="E414" s="86"/>
      <c r="F414" s="86"/>
      <c r="G414" s="86"/>
      <c r="H414" s="86"/>
      <c r="I414" s="86"/>
      <c r="J414" s="86"/>
      <c r="K414" s="86"/>
      <c r="L414" s="86"/>
      <c r="M414" s="86"/>
      <c r="N414" s="86"/>
      <c r="O414" s="86"/>
      <c r="P414" s="2"/>
      <c r="Q414" s="2"/>
      <c r="R414" s="2"/>
      <c r="S414" s="2"/>
      <c r="T414" s="2"/>
      <c r="U414" s="2"/>
      <c r="V414" s="2"/>
      <c r="W414" s="2"/>
      <c r="X414" s="2"/>
      <c r="Y414" s="2"/>
      <c r="Z414" s="2"/>
    </row>
    <row r="415" spans="1:26">
      <c r="A415" s="2"/>
      <c r="B415" s="2"/>
      <c r="C415" s="86"/>
      <c r="D415" s="86"/>
      <c r="E415" s="86"/>
      <c r="F415" s="86"/>
      <c r="G415" s="86"/>
      <c r="H415" s="86"/>
      <c r="I415" s="86"/>
      <c r="J415" s="86"/>
      <c r="K415" s="86"/>
      <c r="L415" s="86"/>
      <c r="M415" s="86"/>
      <c r="N415" s="86"/>
      <c r="O415" s="86"/>
      <c r="P415" s="2"/>
      <c r="Q415" s="2"/>
      <c r="R415" s="2"/>
      <c r="S415" s="2"/>
      <c r="T415" s="2"/>
      <c r="U415" s="2"/>
      <c r="V415" s="2"/>
      <c r="W415" s="2"/>
      <c r="X415" s="2"/>
      <c r="Y415" s="2"/>
      <c r="Z415" s="2"/>
    </row>
    <row r="416" spans="1:26">
      <c r="A416" s="2"/>
      <c r="B416" s="2"/>
      <c r="C416" s="86"/>
      <c r="D416" s="86"/>
      <c r="E416" s="86"/>
      <c r="F416" s="86"/>
      <c r="G416" s="86"/>
      <c r="H416" s="86"/>
      <c r="I416" s="86"/>
      <c r="J416" s="86"/>
      <c r="K416" s="86"/>
      <c r="L416" s="86"/>
      <c r="M416" s="86"/>
      <c r="N416" s="86"/>
      <c r="O416" s="86"/>
      <c r="P416" s="2"/>
      <c r="Q416" s="2"/>
      <c r="R416" s="2"/>
      <c r="S416" s="2"/>
      <c r="T416" s="2"/>
      <c r="U416" s="2"/>
      <c r="V416" s="2"/>
      <c r="W416" s="2"/>
      <c r="X416" s="2"/>
      <c r="Y416" s="2"/>
      <c r="Z416" s="2"/>
    </row>
    <row r="417" spans="1:26">
      <c r="A417" s="2"/>
      <c r="B417" s="2"/>
      <c r="C417" s="86"/>
      <c r="D417" s="86"/>
      <c r="E417" s="86"/>
      <c r="F417" s="86"/>
      <c r="G417" s="86"/>
      <c r="H417" s="86"/>
      <c r="I417" s="86"/>
      <c r="J417" s="86"/>
      <c r="K417" s="86"/>
      <c r="L417" s="86"/>
      <c r="M417" s="86"/>
      <c r="N417" s="86"/>
      <c r="O417" s="86"/>
      <c r="P417" s="2"/>
      <c r="Q417" s="2"/>
      <c r="R417" s="2"/>
      <c r="S417" s="2"/>
      <c r="T417" s="2"/>
      <c r="U417" s="2"/>
      <c r="V417" s="2"/>
      <c r="W417" s="2"/>
      <c r="X417" s="2"/>
      <c r="Y417" s="2"/>
      <c r="Z417" s="2"/>
    </row>
    <row r="418" spans="1:26">
      <c r="A418" s="2"/>
      <c r="B418" s="2"/>
      <c r="C418" s="86"/>
      <c r="D418" s="86"/>
      <c r="E418" s="86"/>
      <c r="F418" s="86"/>
      <c r="G418" s="86"/>
      <c r="H418" s="86"/>
      <c r="I418" s="86"/>
      <c r="J418" s="86"/>
      <c r="K418" s="86"/>
      <c r="L418" s="86"/>
      <c r="M418" s="86"/>
      <c r="N418" s="86"/>
      <c r="O418" s="86"/>
      <c r="P418" s="2"/>
      <c r="Q418" s="2"/>
      <c r="R418" s="2"/>
      <c r="S418" s="2"/>
      <c r="T418" s="2"/>
      <c r="U418" s="2"/>
      <c r="V418" s="2"/>
      <c r="W418" s="2"/>
      <c r="X418" s="2"/>
      <c r="Y418" s="2"/>
      <c r="Z418" s="2"/>
    </row>
    <row r="419" spans="1:26">
      <c r="A419" s="2"/>
      <c r="B419" s="2"/>
      <c r="C419" s="86"/>
      <c r="D419" s="86"/>
      <c r="E419" s="86"/>
      <c r="F419" s="86"/>
      <c r="G419" s="86"/>
      <c r="H419" s="86"/>
      <c r="I419" s="86"/>
      <c r="J419" s="86"/>
      <c r="K419" s="86"/>
      <c r="L419" s="86"/>
      <c r="M419" s="86"/>
      <c r="N419" s="86"/>
      <c r="O419" s="86"/>
      <c r="P419" s="2"/>
      <c r="Q419" s="2"/>
      <c r="R419" s="2"/>
      <c r="S419" s="2"/>
      <c r="T419" s="2"/>
      <c r="U419" s="2"/>
      <c r="V419" s="2"/>
      <c r="W419" s="2"/>
      <c r="X419" s="2"/>
      <c r="Y419" s="2"/>
      <c r="Z419" s="2"/>
    </row>
    <row r="420" spans="1:26">
      <c r="A420" s="2"/>
      <c r="B420" s="2"/>
      <c r="C420" s="86"/>
      <c r="D420" s="86"/>
      <c r="E420" s="86"/>
      <c r="F420" s="86"/>
      <c r="G420" s="86"/>
      <c r="H420" s="86"/>
      <c r="I420" s="86"/>
      <c r="J420" s="86"/>
      <c r="K420" s="86"/>
      <c r="L420" s="86"/>
      <c r="M420" s="86"/>
      <c r="N420" s="86"/>
      <c r="O420" s="86"/>
      <c r="P420" s="2"/>
      <c r="Q420" s="2"/>
      <c r="R420" s="2"/>
      <c r="S420" s="2"/>
      <c r="T420" s="2"/>
      <c r="U420" s="2"/>
      <c r="V420" s="2"/>
      <c r="W420" s="2"/>
      <c r="X420" s="2"/>
      <c r="Y420" s="2"/>
      <c r="Z420" s="2"/>
    </row>
    <row r="421" spans="1:26">
      <c r="A421" s="2"/>
      <c r="B421" s="2"/>
      <c r="C421" s="86"/>
      <c r="D421" s="86"/>
      <c r="E421" s="86"/>
      <c r="F421" s="86"/>
      <c r="G421" s="86"/>
      <c r="H421" s="86"/>
      <c r="I421" s="86"/>
      <c r="J421" s="86"/>
      <c r="K421" s="86"/>
      <c r="L421" s="86"/>
      <c r="M421" s="86"/>
      <c r="N421" s="86"/>
      <c r="O421" s="86"/>
      <c r="P421" s="2"/>
      <c r="Q421" s="2"/>
      <c r="R421" s="2"/>
      <c r="S421" s="2"/>
      <c r="T421" s="2"/>
      <c r="U421" s="2"/>
      <c r="V421" s="2"/>
      <c r="W421" s="2"/>
      <c r="X421" s="2"/>
      <c r="Y421" s="2"/>
      <c r="Z421" s="2"/>
    </row>
    <row r="422" spans="1:26">
      <c r="A422" s="2"/>
      <c r="B422" s="2"/>
      <c r="C422" s="86"/>
      <c r="D422" s="86"/>
      <c r="E422" s="86"/>
      <c r="F422" s="86"/>
      <c r="G422" s="86"/>
      <c r="H422" s="86"/>
      <c r="I422" s="86"/>
      <c r="J422" s="86"/>
      <c r="K422" s="86"/>
      <c r="L422" s="86"/>
      <c r="M422" s="86"/>
      <c r="N422" s="86"/>
      <c r="O422" s="86"/>
      <c r="P422" s="2"/>
      <c r="Q422" s="2"/>
      <c r="R422" s="2"/>
      <c r="S422" s="2"/>
      <c r="T422" s="2"/>
      <c r="U422" s="2"/>
      <c r="V422" s="2"/>
      <c r="W422" s="2"/>
      <c r="X422" s="2"/>
      <c r="Y422" s="2"/>
      <c r="Z422" s="2"/>
    </row>
    <row r="423" spans="1:26">
      <c r="A423" s="2"/>
      <c r="B423" s="2"/>
      <c r="C423" s="86"/>
      <c r="D423" s="86"/>
      <c r="E423" s="86"/>
      <c r="F423" s="86"/>
      <c r="G423" s="86"/>
      <c r="H423" s="86"/>
      <c r="I423" s="86"/>
      <c r="J423" s="86"/>
      <c r="K423" s="86"/>
      <c r="L423" s="86"/>
      <c r="M423" s="86"/>
      <c r="N423" s="86"/>
      <c r="O423" s="86"/>
      <c r="P423" s="2"/>
      <c r="Q423" s="2"/>
      <c r="R423" s="2"/>
      <c r="S423" s="2"/>
      <c r="T423" s="2"/>
      <c r="U423" s="2"/>
      <c r="V423" s="2"/>
      <c r="W423" s="2"/>
      <c r="X423" s="2"/>
      <c r="Y423" s="2"/>
      <c r="Z423" s="2"/>
    </row>
    <row r="424" spans="1:26">
      <c r="A424" s="2"/>
      <c r="B424" s="2"/>
      <c r="C424" s="86"/>
      <c r="D424" s="86"/>
      <c r="E424" s="86"/>
      <c r="F424" s="86"/>
      <c r="G424" s="86"/>
      <c r="H424" s="86"/>
      <c r="I424" s="86"/>
      <c r="J424" s="86"/>
      <c r="K424" s="86"/>
      <c r="L424" s="86"/>
      <c r="M424" s="86"/>
      <c r="N424" s="86"/>
      <c r="O424" s="86"/>
      <c r="P424" s="2"/>
      <c r="Q424" s="2"/>
      <c r="R424" s="2"/>
      <c r="S424" s="2"/>
      <c r="T424" s="2"/>
      <c r="U424" s="2"/>
      <c r="V424" s="2"/>
      <c r="W424" s="2"/>
      <c r="X424" s="2"/>
      <c r="Y424" s="2"/>
      <c r="Z424" s="2"/>
    </row>
    <row r="425" spans="1:26">
      <c r="A425" s="2"/>
      <c r="B425" s="2"/>
      <c r="C425" s="86"/>
      <c r="D425" s="86"/>
      <c r="E425" s="86"/>
      <c r="F425" s="86"/>
      <c r="G425" s="86"/>
      <c r="H425" s="86"/>
      <c r="I425" s="86"/>
      <c r="J425" s="86"/>
      <c r="K425" s="86"/>
      <c r="L425" s="86"/>
      <c r="M425" s="86"/>
      <c r="N425" s="86"/>
      <c r="O425" s="86"/>
      <c r="P425" s="2"/>
      <c r="Q425" s="2"/>
      <c r="R425" s="2"/>
      <c r="S425" s="2"/>
      <c r="T425" s="2"/>
      <c r="U425" s="2"/>
      <c r="V425" s="2"/>
      <c r="W425" s="2"/>
      <c r="X425" s="2"/>
      <c r="Y425" s="2"/>
      <c r="Z425" s="2"/>
    </row>
    <row r="426" spans="1:26">
      <c r="A426" s="2"/>
      <c r="B426" s="2"/>
      <c r="C426" s="86"/>
      <c r="D426" s="86"/>
      <c r="E426" s="86"/>
      <c r="F426" s="86"/>
      <c r="G426" s="86"/>
      <c r="H426" s="86"/>
      <c r="I426" s="86"/>
      <c r="J426" s="86"/>
      <c r="K426" s="86"/>
      <c r="L426" s="86"/>
      <c r="M426" s="86"/>
      <c r="N426" s="86"/>
      <c r="O426" s="86"/>
      <c r="P426" s="2"/>
      <c r="Q426" s="2"/>
      <c r="R426" s="2"/>
      <c r="S426" s="2"/>
      <c r="T426" s="2"/>
      <c r="U426" s="2"/>
      <c r="V426" s="2"/>
      <c r="W426" s="2"/>
      <c r="X426" s="2"/>
      <c r="Y426" s="2"/>
      <c r="Z426" s="2"/>
    </row>
    <row r="427" spans="1:26">
      <c r="A427" s="2"/>
      <c r="B427" s="2"/>
      <c r="C427" s="86"/>
      <c r="D427" s="86"/>
      <c r="E427" s="86"/>
      <c r="F427" s="86"/>
      <c r="G427" s="86"/>
      <c r="H427" s="86"/>
      <c r="I427" s="86"/>
      <c r="J427" s="86"/>
      <c r="K427" s="86"/>
      <c r="L427" s="86"/>
      <c r="M427" s="86"/>
      <c r="N427" s="86"/>
      <c r="O427" s="86"/>
      <c r="P427" s="2"/>
      <c r="Q427" s="2"/>
      <c r="R427" s="2"/>
      <c r="S427" s="2"/>
      <c r="T427" s="2"/>
      <c r="U427" s="2"/>
      <c r="V427" s="2"/>
      <c r="W427" s="2"/>
      <c r="X427" s="2"/>
      <c r="Y427" s="2"/>
      <c r="Z427" s="2"/>
    </row>
    <row r="428" spans="1:26">
      <c r="A428" s="2"/>
      <c r="B428" s="2"/>
      <c r="C428" s="86"/>
      <c r="D428" s="86"/>
      <c r="E428" s="86"/>
      <c r="F428" s="86"/>
      <c r="G428" s="86"/>
      <c r="H428" s="86"/>
      <c r="I428" s="86"/>
      <c r="J428" s="86"/>
      <c r="K428" s="86"/>
      <c r="L428" s="86"/>
      <c r="M428" s="86"/>
      <c r="N428" s="86"/>
      <c r="O428" s="86"/>
      <c r="P428" s="2"/>
      <c r="Q428" s="2"/>
      <c r="R428" s="2"/>
      <c r="S428" s="2"/>
      <c r="T428" s="2"/>
      <c r="U428" s="2"/>
      <c r="V428" s="2"/>
      <c r="W428" s="2"/>
      <c r="X428" s="2"/>
      <c r="Y428" s="2"/>
      <c r="Z428" s="2"/>
    </row>
    <row r="429" spans="1:26">
      <c r="A429" s="2"/>
      <c r="B429" s="2"/>
      <c r="C429" s="86"/>
      <c r="D429" s="86"/>
      <c r="E429" s="86"/>
      <c r="F429" s="86"/>
      <c r="G429" s="86"/>
      <c r="H429" s="86"/>
      <c r="I429" s="86"/>
      <c r="J429" s="86"/>
      <c r="K429" s="86"/>
      <c r="L429" s="86"/>
      <c r="M429" s="86"/>
      <c r="N429" s="86"/>
      <c r="O429" s="86"/>
      <c r="P429" s="2"/>
      <c r="Q429" s="2"/>
      <c r="R429" s="2"/>
      <c r="S429" s="2"/>
      <c r="T429" s="2"/>
      <c r="U429" s="2"/>
      <c r="V429" s="2"/>
      <c r="W429" s="2"/>
      <c r="X429" s="2"/>
      <c r="Y429" s="2"/>
      <c r="Z429" s="2"/>
    </row>
    <row r="430" spans="1:26">
      <c r="A430" s="2"/>
      <c r="B430" s="2"/>
      <c r="C430" s="86"/>
      <c r="D430" s="86"/>
      <c r="E430" s="86"/>
      <c r="F430" s="86"/>
      <c r="G430" s="86"/>
      <c r="H430" s="86"/>
      <c r="I430" s="86"/>
      <c r="J430" s="86"/>
      <c r="K430" s="86"/>
      <c r="L430" s="86"/>
      <c r="M430" s="86"/>
      <c r="N430" s="86"/>
      <c r="O430" s="86"/>
      <c r="P430" s="2"/>
      <c r="Q430" s="2"/>
      <c r="R430" s="2"/>
      <c r="S430" s="2"/>
      <c r="T430" s="2"/>
      <c r="U430" s="2"/>
      <c r="V430" s="2"/>
      <c r="W430" s="2"/>
      <c r="X430" s="2"/>
      <c r="Y430" s="2"/>
      <c r="Z430" s="2"/>
    </row>
    <row r="431" spans="1:26">
      <c r="A431" s="2"/>
      <c r="B431" s="2"/>
      <c r="C431" s="86"/>
      <c r="D431" s="86"/>
      <c r="E431" s="86"/>
      <c r="F431" s="86"/>
      <c r="G431" s="86"/>
      <c r="H431" s="86"/>
      <c r="I431" s="86"/>
      <c r="J431" s="86"/>
      <c r="K431" s="86"/>
      <c r="L431" s="86"/>
      <c r="M431" s="86"/>
      <c r="N431" s="86"/>
      <c r="O431" s="86"/>
      <c r="P431" s="2"/>
      <c r="Q431" s="2"/>
      <c r="R431" s="2"/>
      <c r="S431" s="2"/>
      <c r="T431" s="2"/>
      <c r="U431" s="2"/>
      <c r="V431" s="2"/>
      <c r="W431" s="2"/>
      <c r="X431" s="2"/>
      <c r="Y431" s="2"/>
      <c r="Z431" s="2"/>
    </row>
    <row r="432" spans="1:26">
      <c r="A432" s="2"/>
      <c r="B432" s="2"/>
      <c r="C432" s="86"/>
      <c r="D432" s="86"/>
      <c r="E432" s="86"/>
      <c r="F432" s="86"/>
      <c r="G432" s="86"/>
      <c r="H432" s="86"/>
      <c r="I432" s="86"/>
      <c r="J432" s="86"/>
      <c r="K432" s="86"/>
      <c r="L432" s="86"/>
      <c r="M432" s="86"/>
      <c r="N432" s="86"/>
      <c r="O432" s="86"/>
      <c r="P432" s="2"/>
      <c r="Q432" s="2"/>
      <c r="R432" s="2"/>
      <c r="S432" s="2"/>
      <c r="T432" s="2"/>
      <c r="U432" s="2"/>
      <c r="V432" s="2"/>
      <c r="W432" s="2"/>
      <c r="X432" s="2"/>
      <c r="Y432" s="2"/>
      <c r="Z432" s="2"/>
    </row>
    <row r="433" spans="1:26">
      <c r="A433" s="2"/>
      <c r="B433" s="2"/>
      <c r="C433" s="86"/>
      <c r="D433" s="86"/>
      <c r="E433" s="86"/>
      <c r="F433" s="86"/>
      <c r="G433" s="86"/>
      <c r="H433" s="86"/>
      <c r="I433" s="86"/>
      <c r="J433" s="86"/>
      <c r="K433" s="86"/>
      <c r="L433" s="86"/>
      <c r="M433" s="86"/>
      <c r="N433" s="86"/>
      <c r="O433" s="86"/>
      <c r="P433" s="2"/>
      <c r="Q433" s="2"/>
      <c r="R433" s="2"/>
      <c r="S433" s="2"/>
      <c r="T433" s="2"/>
      <c r="U433" s="2"/>
      <c r="V433" s="2"/>
      <c r="W433" s="2"/>
      <c r="X433" s="2"/>
      <c r="Y433" s="2"/>
      <c r="Z433" s="2"/>
    </row>
    <row r="434" spans="1:26">
      <c r="A434" s="2"/>
      <c r="B434" s="2"/>
      <c r="C434" s="86"/>
      <c r="D434" s="86"/>
      <c r="E434" s="86"/>
      <c r="F434" s="86"/>
      <c r="G434" s="86"/>
      <c r="H434" s="86"/>
      <c r="I434" s="86"/>
      <c r="J434" s="86"/>
      <c r="K434" s="86"/>
      <c r="L434" s="86"/>
      <c r="M434" s="86"/>
      <c r="N434" s="86"/>
      <c r="O434" s="86"/>
      <c r="P434" s="2"/>
      <c r="Q434" s="2"/>
      <c r="R434" s="2"/>
      <c r="S434" s="2"/>
      <c r="T434" s="2"/>
      <c r="U434" s="2"/>
      <c r="V434" s="2"/>
      <c r="W434" s="2"/>
      <c r="X434" s="2"/>
      <c r="Y434" s="2"/>
      <c r="Z434" s="2"/>
    </row>
    <row r="435" spans="1:26">
      <c r="A435" s="2"/>
      <c r="B435" s="2"/>
      <c r="C435" s="86"/>
      <c r="D435" s="86"/>
      <c r="E435" s="86"/>
      <c r="F435" s="86"/>
      <c r="G435" s="86"/>
      <c r="H435" s="86"/>
      <c r="I435" s="86"/>
      <c r="J435" s="86"/>
      <c r="K435" s="86"/>
      <c r="L435" s="86"/>
      <c r="M435" s="86"/>
      <c r="N435" s="86"/>
      <c r="O435" s="86"/>
      <c r="P435" s="2"/>
      <c r="Q435" s="2"/>
      <c r="R435" s="2"/>
      <c r="S435" s="2"/>
      <c r="T435" s="2"/>
      <c r="U435" s="2"/>
      <c r="V435" s="2"/>
      <c r="W435" s="2"/>
      <c r="X435" s="2"/>
      <c r="Y435" s="2"/>
      <c r="Z435" s="2"/>
    </row>
    <row r="436" spans="1:26">
      <c r="A436" s="2"/>
      <c r="B436" s="2"/>
      <c r="C436" s="86"/>
      <c r="D436" s="86"/>
      <c r="E436" s="86"/>
      <c r="F436" s="86"/>
      <c r="G436" s="86"/>
      <c r="H436" s="86"/>
      <c r="I436" s="86"/>
      <c r="J436" s="86"/>
      <c r="K436" s="86"/>
      <c r="L436" s="86"/>
      <c r="M436" s="86"/>
      <c r="N436" s="86"/>
      <c r="O436" s="86"/>
      <c r="P436" s="2"/>
      <c r="Q436" s="2"/>
      <c r="R436" s="2"/>
      <c r="S436" s="2"/>
      <c r="T436" s="2"/>
      <c r="U436" s="2"/>
      <c r="V436" s="2"/>
      <c r="W436" s="2"/>
      <c r="X436" s="2"/>
      <c r="Y436" s="2"/>
      <c r="Z436" s="2"/>
    </row>
    <row r="437" spans="1:26">
      <c r="A437" s="2"/>
      <c r="B437" s="2"/>
      <c r="C437" s="86"/>
      <c r="D437" s="86"/>
      <c r="E437" s="86"/>
      <c r="F437" s="86"/>
      <c r="G437" s="86"/>
      <c r="H437" s="86"/>
      <c r="I437" s="86"/>
      <c r="J437" s="86"/>
      <c r="K437" s="86"/>
      <c r="L437" s="86"/>
      <c r="M437" s="86"/>
      <c r="N437" s="86"/>
      <c r="O437" s="86"/>
      <c r="P437" s="2"/>
      <c r="Q437" s="2"/>
      <c r="R437" s="2"/>
      <c r="S437" s="2"/>
      <c r="T437" s="2"/>
      <c r="U437" s="2"/>
      <c r="V437" s="2"/>
      <c r="W437" s="2"/>
      <c r="X437" s="2"/>
      <c r="Y437" s="2"/>
      <c r="Z437" s="2"/>
    </row>
    <row r="438" spans="1:26">
      <c r="A438" s="2"/>
      <c r="B438" s="2"/>
      <c r="C438" s="86"/>
      <c r="D438" s="86"/>
      <c r="E438" s="86"/>
      <c r="F438" s="86"/>
      <c r="G438" s="86"/>
      <c r="H438" s="86"/>
      <c r="I438" s="86"/>
      <c r="J438" s="86"/>
      <c r="K438" s="86"/>
      <c r="L438" s="86"/>
      <c r="M438" s="86"/>
      <c r="N438" s="86"/>
      <c r="O438" s="86"/>
      <c r="P438" s="2"/>
      <c r="Q438" s="2"/>
      <c r="R438" s="2"/>
      <c r="S438" s="2"/>
      <c r="T438" s="2"/>
      <c r="U438" s="2"/>
      <c r="V438" s="2"/>
      <c r="W438" s="2"/>
      <c r="X438" s="2"/>
      <c r="Y438" s="2"/>
      <c r="Z438" s="2"/>
    </row>
    <row r="439" spans="1:26">
      <c r="A439" s="2"/>
      <c r="B439" s="2"/>
      <c r="C439" s="86"/>
      <c r="D439" s="86"/>
      <c r="E439" s="86"/>
      <c r="F439" s="86"/>
      <c r="G439" s="86"/>
      <c r="H439" s="86"/>
      <c r="I439" s="86"/>
      <c r="J439" s="86"/>
      <c r="K439" s="86"/>
      <c r="L439" s="86"/>
      <c r="M439" s="86"/>
      <c r="N439" s="86"/>
      <c r="O439" s="86"/>
      <c r="P439" s="2"/>
      <c r="Q439" s="2"/>
      <c r="R439" s="2"/>
      <c r="S439" s="2"/>
      <c r="T439" s="2"/>
      <c r="U439" s="2"/>
      <c r="V439" s="2"/>
      <c r="W439" s="2"/>
      <c r="X439" s="2"/>
      <c r="Y439" s="2"/>
      <c r="Z439" s="2"/>
    </row>
    <row r="440" spans="1:26">
      <c r="A440" s="2"/>
      <c r="B440" s="2"/>
      <c r="C440" s="86"/>
      <c r="D440" s="86"/>
      <c r="E440" s="86"/>
      <c r="F440" s="86"/>
      <c r="G440" s="86"/>
      <c r="H440" s="86"/>
      <c r="I440" s="86"/>
      <c r="J440" s="86"/>
      <c r="K440" s="86"/>
      <c r="L440" s="86"/>
      <c r="M440" s="86"/>
      <c r="N440" s="86"/>
      <c r="O440" s="86"/>
      <c r="P440" s="2"/>
      <c r="Q440" s="2"/>
      <c r="R440" s="2"/>
      <c r="S440" s="2"/>
      <c r="T440" s="2"/>
      <c r="U440" s="2"/>
      <c r="V440" s="2"/>
      <c r="W440" s="2"/>
      <c r="X440" s="2"/>
      <c r="Y440" s="2"/>
      <c r="Z440" s="2"/>
    </row>
    <row r="441" spans="1:26">
      <c r="A441" s="2"/>
      <c r="B441" s="2"/>
      <c r="C441" s="86"/>
      <c r="D441" s="86"/>
      <c r="E441" s="86"/>
      <c r="F441" s="86"/>
      <c r="G441" s="86"/>
      <c r="H441" s="86"/>
      <c r="I441" s="86"/>
      <c r="J441" s="86"/>
      <c r="K441" s="86"/>
      <c r="L441" s="86"/>
      <c r="M441" s="86"/>
      <c r="N441" s="86"/>
      <c r="O441" s="86"/>
      <c r="P441" s="2"/>
      <c r="Q441" s="2"/>
      <c r="R441" s="2"/>
      <c r="S441" s="2"/>
      <c r="T441" s="2"/>
      <c r="U441" s="2"/>
      <c r="V441" s="2"/>
      <c r="W441" s="2"/>
      <c r="X441" s="2"/>
      <c r="Y441" s="2"/>
      <c r="Z441" s="2"/>
    </row>
    <row r="442" spans="1:26">
      <c r="A442" s="2"/>
      <c r="B442" s="2"/>
      <c r="C442" s="86"/>
      <c r="D442" s="86"/>
      <c r="E442" s="86"/>
      <c r="F442" s="86"/>
      <c r="G442" s="86"/>
      <c r="H442" s="86"/>
      <c r="I442" s="86"/>
      <c r="J442" s="86"/>
      <c r="K442" s="86"/>
      <c r="L442" s="86"/>
      <c r="M442" s="86"/>
      <c r="N442" s="86"/>
      <c r="O442" s="86"/>
      <c r="P442" s="2"/>
      <c r="Q442" s="2"/>
      <c r="R442" s="2"/>
      <c r="S442" s="2"/>
      <c r="T442" s="2"/>
      <c r="U442" s="2"/>
      <c r="V442" s="2"/>
      <c r="W442" s="2"/>
      <c r="X442" s="2"/>
      <c r="Y442" s="2"/>
      <c r="Z442" s="2"/>
    </row>
    <row r="443" spans="1:26">
      <c r="A443" s="2"/>
      <c r="B443" s="2"/>
      <c r="C443" s="86"/>
      <c r="D443" s="86"/>
      <c r="E443" s="86"/>
      <c r="F443" s="86"/>
      <c r="G443" s="86"/>
      <c r="H443" s="86"/>
      <c r="I443" s="86"/>
      <c r="J443" s="86"/>
      <c r="K443" s="86"/>
      <c r="L443" s="86"/>
      <c r="M443" s="86"/>
      <c r="N443" s="86"/>
      <c r="O443" s="86"/>
      <c r="P443" s="2"/>
      <c r="Q443" s="2"/>
      <c r="R443" s="2"/>
      <c r="S443" s="2"/>
      <c r="T443" s="2"/>
      <c r="U443" s="2"/>
      <c r="V443" s="2"/>
      <c r="W443" s="2"/>
      <c r="X443" s="2"/>
      <c r="Y443" s="2"/>
      <c r="Z443" s="2"/>
    </row>
    <row r="444" spans="1:26">
      <c r="A444" s="2"/>
      <c r="B444" s="2"/>
      <c r="C444" s="86"/>
      <c r="D444" s="86"/>
      <c r="E444" s="86"/>
      <c r="F444" s="86"/>
      <c r="G444" s="86"/>
      <c r="H444" s="86"/>
      <c r="I444" s="86"/>
      <c r="J444" s="86"/>
      <c r="K444" s="86"/>
      <c r="L444" s="86"/>
      <c r="M444" s="86"/>
      <c r="N444" s="86"/>
      <c r="O444" s="86"/>
      <c r="P444" s="2"/>
      <c r="Q444" s="2"/>
      <c r="R444" s="2"/>
      <c r="S444" s="2"/>
      <c r="T444" s="2"/>
      <c r="U444" s="2"/>
      <c r="V444" s="2"/>
      <c r="W444" s="2"/>
      <c r="X444" s="2"/>
      <c r="Y444" s="2"/>
      <c r="Z444" s="2"/>
    </row>
    <row r="445" spans="1:26">
      <c r="A445" s="2"/>
      <c r="B445" s="2"/>
      <c r="C445" s="86"/>
      <c r="D445" s="86"/>
      <c r="E445" s="86"/>
      <c r="F445" s="86"/>
      <c r="G445" s="86"/>
      <c r="H445" s="86"/>
      <c r="I445" s="86"/>
      <c r="J445" s="86"/>
      <c r="K445" s="86"/>
      <c r="L445" s="86"/>
      <c r="M445" s="86"/>
      <c r="N445" s="86"/>
      <c r="O445" s="86"/>
      <c r="P445" s="2"/>
      <c r="Q445" s="2"/>
      <c r="R445" s="2"/>
      <c r="S445" s="2"/>
      <c r="T445" s="2"/>
      <c r="U445" s="2"/>
      <c r="V445" s="2"/>
      <c r="W445" s="2"/>
      <c r="X445" s="2"/>
      <c r="Y445" s="2"/>
      <c r="Z445" s="2"/>
    </row>
    <row r="446" spans="1:26">
      <c r="A446" s="2"/>
      <c r="B446" s="2"/>
      <c r="C446" s="86"/>
      <c r="D446" s="86"/>
      <c r="E446" s="86"/>
      <c r="F446" s="86"/>
      <c r="G446" s="86"/>
      <c r="H446" s="86"/>
      <c r="I446" s="86"/>
      <c r="J446" s="86"/>
      <c r="K446" s="86"/>
      <c r="L446" s="86"/>
      <c r="M446" s="86"/>
      <c r="N446" s="86"/>
      <c r="O446" s="86"/>
      <c r="P446" s="2"/>
      <c r="Q446" s="2"/>
      <c r="R446" s="2"/>
      <c r="S446" s="2"/>
      <c r="T446" s="2"/>
      <c r="U446" s="2"/>
      <c r="V446" s="2"/>
      <c r="W446" s="2"/>
      <c r="X446" s="2"/>
      <c r="Y446" s="2"/>
      <c r="Z446" s="2"/>
    </row>
    <row r="447" spans="1:26">
      <c r="A447" s="2"/>
      <c r="B447" s="2"/>
      <c r="C447" s="86"/>
      <c r="D447" s="86"/>
      <c r="E447" s="86"/>
      <c r="F447" s="86"/>
      <c r="G447" s="86"/>
      <c r="H447" s="86"/>
      <c r="I447" s="86"/>
      <c r="J447" s="86"/>
      <c r="K447" s="86"/>
      <c r="L447" s="86"/>
      <c r="M447" s="86"/>
      <c r="N447" s="86"/>
      <c r="O447" s="86"/>
      <c r="P447" s="2"/>
      <c r="Q447" s="2"/>
      <c r="R447" s="2"/>
      <c r="S447" s="2"/>
      <c r="T447" s="2"/>
      <c r="U447" s="2"/>
      <c r="V447" s="2"/>
      <c r="W447" s="2"/>
      <c r="X447" s="2"/>
      <c r="Y447" s="2"/>
      <c r="Z447" s="2"/>
    </row>
    <row r="448" spans="1:26">
      <c r="A448" s="2"/>
      <c r="B448" s="2"/>
      <c r="C448" s="86"/>
      <c r="D448" s="86"/>
      <c r="E448" s="86"/>
      <c r="F448" s="86"/>
      <c r="G448" s="86"/>
      <c r="H448" s="86"/>
      <c r="I448" s="86"/>
      <c r="J448" s="86"/>
      <c r="K448" s="86"/>
      <c r="L448" s="86"/>
      <c r="M448" s="86"/>
      <c r="N448" s="86"/>
      <c r="O448" s="86"/>
      <c r="P448" s="2"/>
      <c r="Q448" s="2"/>
      <c r="R448" s="2"/>
      <c r="S448" s="2"/>
      <c r="T448" s="2"/>
      <c r="U448" s="2"/>
      <c r="V448" s="2"/>
      <c r="W448" s="2"/>
      <c r="X448" s="2"/>
      <c r="Y448" s="2"/>
      <c r="Z448" s="2"/>
    </row>
    <row r="449" spans="1:26">
      <c r="A449" s="2"/>
      <c r="B449" s="2"/>
      <c r="C449" s="86"/>
      <c r="D449" s="86"/>
      <c r="E449" s="86"/>
      <c r="F449" s="86"/>
      <c r="G449" s="86"/>
      <c r="H449" s="86"/>
      <c r="I449" s="86"/>
      <c r="J449" s="86"/>
      <c r="K449" s="86"/>
      <c r="L449" s="86"/>
      <c r="M449" s="86"/>
      <c r="N449" s="86"/>
      <c r="O449" s="86"/>
      <c r="P449" s="2"/>
      <c r="Q449" s="2"/>
      <c r="R449" s="2"/>
      <c r="S449" s="2"/>
      <c r="T449" s="2"/>
      <c r="U449" s="2"/>
      <c r="V449" s="2"/>
      <c r="W449" s="2"/>
      <c r="X449" s="2"/>
      <c r="Y449" s="2"/>
      <c r="Z449" s="2"/>
    </row>
    <row r="450" spans="1:26">
      <c r="A450" s="2"/>
      <c r="B450" s="2"/>
      <c r="C450" s="86"/>
      <c r="D450" s="86"/>
      <c r="E450" s="86"/>
      <c r="F450" s="86"/>
      <c r="G450" s="86"/>
      <c r="H450" s="86"/>
      <c r="I450" s="86"/>
      <c r="J450" s="86"/>
      <c r="K450" s="86"/>
      <c r="L450" s="86"/>
      <c r="M450" s="86"/>
      <c r="N450" s="86"/>
      <c r="O450" s="86"/>
      <c r="P450" s="2"/>
      <c r="Q450" s="2"/>
      <c r="R450" s="2"/>
      <c r="S450" s="2"/>
      <c r="T450" s="2"/>
      <c r="U450" s="2"/>
      <c r="V450" s="2"/>
      <c r="W450" s="2"/>
      <c r="X450" s="2"/>
      <c r="Y450" s="2"/>
      <c r="Z450" s="2"/>
    </row>
    <row r="451" spans="1:26">
      <c r="A451" s="2"/>
      <c r="B451" s="2"/>
      <c r="C451" s="86"/>
      <c r="D451" s="86"/>
      <c r="E451" s="86"/>
      <c r="F451" s="86"/>
      <c r="G451" s="86"/>
      <c r="H451" s="86"/>
      <c r="I451" s="86"/>
      <c r="J451" s="86"/>
      <c r="K451" s="86"/>
      <c r="L451" s="86"/>
      <c r="M451" s="86"/>
      <c r="N451" s="86"/>
      <c r="O451" s="86"/>
      <c r="P451" s="2"/>
      <c r="Q451" s="2"/>
      <c r="R451" s="2"/>
      <c r="S451" s="2"/>
      <c r="T451" s="2"/>
      <c r="U451" s="2"/>
      <c r="V451" s="2"/>
      <c r="W451" s="2"/>
      <c r="X451" s="2"/>
      <c r="Y451" s="2"/>
      <c r="Z451" s="2"/>
    </row>
    <row r="452" spans="1:26">
      <c r="A452" s="2"/>
      <c r="B452" s="2"/>
      <c r="C452" s="86"/>
      <c r="D452" s="86"/>
      <c r="E452" s="86"/>
      <c r="F452" s="86"/>
      <c r="G452" s="86"/>
      <c r="H452" s="86"/>
      <c r="I452" s="86"/>
      <c r="J452" s="86"/>
      <c r="K452" s="86"/>
      <c r="L452" s="86"/>
      <c r="M452" s="86"/>
      <c r="N452" s="86"/>
      <c r="O452" s="86"/>
      <c r="P452" s="2"/>
      <c r="Q452" s="2"/>
      <c r="R452" s="2"/>
      <c r="S452" s="2"/>
      <c r="T452" s="2"/>
      <c r="U452" s="2"/>
      <c r="V452" s="2"/>
      <c r="W452" s="2"/>
      <c r="X452" s="2"/>
      <c r="Y452" s="2"/>
      <c r="Z452" s="2"/>
    </row>
    <row r="453" spans="1:26">
      <c r="A453" s="2"/>
      <c r="B453" s="2"/>
      <c r="C453" s="86"/>
      <c r="D453" s="86"/>
      <c r="E453" s="86"/>
      <c r="F453" s="86"/>
      <c r="G453" s="86"/>
      <c r="H453" s="86"/>
      <c r="I453" s="86"/>
      <c r="J453" s="86"/>
      <c r="K453" s="86"/>
      <c r="L453" s="86"/>
      <c r="M453" s="86"/>
      <c r="N453" s="86"/>
      <c r="O453" s="86"/>
      <c r="P453" s="2"/>
      <c r="Q453" s="2"/>
      <c r="R453" s="2"/>
      <c r="S453" s="2"/>
      <c r="T453" s="2"/>
      <c r="U453" s="2"/>
      <c r="V453" s="2"/>
      <c r="W453" s="2"/>
      <c r="X453" s="2"/>
      <c r="Y453" s="2"/>
      <c r="Z453" s="2"/>
    </row>
    <row r="454" spans="1:26">
      <c r="A454" s="2"/>
      <c r="B454" s="2"/>
      <c r="C454" s="86"/>
      <c r="D454" s="86"/>
      <c r="E454" s="86"/>
      <c r="F454" s="86"/>
      <c r="G454" s="86"/>
      <c r="H454" s="86"/>
      <c r="I454" s="86"/>
      <c r="J454" s="86"/>
      <c r="K454" s="86"/>
      <c r="L454" s="86"/>
      <c r="M454" s="86"/>
      <c r="N454" s="86"/>
      <c r="O454" s="86"/>
      <c r="P454" s="2"/>
      <c r="Q454" s="2"/>
      <c r="R454" s="2"/>
      <c r="S454" s="2"/>
      <c r="T454" s="2"/>
      <c r="U454" s="2"/>
      <c r="V454" s="2"/>
      <c r="W454" s="2"/>
      <c r="X454" s="2"/>
      <c r="Y454" s="2"/>
      <c r="Z454" s="2"/>
    </row>
    <row r="455" spans="1:26">
      <c r="A455" s="2"/>
      <c r="B455" s="2"/>
      <c r="C455" s="86"/>
      <c r="D455" s="86"/>
      <c r="E455" s="86"/>
      <c r="F455" s="86"/>
      <c r="G455" s="86"/>
      <c r="H455" s="86"/>
      <c r="I455" s="86"/>
      <c r="J455" s="86"/>
      <c r="K455" s="86"/>
      <c r="L455" s="86"/>
      <c r="M455" s="86"/>
      <c r="N455" s="86"/>
      <c r="O455" s="86"/>
      <c r="P455" s="2"/>
      <c r="Q455" s="2"/>
      <c r="R455" s="2"/>
      <c r="S455" s="2"/>
      <c r="T455" s="2"/>
      <c r="U455" s="2"/>
      <c r="V455" s="2"/>
      <c r="W455" s="2"/>
      <c r="X455" s="2"/>
      <c r="Y455" s="2"/>
      <c r="Z455" s="2"/>
    </row>
    <row r="456" spans="1:26">
      <c r="A456" s="2"/>
      <c r="B456" s="2"/>
      <c r="C456" s="86"/>
      <c r="D456" s="86"/>
      <c r="E456" s="86"/>
      <c r="F456" s="86"/>
      <c r="G456" s="86"/>
      <c r="H456" s="86"/>
      <c r="I456" s="86"/>
      <c r="J456" s="86"/>
      <c r="K456" s="86"/>
      <c r="L456" s="86"/>
      <c r="M456" s="86"/>
      <c r="N456" s="86"/>
      <c r="O456" s="86"/>
      <c r="P456" s="2"/>
      <c r="Q456" s="2"/>
      <c r="R456" s="2"/>
      <c r="S456" s="2"/>
      <c r="T456" s="2"/>
      <c r="U456" s="2"/>
      <c r="V456" s="2"/>
      <c r="W456" s="2"/>
      <c r="X456" s="2"/>
      <c r="Y456" s="2"/>
      <c r="Z456" s="2"/>
    </row>
    <row r="457" spans="1:26">
      <c r="A457" s="2"/>
      <c r="B457" s="2"/>
      <c r="C457" s="86"/>
      <c r="D457" s="86"/>
      <c r="E457" s="86"/>
      <c r="F457" s="86"/>
      <c r="G457" s="86"/>
      <c r="H457" s="86"/>
      <c r="I457" s="86"/>
      <c r="J457" s="86"/>
      <c r="K457" s="86"/>
      <c r="L457" s="86"/>
      <c r="M457" s="86"/>
      <c r="N457" s="86"/>
      <c r="O457" s="86"/>
      <c r="P457" s="2"/>
      <c r="Q457" s="2"/>
      <c r="R457" s="2"/>
      <c r="S457" s="2"/>
      <c r="T457" s="2"/>
      <c r="U457" s="2"/>
      <c r="V457" s="2"/>
      <c r="W457" s="2"/>
      <c r="X457" s="2"/>
      <c r="Y457" s="2"/>
      <c r="Z457" s="2"/>
    </row>
    <row r="458" spans="1:26">
      <c r="A458" s="2"/>
      <c r="B458" s="2"/>
      <c r="C458" s="86"/>
      <c r="D458" s="86"/>
      <c r="E458" s="86"/>
      <c r="F458" s="86"/>
      <c r="G458" s="86"/>
      <c r="H458" s="86"/>
      <c r="I458" s="86"/>
      <c r="J458" s="86"/>
      <c r="K458" s="86"/>
      <c r="L458" s="86"/>
      <c r="M458" s="86"/>
      <c r="N458" s="86"/>
      <c r="O458" s="86"/>
      <c r="P458" s="2"/>
      <c r="Q458" s="2"/>
      <c r="R458" s="2"/>
      <c r="S458" s="2"/>
      <c r="T458" s="2"/>
      <c r="U458" s="2"/>
      <c r="V458" s="2"/>
      <c r="W458" s="2"/>
      <c r="X458" s="2"/>
      <c r="Y458" s="2"/>
      <c r="Z458" s="2"/>
    </row>
    <row r="459" spans="1:26">
      <c r="A459" s="2"/>
      <c r="B459" s="2"/>
      <c r="C459" s="86"/>
      <c r="D459" s="86"/>
      <c r="E459" s="86"/>
      <c r="F459" s="86"/>
      <c r="G459" s="86"/>
      <c r="H459" s="86"/>
      <c r="I459" s="86"/>
      <c r="J459" s="86"/>
      <c r="K459" s="86"/>
      <c r="L459" s="86"/>
      <c r="M459" s="86"/>
      <c r="N459" s="86"/>
      <c r="O459" s="86"/>
      <c r="P459" s="2"/>
      <c r="Q459" s="2"/>
      <c r="R459" s="2"/>
      <c r="S459" s="2"/>
      <c r="T459" s="2"/>
      <c r="U459" s="2"/>
      <c r="V459" s="2"/>
      <c r="W459" s="2"/>
      <c r="X459" s="2"/>
      <c r="Y459" s="2"/>
      <c r="Z459" s="2"/>
    </row>
    <row r="460" spans="1:26">
      <c r="A460" s="2"/>
      <c r="B460" s="2"/>
      <c r="C460" s="86"/>
      <c r="D460" s="86"/>
      <c r="E460" s="86"/>
      <c r="F460" s="86"/>
      <c r="G460" s="86"/>
      <c r="H460" s="86"/>
      <c r="I460" s="86"/>
      <c r="J460" s="86"/>
      <c r="K460" s="86"/>
      <c r="L460" s="86"/>
      <c r="M460" s="86"/>
      <c r="N460" s="86"/>
      <c r="O460" s="86"/>
      <c r="P460" s="2"/>
      <c r="Q460" s="2"/>
      <c r="R460" s="2"/>
      <c r="S460" s="2"/>
      <c r="T460" s="2"/>
      <c r="U460" s="2"/>
      <c r="V460" s="2"/>
      <c r="W460" s="2"/>
      <c r="X460" s="2"/>
      <c r="Y460" s="2"/>
      <c r="Z460" s="2"/>
    </row>
    <row r="461" spans="1:26">
      <c r="A461" s="2"/>
      <c r="B461" s="2"/>
      <c r="C461" s="86"/>
      <c r="D461" s="86"/>
      <c r="E461" s="86"/>
      <c r="F461" s="86"/>
      <c r="G461" s="86"/>
      <c r="H461" s="86"/>
      <c r="I461" s="86"/>
      <c r="J461" s="86"/>
      <c r="K461" s="86"/>
      <c r="L461" s="86"/>
      <c r="M461" s="86"/>
      <c r="N461" s="86"/>
      <c r="O461" s="86"/>
      <c r="P461" s="2"/>
      <c r="Q461" s="2"/>
      <c r="R461" s="2"/>
      <c r="S461" s="2"/>
      <c r="T461" s="2"/>
      <c r="U461" s="2"/>
      <c r="V461" s="2"/>
      <c r="W461" s="2"/>
      <c r="X461" s="2"/>
      <c r="Y461" s="2"/>
      <c r="Z461" s="2"/>
    </row>
    <row r="462" spans="1:26">
      <c r="A462" s="2"/>
      <c r="B462" s="2"/>
      <c r="C462" s="86"/>
      <c r="D462" s="86"/>
      <c r="E462" s="86"/>
      <c r="F462" s="86"/>
      <c r="G462" s="86"/>
      <c r="H462" s="86"/>
      <c r="I462" s="86"/>
      <c r="J462" s="86"/>
      <c r="K462" s="86"/>
      <c r="L462" s="86"/>
      <c r="M462" s="86"/>
      <c r="N462" s="86"/>
      <c r="O462" s="86"/>
      <c r="P462" s="2"/>
      <c r="Q462" s="2"/>
      <c r="R462" s="2"/>
      <c r="S462" s="2"/>
      <c r="T462" s="2"/>
      <c r="U462" s="2"/>
      <c r="V462" s="2"/>
      <c r="W462" s="2"/>
      <c r="X462" s="2"/>
      <c r="Y462" s="2"/>
      <c r="Z462" s="2"/>
    </row>
    <row r="463" spans="1:26">
      <c r="A463" s="2"/>
      <c r="B463" s="2"/>
      <c r="C463" s="86"/>
      <c r="D463" s="86"/>
      <c r="E463" s="86"/>
      <c r="F463" s="86"/>
      <c r="G463" s="86"/>
      <c r="H463" s="86"/>
      <c r="I463" s="86"/>
      <c r="J463" s="86"/>
      <c r="K463" s="86"/>
      <c r="L463" s="86"/>
      <c r="M463" s="86"/>
      <c r="N463" s="86"/>
      <c r="O463" s="86"/>
      <c r="P463" s="2"/>
      <c r="Q463" s="2"/>
      <c r="R463" s="2"/>
      <c r="S463" s="2"/>
      <c r="T463" s="2"/>
      <c r="U463" s="2"/>
      <c r="V463" s="2"/>
      <c r="W463" s="2"/>
      <c r="X463" s="2"/>
      <c r="Y463" s="2"/>
      <c r="Z463" s="2"/>
    </row>
    <row r="464" spans="1:26">
      <c r="A464" s="2"/>
      <c r="B464" s="2"/>
      <c r="C464" s="86"/>
      <c r="D464" s="86"/>
      <c r="E464" s="86"/>
      <c r="F464" s="86"/>
      <c r="G464" s="86"/>
      <c r="H464" s="86"/>
      <c r="I464" s="86"/>
      <c r="J464" s="86"/>
      <c r="K464" s="86"/>
      <c r="L464" s="86"/>
      <c r="M464" s="86"/>
      <c r="N464" s="86"/>
      <c r="O464" s="86"/>
      <c r="P464" s="2"/>
      <c r="Q464" s="2"/>
      <c r="R464" s="2"/>
      <c r="S464" s="2"/>
      <c r="T464" s="2"/>
      <c r="U464" s="2"/>
      <c r="V464" s="2"/>
      <c r="W464" s="2"/>
      <c r="X464" s="2"/>
      <c r="Y464" s="2"/>
      <c r="Z464" s="2"/>
    </row>
    <row r="465" spans="1:26">
      <c r="A465" s="2"/>
      <c r="B465" s="2"/>
      <c r="C465" s="86"/>
      <c r="D465" s="86"/>
      <c r="E465" s="86"/>
      <c r="F465" s="86"/>
      <c r="G465" s="86"/>
      <c r="H465" s="86"/>
      <c r="I465" s="86"/>
      <c r="J465" s="86"/>
      <c r="K465" s="86"/>
      <c r="L465" s="86"/>
      <c r="M465" s="86"/>
      <c r="N465" s="86"/>
      <c r="O465" s="86"/>
      <c r="P465" s="2"/>
      <c r="Q465" s="2"/>
      <c r="R465" s="2"/>
      <c r="S465" s="2"/>
      <c r="T465" s="2"/>
      <c r="U465" s="2"/>
      <c r="V465" s="2"/>
      <c r="W465" s="2"/>
      <c r="X465" s="2"/>
      <c r="Y465" s="2"/>
      <c r="Z465" s="2"/>
    </row>
    <row r="466" spans="1:26">
      <c r="A466" s="2"/>
      <c r="B466" s="2"/>
      <c r="C466" s="86"/>
      <c r="D466" s="86"/>
      <c r="E466" s="86"/>
      <c r="F466" s="86"/>
      <c r="G466" s="86"/>
      <c r="H466" s="86"/>
      <c r="I466" s="86"/>
      <c r="J466" s="86"/>
      <c r="K466" s="86"/>
      <c r="L466" s="86"/>
      <c r="M466" s="86"/>
      <c r="N466" s="86"/>
      <c r="O466" s="86"/>
      <c r="P466" s="2"/>
      <c r="Q466" s="2"/>
      <c r="R466" s="2"/>
      <c r="S466" s="2"/>
      <c r="T466" s="2"/>
      <c r="U466" s="2"/>
      <c r="V466" s="2"/>
      <c r="W466" s="2"/>
      <c r="X466" s="2"/>
      <c r="Y466" s="2"/>
      <c r="Z466" s="2"/>
    </row>
    <row r="467" spans="1:26">
      <c r="A467" s="2"/>
      <c r="B467" s="2"/>
      <c r="C467" s="86"/>
      <c r="D467" s="86"/>
      <c r="E467" s="86"/>
      <c r="F467" s="86"/>
      <c r="G467" s="86"/>
      <c r="H467" s="86"/>
      <c r="I467" s="86"/>
      <c r="J467" s="86"/>
      <c r="K467" s="86"/>
      <c r="L467" s="86"/>
      <c r="M467" s="86"/>
      <c r="N467" s="86"/>
      <c r="O467" s="86"/>
      <c r="P467" s="2"/>
      <c r="Q467" s="2"/>
      <c r="R467" s="2"/>
      <c r="S467" s="2"/>
      <c r="T467" s="2"/>
      <c r="U467" s="2"/>
      <c r="V467" s="2"/>
      <c r="W467" s="2"/>
      <c r="X467" s="2"/>
      <c r="Y467" s="2"/>
      <c r="Z467" s="2"/>
    </row>
    <row r="468" spans="1:26">
      <c r="A468" s="2"/>
      <c r="B468" s="2"/>
      <c r="C468" s="86"/>
      <c r="D468" s="86"/>
      <c r="E468" s="86"/>
      <c r="F468" s="86"/>
      <c r="G468" s="86"/>
      <c r="H468" s="86"/>
      <c r="I468" s="86"/>
      <c r="J468" s="86"/>
      <c r="K468" s="86"/>
      <c r="L468" s="86"/>
      <c r="M468" s="86"/>
      <c r="N468" s="86"/>
      <c r="O468" s="86"/>
      <c r="P468" s="2"/>
      <c r="Q468" s="2"/>
      <c r="R468" s="2"/>
      <c r="S468" s="2"/>
      <c r="T468" s="2"/>
      <c r="U468" s="2"/>
      <c r="V468" s="2"/>
      <c r="W468" s="2"/>
      <c r="X468" s="2"/>
      <c r="Y468" s="2"/>
      <c r="Z468" s="2"/>
    </row>
    <row r="469" spans="1:26">
      <c r="A469" s="2"/>
      <c r="B469" s="2"/>
      <c r="C469" s="86"/>
      <c r="D469" s="86"/>
      <c r="E469" s="86"/>
      <c r="F469" s="86"/>
      <c r="G469" s="86"/>
      <c r="H469" s="86"/>
      <c r="I469" s="86"/>
      <c r="J469" s="86"/>
      <c r="K469" s="86"/>
      <c r="L469" s="86"/>
      <c r="M469" s="86"/>
      <c r="N469" s="86"/>
      <c r="O469" s="86"/>
      <c r="P469" s="2"/>
      <c r="Q469" s="2"/>
      <c r="R469" s="2"/>
      <c r="S469" s="2"/>
      <c r="T469" s="2"/>
      <c r="U469" s="2"/>
      <c r="V469" s="2"/>
      <c r="W469" s="2"/>
      <c r="X469" s="2"/>
      <c r="Y469" s="2"/>
      <c r="Z469" s="2"/>
    </row>
    <row r="470" spans="1:26">
      <c r="A470" s="2"/>
      <c r="B470" s="2"/>
      <c r="C470" s="86"/>
      <c r="D470" s="86"/>
      <c r="E470" s="86"/>
      <c r="F470" s="86"/>
      <c r="G470" s="86"/>
      <c r="H470" s="86"/>
      <c r="I470" s="86"/>
      <c r="J470" s="86"/>
      <c r="K470" s="86"/>
      <c r="L470" s="86"/>
      <c r="M470" s="86"/>
      <c r="N470" s="86"/>
      <c r="O470" s="86"/>
      <c r="P470" s="2"/>
      <c r="Q470" s="2"/>
      <c r="R470" s="2"/>
      <c r="S470" s="2"/>
      <c r="T470" s="2"/>
      <c r="U470" s="2"/>
      <c r="V470" s="2"/>
      <c r="W470" s="2"/>
      <c r="X470" s="2"/>
      <c r="Y470" s="2"/>
      <c r="Z470" s="2"/>
    </row>
    <row r="471" spans="1:26">
      <c r="A471" s="2"/>
      <c r="B471" s="2"/>
      <c r="C471" s="86"/>
      <c r="D471" s="86"/>
      <c r="E471" s="86"/>
      <c r="F471" s="86"/>
      <c r="G471" s="86"/>
      <c r="H471" s="86"/>
      <c r="I471" s="86"/>
      <c r="J471" s="86"/>
      <c r="K471" s="86"/>
      <c r="L471" s="86"/>
      <c r="M471" s="86"/>
      <c r="N471" s="86"/>
      <c r="O471" s="86"/>
      <c r="P471" s="2"/>
      <c r="Q471" s="2"/>
      <c r="R471" s="2"/>
      <c r="S471" s="2"/>
      <c r="T471" s="2"/>
      <c r="U471" s="2"/>
      <c r="V471" s="2"/>
      <c r="W471" s="2"/>
      <c r="X471" s="2"/>
      <c r="Y471" s="2"/>
      <c r="Z471" s="2"/>
    </row>
    <row r="472" spans="1:26">
      <c r="A472" s="2"/>
      <c r="B472" s="2"/>
      <c r="C472" s="86"/>
      <c r="D472" s="86"/>
      <c r="E472" s="86"/>
      <c r="F472" s="86"/>
      <c r="G472" s="86"/>
      <c r="H472" s="86"/>
      <c r="I472" s="86"/>
      <c r="J472" s="86"/>
      <c r="K472" s="86"/>
      <c r="L472" s="86"/>
      <c r="M472" s="86"/>
      <c r="N472" s="86"/>
      <c r="O472" s="86"/>
      <c r="P472" s="2"/>
      <c r="Q472" s="2"/>
      <c r="R472" s="2"/>
      <c r="S472" s="2"/>
      <c r="T472" s="2"/>
      <c r="U472" s="2"/>
      <c r="V472" s="2"/>
      <c r="W472" s="2"/>
      <c r="X472" s="2"/>
      <c r="Y472" s="2"/>
      <c r="Z472" s="2"/>
    </row>
    <row r="473" spans="1:26">
      <c r="A473" s="2"/>
      <c r="B473" s="2"/>
      <c r="C473" s="86"/>
      <c r="D473" s="86"/>
      <c r="E473" s="86"/>
      <c r="F473" s="86"/>
      <c r="G473" s="86"/>
      <c r="H473" s="86"/>
      <c r="I473" s="86"/>
      <c r="J473" s="86"/>
      <c r="K473" s="86"/>
      <c r="L473" s="86"/>
      <c r="M473" s="86"/>
      <c r="N473" s="86"/>
      <c r="O473" s="86"/>
      <c r="P473" s="2"/>
      <c r="Q473" s="2"/>
      <c r="R473" s="2"/>
      <c r="S473" s="2"/>
      <c r="T473" s="2"/>
      <c r="U473" s="2"/>
      <c r="V473" s="2"/>
      <c r="W473" s="2"/>
      <c r="X473" s="2"/>
      <c r="Y473" s="2"/>
      <c r="Z473" s="2"/>
    </row>
    <row r="474" spans="1:26">
      <c r="A474" s="2"/>
      <c r="B474" s="2"/>
      <c r="C474" s="86"/>
      <c r="D474" s="86"/>
      <c r="E474" s="86"/>
      <c r="F474" s="86"/>
      <c r="G474" s="86"/>
      <c r="H474" s="86"/>
      <c r="I474" s="86"/>
      <c r="J474" s="86"/>
      <c r="K474" s="86"/>
      <c r="L474" s="86"/>
      <c r="M474" s="86"/>
      <c r="N474" s="86"/>
      <c r="O474" s="86"/>
      <c r="P474" s="2"/>
      <c r="Q474" s="2"/>
      <c r="R474" s="2"/>
      <c r="S474" s="2"/>
      <c r="T474" s="2"/>
      <c r="U474" s="2"/>
      <c r="V474" s="2"/>
      <c r="W474" s="2"/>
      <c r="X474" s="2"/>
      <c r="Y474" s="2"/>
      <c r="Z474" s="2"/>
    </row>
    <row r="475" spans="1:26">
      <c r="A475" s="2"/>
      <c r="B475" s="2"/>
      <c r="C475" s="86"/>
      <c r="D475" s="86"/>
      <c r="E475" s="86"/>
      <c r="F475" s="86"/>
      <c r="G475" s="86"/>
      <c r="H475" s="86"/>
      <c r="I475" s="86"/>
      <c r="J475" s="86"/>
      <c r="K475" s="86"/>
      <c r="L475" s="86"/>
      <c r="M475" s="86"/>
      <c r="N475" s="86"/>
      <c r="O475" s="86"/>
      <c r="P475" s="2"/>
      <c r="Q475" s="2"/>
      <c r="R475" s="2"/>
      <c r="S475" s="2"/>
      <c r="T475" s="2"/>
      <c r="U475" s="2"/>
      <c r="V475" s="2"/>
      <c r="W475" s="2"/>
      <c r="X475" s="2"/>
      <c r="Y475" s="2"/>
      <c r="Z475" s="2"/>
    </row>
    <row r="476" spans="1:26">
      <c r="A476" s="2"/>
      <c r="B476" s="2"/>
      <c r="C476" s="86"/>
      <c r="D476" s="86"/>
      <c r="E476" s="86"/>
      <c r="F476" s="86"/>
      <c r="G476" s="86"/>
      <c r="H476" s="86"/>
      <c r="I476" s="86"/>
      <c r="J476" s="86"/>
      <c r="K476" s="86"/>
      <c r="L476" s="86"/>
      <c r="M476" s="86"/>
      <c r="N476" s="86"/>
      <c r="O476" s="86"/>
      <c r="P476" s="2"/>
      <c r="Q476" s="2"/>
      <c r="R476" s="2"/>
      <c r="S476" s="2"/>
      <c r="T476" s="2"/>
      <c r="U476" s="2"/>
      <c r="V476" s="2"/>
      <c r="W476" s="2"/>
      <c r="X476" s="2"/>
      <c r="Y476" s="2"/>
      <c r="Z476" s="2"/>
    </row>
    <row r="477" spans="1:26">
      <c r="A477" s="2"/>
      <c r="B477" s="2"/>
      <c r="C477" s="86"/>
      <c r="D477" s="86"/>
      <c r="E477" s="86"/>
      <c r="F477" s="86"/>
      <c r="G477" s="86"/>
      <c r="H477" s="86"/>
      <c r="I477" s="86"/>
      <c r="J477" s="86"/>
      <c r="K477" s="86"/>
      <c r="L477" s="86"/>
      <c r="M477" s="86"/>
      <c r="N477" s="86"/>
      <c r="O477" s="86"/>
      <c r="P477" s="2"/>
      <c r="Q477" s="2"/>
      <c r="R477" s="2"/>
      <c r="S477" s="2"/>
      <c r="T477" s="2"/>
      <c r="U477" s="2"/>
      <c r="V477" s="2"/>
      <c r="W477" s="2"/>
      <c r="X477" s="2"/>
      <c r="Y477" s="2"/>
      <c r="Z477" s="2"/>
    </row>
    <row r="478" spans="1:26">
      <c r="A478" s="2"/>
      <c r="B478" s="2"/>
      <c r="C478" s="86"/>
      <c r="D478" s="86"/>
      <c r="E478" s="86"/>
      <c r="F478" s="86"/>
      <c r="G478" s="86"/>
      <c r="H478" s="86"/>
      <c r="I478" s="86"/>
      <c r="J478" s="86"/>
      <c r="K478" s="86"/>
      <c r="L478" s="86"/>
      <c r="M478" s="86"/>
      <c r="N478" s="86"/>
      <c r="O478" s="86"/>
      <c r="P478" s="2"/>
      <c r="Q478" s="2"/>
      <c r="R478" s="2"/>
      <c r="S478" s="2"/>
      <c r="T478" s="2"/>
      <c r="U478" s="2"/>
      <c r="V478" s="2"/>
      <c r="W478" s="2"/>
      <c r="X478" s="2"/>
      <c r="Y478" s="2"/>
      <c r="Z478" s="2"/>
    </row>
    <row r="479" spans="1:26">
      <c r="A479" s="2"/>
      <c r="B479" s="2"/>
      <c r="C479" s="86"/>
      <c r="D479" s="86"/>
      <c r="E479" s="86"/>
      <c r="F479" s="86"/>
      <c r="G479" s="86"/>
      <c r="H479" s="86"/>
      <c r="I479" s="86"/>
      <c r="J479" s="86"/>
      <c r="K479" s="86"/>
      <c r="L479" s="86"/>
      <c r="M479" s="86"/>
      <c r="N479" s="86"/>
      <c r="O479" s="86"/>
      <c r="P479" s="2"/>
      <c r="Q479" s="2"/>
      <c r="R479" s="2"/>
      <c r="S479" s="2"/>
      <c r="T479" s="2"/>
      <c r="U479" s="2"/>
      <c r="V479" s="2"/>
      <c r="W479" s="2"/>
      <c r="X479" s="2"/>
      <c r="Y479" s="2"/>
      <c r="Z479" s="2"/>
    </row>
    <row r="480" spans="1:26">
      <c r="A480" s="2"/>
      <c r="B480" s="2"/>
      <c r="C480" s="86"/>
      <c r="D480" s="86"/>
      <c r="E480" s="86"/>
      <c r="F480" s="86"/>
      <c r="G480" s="86"/>
      <c r="H480" s="86"/>
      <c r="I480" s="86"/>
      <c r="J480" s="86"/>
      <c r="K480" s="86"/>
      <c r="L480" s="86"/>
      <c r="M480" s="86"/>
      <c r="N480" s="86"/>
      <c r="O480" s="86"/>
      <c r="P480" s="2"/>
      <c r="Q480" s="2"/>
      <c r="R480" s="2"/>
      <c r="S480" s="2"/>
      <c r="T480" s="2"/>
      <c r="U480" s="2"/>
      <c r="V480" s="2"/>
      <c r="W480" s="2"/>
      <c r="X480" s="2"/>
      <c r="Y480" s="2"/>
      <c r="Z480" s="2"/>
    </row>
    <row r="481" spans="1:26">
      <c r="A481" s="2"/>
      <c r="B481" s="2"/>
      <c r="C481" s="86"/>
      <c r="D481" s="86"/>
      <c r="E481" s="86"/>
      <c r="F481" s="86"/>
      <c r="G481" s="86"/>
      <c r="H481" s="86"/>
      <c r="I481" s="86"/>
      <c r="J481" s="86"/>
      <c r="K481" s="86"/>
      <c r="L481" s="86"/>
      <c r="M481" s="86"/>
      <c r="N481" s="86"/>
      <c r="O481" s="86"/>
      <c r="P481" s="2"/>
      <c r="Q481" s="2"/>
      <c r="R481" s="2"/>
      <c r="S481" s="2"/>
      <c r="T481" s="2"/>
      <c r="U481" s="2"/>
      <c r="V481" s="2"/>
      <c r="W481" s="2"/>
      <c r="X481" s="2"/>
      <c r="Y481" s="2"/>
      <c r="Z481" s="2"/>
    </row>
    <row r="482" spans="1:26">
      <c r="A482" s="2"/>
      <c r="B482" s="2"/>
      <c r="C482" s="86"/>
      <c r="D482" s="86"/>
      <c r="E482" s="86"/>
      <c r="F482" s="86"/>
      <c r="G482" s="86"/>
      <c r="H482" s="86"/>
      <c r="I482" s="86"/>
      <c r="J482" s="86"/>
      <c r="K482" s="86"/>
      <c r="L482" s="86"/>
      <c r="M482" s="86"/>
      <c r="N482" s="86"/>
      <c r="O482" s="86"/>
      <c r="P482" s="2"/>
      <c r="Q482" s="2"/>
      <c r="R482" s="2"/>
      <c r="S482" s="2"/>
      <c r="T482" s="2"/>
      <c r="U482" s="2"/>
      <c r="V482" s="2"/>
      <c r="W482" s="2"/>
      <c r="X482" s="2"/>
      <c r="Y482" s="2"/>
      <c r="Z482" s="2"/>
    </row>
    <row r="483" spans="1:26">
      <c r="A483" s="2"/>
      <c r="B483" s="2"/>
      <c r="C483" s="86"/>
      <c r="D483" s="86"/>
      <c r="E483" s="86"/>
      <c r="F483" s="86"/>
      <c r="G483" s="86"/>
      <c r="H483" s="86"/>
      <c r="I483" s="86"/>
      <c r="J483" s="86"/>
      <c r="K483" s="86"/>
      <c r="L483" s="86"/>
      <c r="M483" s="86"/>
      <c r="N483" s="86"/>
      <c r="O483" s="86"/>
      <c r="P483" s="2"/>
      <c r="Q483" s="2"/>
      <c r="R483" s="2"/>
      <c r="S483" s="2"/>
      <c r="T483" s="2"/>
      <c r="U483" s="2"/>
      <c r="V483" s="2"/>
      <c r="W483" s="2"/>
      <c r="X483" s="2"/>
      <c r="Y483" s="2"/>
      <c r="Z483" s="2"/>
    </row>
    <row r="484" spans="1:26">
      <c r="A484" s="2"/>
      <c r="B484" s="2"/>
      <c r="C484" s="86"/>
      <c r="D484" s="86"/>
      <c r="E484" s="86"/>
      <c r="F484" s="86"/>
      <c r="G484" s="86"/>
      <c r="H484" s="86"/>
      <c r="I484" s="86"/>
      <c r="J484" s="86"/>
      <c r="K484" s="86"/>
      <c r="L484" s="86"/>
      <c r="M484" s="86"/>
      <c r="N484" s="86"/>
      <c r="O484" s="86"/>
      <c r="P484" s="2"/>
      <c r="Q484" s="2"/>
      <c r="R484" s="2"/>
      <c r="S484" s="2"/>
      <c r="T484" s="2"/>
      <c r="U484" s="2"/>
      <c r="V484" s="2"/>
      <c r="W484" s="2"/>
      <c r="X484" s="2"/>
      <c r="Y484" s="2"/>
      <c r="Z484" s="2"/>
    </row>
    <row r="485" spans="1:26">
      <c r="A485" s="2"/>
      <c r="B485" s="2"/>
      <c r="C485" s="86"/>
      <c r="D485" s="86"/>
      <c r="E485" s="86"/>
      <c r="F485" s="86"/>
      <c r="G485" s="86"/>
      <c r="H485" s="86"/>
      <c r="I485" s="86"/>
      <c r="J485" s="86"/>
      <c r="K485" s="86"/>
      <c r="L485" s="86"/>
      <c r="M485" s="86"/>
      <c r="N485" s="86"/>
      <c r="O485" s="86"/>
      <c r="P485" s="2"/>
      <c r="Q485" s="2"/>
      <c r="R485" s="2"/>
      <c r="S485" s="2"/>
      <c r="T485" s="2"/>
      <c r="U485" s="2"/>
      <c r="V485" s="2"/>
      <c r="W485" s="2"/>
      <c r="X485" s="2"/>
      <c r="Y485" s="2"/>
      <c r="Z485" s="2"/>
    </row>
    <row r="486" spans="1:26">
      <c r="A486" s="2"/>
      <c r="B486" s="2"/>
      <c r="C486" s="86"/>
      <c r="D486" s="86"/>
      <c r="E486" s="86"/>
      <c r="F486" s="86"/>
      <c r="G486" s="86"/>
      <c r="H486" s="86"/>
      <c r="I486" s="86"/>
      <c r="J486" s="86"/>
      <c r="K486" s="86"/>
      <c r="L486" s="86"/>
      <c r="M486" s="86"/>
      <c r="N486" s="86"/>
      <c r="O486" s="86"/>
      <c r="P486" s="2"/>
      <c r="Q486" s="2"/>
      <c r="R486" s="2"/>
      <c r="S486" s="2"/>
      <c r="T486" s="2"/>
      <c r="U486" s="2"/>
      <c r="V486" s="2"/>
      <c r="W486" s="2"/>
      <c r="X486" s="2"/>
      <c r="Y486" s="2"/>
      <c r="Z486" s="2"/>
    </row>
    <row r="487" spans="1:26">
      <c r="A487" s="2"/>
      <c r="B487" s="2"/>
      <c r="C487" s="86"/>
      <c r="D487" s="86"/>
      <c r="E487" s="86"/>
      <c r="F487" s="86"/>
      <c r="G487" s="86"/>
      <c r="H487" s="86"/>
      <c r="I487" s="86"/>
      <c r="J487" s="86"/>
      <c r="K487" s="86"/>
      <c r="L487" s="86"/>
      <c r="M487" s="86"/>
      <c r="N487" s="86"/>
      <c r="O487" s="86"/>
      <c r="P487" s="2"/>
      <c r="Q487" s="2"/>
      <c r="R487" s="2"/>
      <c r="S487" s="2"/>
      <c r="T487" s="2"/>
      <c r="U487" s="2"/>
      <c r="V487" s="2"/>
      <c r="W487" s="2"/>
      <c r="X487" s="2"/>
      <c r="Y487" s="2"/>
      <c r="Z487" s="2"/>
    </row>
    <row r="488" spans="1:26">
      <c r="A488" s="2"/>
      <c r="B488" s="2"/>
      <c r="C488" s="86"/>
      <c r="D488" s="86"/>
      <c r="E488" s="86"/>
      <c r="F488" s="86"/>
      <c r="G488" s="86"/>
      <c r="H488" s="86"/>
      <c r="I488" s="86"/>
      <c r="J488" s="86"/>
      <c r="K488" s="86"/>
      <c r="L488" s="86"/>
      <c r="M488" s="86"/>
      <c r="N488" s="86"/>
      <c r="O488" s="86"/>
      <c r="P488" s="2"/>
      <c r="Q488" s="2"/>
      <c r="R488" s="2"/>
      <c r="S488" s="2"/>
      <c r="T488" s="2"/>
      <c r="U488" s="2"/>
      <c r="V488" s="2"/>
      <c r="W488" s="2"/>
      <c r="X488" s="2"/>
      <c r="Y488" s="2"/>
      <c r="Z488" s="2"/>
    </row>
    <row r="489" spans="1:26">
      <c r="A489" s="2"/>
      <c r="B489" s="2"/>
      <c r="C489" s="86"/>
      <c r="D489" s="86"/>
      <c r="E489" s="86"/>
      <c r="F489" s="86"/>
      <c r="G489" s="86"/>
      <c r="H489" s="86"/>
      <c r="I489" s="86"/>
      <c r="J489" s="86"/>
      <c r="K489" s="86"/>
      <c r="L489" s="86"/>
      <c r="M489" s="86"/>
      <c r="N489" s="86"/>
      <c r="O489" s="86"/>
      <c r="P489" s="2"/>
      <c r="Q489" s="2"/>
      <c r="R489" s="2"/>
      <c r="S489" s="2"/>
      <c r="T489" s="2"/>
      <c r="U489" s="2"/>
      <c r="V489" s="2"/>
      <c r="W489" s="2"/>
      <c r="X489" s="2"/>
      <c r="Y489" s="2"/>
      <c r="Z489" s="2"/>
    </row>
    <row r="490" spans="1:26">
      <c r="A490" s="2"/>
      <c r="B490" s="2"/>
      <c r="C490" s="86"/>
      <c r="D490" s="86"/>
      <c r="E490" s="86"/>
      <c r="F490" s="86"/>
      <c r="G490" s="86"/>
      <c r="H490" s="86"/>
      <c r="I490" s="86"/>
      <c r="J490" s="86"/>
      <c r="K490" s="86"/>
      <c r="L490" s="86"/>
      <c r="M490" s="86"/>
      <c r="N490" s="86"/>
      <c r="O490" s="86"/>
      <c r="P490" s="2"/>
      <c r="Q490" s="2"/>
      <c r="R490" s="2"/>
      <c r="S490" s="2"/>
      <c r="T490" s="2"/>
      <c r="U490" s="2"/>
      <c r="V490" s="2"/>
      <c r="W490" s="2"/>
      <c r="X490" s="2"/>
      <c r="Y490" s="2"/>
      <c r="Z490" s="2"/>
    </row>
    <row r="491" spans="1:26">
      <c r="A491" s="2"/>
      <c r="B491" s="2"/>
      <c r="C491" s="86"/>
      <c r="D491" s="86"/>
      <c r="E491" s="86"/>
      <c r="F491" s="86"/>
      <c r="G491" s="86"/>
      <c r="H491" s="86"/>
      <c r="I491" s="86"/>
      <c r="J491" s="86"/>
      <c r="K491" s="86"/>
      <c r="L491" s="86"/>
      <c r="M491" s="86"/>
      <c r="N491" s="86"/>
      <c r="O491" s="86"/>
      <c r="P491" s="2"/>
      <c r="Q491" s="2"/>
      <c r="R491" s="2"/>
      <c r="S491" s="2"/>
      <c r="T491" s="2"/>
      <c r="U491" s="2"/>
      <c r="V491" s="2"/>
      <c r="W491" s="2"/>
      <c r="X491" s="2"/>
      <c r="Y491" s="2"/>
      <c r="Z491" s="2"/>
    </row>
    <row r="492" spans="1:26">
      <c r="A492" s="2"/>
      <c r="B492" s="2"/>
      <c r="C492" s="86"/>
      <c r="D492" s="86"/>
      <c r="E492" s="86"/>
      <c r="F492" s="86"/>
      <c r="G492" s="86"/>
      <c r="H492" s="86"/>
      <c r="I492" s="86"/>
      <c r="J492" s="86"/>
      <c r="K492" s="86"/>
      <c r="L492" s="86"/>
      <c r="M492" s="86"/>
      <c r="N492" s="86"/>
      <c r="O492" s="86"/>
      <c r="P492" s="2"/>
      <c r="Q492" s="2"/>
      <c r="R492" s="2"/>
      <c r="S492" s="2"/>
      <c r="T492" s="2"/>
      <c r="U492" s="2"/>
      <c r="V492" s="2"/>
      <c r="W492" s="2"/>
      <c r="X492" s="2"/>
      <c r="Y492" s="2"/>
      <c r="Z492" s="2"/>
    </row>
    <row r="493" spans="1:26">
      <c r="A493" s="2"/>
      <c r="B493" s="2"/>
      <c r="C493" s="86"/>
      <c r="D493" s="86"/>
      <c r="E493" s="86"/>
      <c r="F493" s="86"/>
      <c r="G493" s="86"/>
      <c r="H493" s="86"/>
      <c r="I493" s="86"/>
      <c r="J493" s="86"/>
      <c r="K493" s="86"/>
      <c r="L493" s="86"/>
      <c r="M493" s="86"/>
      <c r="N493" s="86"/>
      <c r="O493" s="86"/>
      <c r="P493" s="2"/>
      <c r="Q493" s="2"/>
      <c r="R493" s="2"/>
      <c r="S493" s="2"/>
      <c r="T493" s="2"/>
      <c r="U493" s="2"/>
      <c r="V493" s="2"/>
      <c r="W493" s="2"/>
      <c r="X493" s="2"/>
      <c r="Y493" s="2"/>
      <c r="Z493" s="2"/>
    </row>
    <row r="494" spans="1:26">
      <c r="A494" s="2"/>
      <c r="B494" s="2"/>
      <c r="C494" s="86"/>
      <c r="D494" s="86"/>
      <c r="E494" s="86"/>
      <c r="F494" s="86"/>
      <c r="G494" s="86"/>
      <c r="H494" s="86"/>
      <c r="I494" s="86"/>
      <c r="J494" s="86"/>
      <c r="K494" s="86"/>
      <c r="L494" s="86"/>
      <c r="M494" s="86"/>
      <c r="N494" s="86"/>
      <c r="O494" s="86"/>
      <c r="P494" s="2"/>
      <c r="Q494" s="2"/>
      <c r="R494" s="2"/>
      <c r="S494" s="2"/>
      <c r="T494" s="2"/>
      <c r="U494" s="2"/>
      <c r="V494" s="2"/>
      <c r="W494" s="2"/>
      <c r="X494" s="2"/>
      <c r="Y494" s="2"/>
      <c r="Z494" s="2"/>
    </row>
    <row r="495" spans="1:26">
      <c r="A495" s="2"/>
      <c r="B495" s="2"/>
      <c r="C495" s="86"/>
      <c r="D495" s="86"/>
      <c r="E495" s="86"/>
      <c r="F495" s="86"/>
      <c r="G495" s="86"/>
      <c r="H495" s="86"/>
      <c r="I495" s="86"/>
      <c r="J495" s="86"/>
      <c r="K495" s="86"/>
      <c r="L495" s="86"/>
      <c r="M495" s="86"/>
      <c r="N495" s="86"/>
      <c r="O495" s="86"/>
      <c r="P495" s="2"/>
      <c r="Q495" s="2"/>
      <c r="R495" s="2"/>
      <c r="S495" s="2"/>
      <c r="T495" s="2"/>
      <c r="U495" s="2"/>
      <c r="V495" s="2"/>
      <c r="W495" s="2"/>
      <c r="X495" s="2"/>
      <c r="Y495" s="2"/>
      <c r="Z495" s="2"/>
    </row>
    <row r="496" spans="1:26">
      <c r="A496" s="2"/>
      <c r="B496" s="2"/>
      <c r="C496" s="86"/>
      <c r="D496" s="86"/>
      <c r="E496" s="86"/>
      <c r="F496" s="86"/>
      <c r="G496" s="86"/>
      <c r="H496" s="86"/>
      <c r="I496" s="86"/>
      <c r="J496" s="86"/>
      <c r="K496" s="86"/>
      <c r="L496" s="86"/>
      <c r="M496" s="86"/>
      <c r="N496" s="86"/>
      <c r="O496" s="86"/>
      <c r="P496" s="2"/>
      <c r="Q496" s="2"/>
      <c r="R496" s="2"/>
      <c r="S496" s="2"/>
      <c r="T496" s="2"/>
      <c r="U496" s="2"/>
      <c r="V496" s="2"/>
      <c r="W496" s="2"/>
      <c r="X496" s="2"/>
      <c r="Y496" s="2"/>
      <c r="Z496" s="2"/>
    </row>
    <row r="497" spans="1:26">
      <c r="A497" s="2"/>
      <c r="B497" s="2"/>
      <c r="C497" s="86"/>
      <c r="D497" s="86"/>
      <c r="E497" s="86"/>
      <c r="F497" s="86"/>
      <c r="G497" s="86"/>
      <c r="H497" s="86"/>
      <c r="I497" s="86"/>
      <c r="J497" s="86"/>
      <c r="K497" s="86"/>
      <c r="L497" s="86"/>
      <c r="M497" s="86"/>
      <c r="N497" s="86"/>
      <c r="O497" s="86"/>
      <c r="P497" s="2"/>
      <c r="Q497" s="2"/>
      <c r="R497" s="2"/>
      <c r="S497" s="2"/>
      <c r="T497" s="2"/>
      <c r="U497" s="2"/>
      <c r="V497" s="2"/>
      <c r="W497" s="2"/>
      <c r="X497" s="2"/>
      <c r="Y497" s="2"/>
      <c r="Z497" s="2"/>
    </row>
    <row r="498" spans="1:26">
      <c r="A498" s="2"/>
      <c r="B498" s="2"/>
      <c r="C498" s="86"/>
      <c r="D498" s="86"/>
      <c r="E498" s="86"/>
      <c r="F498" s="86"/>
      <c r="G498" s="86"/>
      <c r="H498" s="86"/>
      <c r="I498" s="86"/>
      <c r="J498" s="86"/>
      <c r="K498" s="86"/>
      <c r="L498" s="86"/>
      <c r="M498" s="86"/>
      <c r="N498" s="86"/>
      <c r="O498" s="86"/>
      <c r="P498" s="2"/>
      <c r="Q498" s="2"/>
      <c r="R498" s="2"/>
      <c r="S498" s="2"/>
      <c r="T498" s="2"/>
      <c r="U498" s="2"/>
      <c r="V498" s="2"/>
      <c r="W498" s="2"/>
      <c r="X498" s="2"/>
      <c r="Y498" s="2"/>
      <c r="Z498" s="2"/>
    </row>
    <row r="499" spans="1:26">
      <c r="A499" s="2"/>
      <c r="B499" s="2"/>
      <c r="C499" s="86"/>
      <c r="D499" s="86"/>
      <c r="E499" s="86"/>
      <c r="F499" s="86"/>
      <c r="G499" s="86"/>
      <c r="H499" s="86"/>
      <c r="I499" s="86"/>
      <c r="J499" s="86"/>
      <c r="K499" s="86"/>
      <c r="L499" s="86"/>
      <c r="M499" s="86"/>
      <c r="N499" s="86"/>
      <c r="O499" s="86"/>
      <c r="P499" s="2"/>
      <c r="Q499" s="2"/>
      <c r="R499" s="2"/>
      <c r="S499" s="2"/>
      <c r="T499" s="2"/>
      <c r="U499" s="2"/>
      <c r="V499" s="2"/>
      <c r="W499" s="2"/>
      <c r="X499" s="2"/>
      <c r="Y499" s="2"/>
      <c r="Z499" s="2"/>
    </row>
    <row r="500" spans="1:26">
      <c r="A500" s="2"/>
      <c r="B500" s="2"/>
      <c r="C500" s="86"/>
      <c r="D500" s="86"/>
      <c r="E500" s="86"/>
      <c r="F500" s="86"/>
      <c r="G500" s="86"/>
      <c r="H500" s="86"/>
      <c r="I500" s="86"/>
      <c r="J500" s="86"/>
      <c r="K500" s="86"/>
      <c r="L500" s="86"/>
      <c r="M500" s="86"/>
      <c r="N500" s="86"/>
      <c r="O500" s="86"/>
      <c r="P500" s="2"/>
      <c r="Q500" s="2"/>
      <c r="R500" s="2"/>
      <c r="S500" s="2"/>
      <c r="T500" s="2"/>
      <c r="U500" s="2"/>
      <c r="V500" s="2"/>
      <c r="W500" s="2"/>
      <c r="X500" s="2"/>
      <c r="Y500" s="2"/>
      <c r="Z500" s="2"/>
    </row>
    <row r="501" spans="1:26">
      <c r="A501" s="2"/>
      <c r="B501" s="2"/>
      <c r="C501" s="86"/>
      <c r="D501" s="86"/>
      <c r="E501" s="86"/>
      <c r="F501" s="86"/>
      <c r="G501" s="86"/>
      <c r="H501" s="86"/>
      <c r="I501" s="86"/>
      <c r="J501" s="86"/>
      <c r="K501" s="86"/>
      <c r="L501" s="86"/>
      <c r="M501" s="86"/>
      <c r="N501" s="86"/>
      <c r="O501" s="86"/>
      <c r="P501" s="2"/>
      <c r="Q501" s="2"/>
      <c r="R501" s="2"/>
      <c r="S501" s="2"/>
      <c r="T501" s="2"/>
      <c r="U501" s="2"/>
      <c r="V501" s="2"/>
      <c r="W501" s="2"/>
      <c r="X501" s="2"/>
      <c r="Y501" s="2"/>
      <c r="Z501" s="2"/>
    </row>
    <row r="502" spans="1:26">
      <c r="A502" s="2"/>
      <c r="B502" s="2"/>
      <c r="C502" s="86"/>
      <c r="D502" s="86"/>
      <c r="E502" s="86"/>
      <c r="F502" s="86"/>
      <c r="G502" s="86"/>
      <c r="H502" s="86"/>
      <c r="I502" s="86"/>
      <c r="J502" s="86"/>
      <c r="K502" s="86"/>
      <c r="L502" s="86"/>
      <c r="M502" s="86"/>
      <c r="N502" s="86"/>
      <c r="O502" s="86"/>
      <c r="P502" s="2"/>
      <c r="Q502" s="2"/>
      <c r="R502" s="2"/>
      <c r="S502" s="2"/>
      <c r="T502" s="2"/>
      <c r="U502" s="2"/>
      <c r="V502" s="2"/>
      <c r="W502" s="2"/>
      <c r="X502" s="2"/>
      <c r="Y502" s="2"/>
      <c r="Z502" s="2"/>
    </row>
    <row r="503" spans="1:26">
      <c r="A503" s="2"/>
      <c r="B503" s="2"/>
      <c r="C503" s="86"/>
      <c r="D503" s="86"/>
      <c r="E503" s="86"/>
      <c r="F503" s="86"/>
      <c r="G503" s="86"/>
      <c r="H503" s="86"/>
      <c r="I503" s="86"/>
      <c r="J503" s="86"/>
      <c r="K503" s="86"/>
      <c r="L503" s="86"/>
      <c r="M503" s="86"/>
      <c r="N503" s="86"/>
      <c r="O503" s="86"/>
      <c r="P503" s="2"/>
      <c r="Q503" s="2"/>
      <c r="R503" s="2"/>
      <c r="S503" s="2"/>
      <c r="T503" s="2"/>
      <c r="U503" s="2"/>
      <c r="V503" s="2"/>
      <c r="W503" s="2"/>
      <c r="X503" s="2"/>
      <c r="Y503" s="2"/>
      <c r="Z503" s="2"/>
    </row>
    <row r="504" spans="1:26">
      <c r="A504" s="2"/>
      <c r="B504" s="2"/>
      <c r="C504" s="86"/>
      <c r="D504" s="86"/>
      <c r="E504" s="86"/>
      <c r="F504" s="86"/>
      <c r="G504" s="86"/>
      <c r="H504" s="86"/>
      <c r="I504" s="86"/>
      <c r="J504" s="86"/>
      <c r="K504" s="86"/>
      <c r="L504" s="86"/>
      <c r="M504" s="86"/>
      <c r="N504" s="86"/>
      <c r="O504" s="86"/>
      <c r="P504" s="2"/>
      <c r="Q504" s="2"/>
      <c r="R504" s="2"/>
      <c r="S504" s="2"/>
      <c r="T504" s="2"/>
      <c r="U504" s="2"/>
      <c r="V504" s="2"/>
      <c r="W504" s="2"/>
      <c r="X504" s="2"/>
      <c r="Y504" s="2"/>
      <c r="Z504" s="2"/>
    </row>
    <row r="505" spans="1:26">
      <c r="A505" s="2"/>
      <c r="B505" s="2"/>
      <c r="C505" s="86"/>
      <c r="D505" s="86"/>
      <c r="E505" s="86"/>
      <c r="F505" s="86"/>
      <c r="G505" s="86"/>
      <c r="H505" s="86"/>
      <c r="I505" s="86"/>
      <c r="J505" s="86"/>
      <c r="K505" s="86"/>
      <c r="L505" s="86"/>
      <c r="M505" s="86"/>
      <c r="N505" s="86"/>
      <c r="O505" s="86"/>
      <c r="P505" s="2"/>
      <c r="Q505" s="2"/>
      <c r="R505" s="2"/>
      <c r="S505" s="2"/>
      <c r="T505" s="2"/>
      <c r="U505" s="2"/>
      <c r="V505" s="2"/>
      <c r="W505" s="2"/>
      <c r="X505" s="2"/>
      <c r="Y505" s="2"/>
      <c r="Z505" s="2"/>
    </row>
    <row r="506" spans="1:26">
      <c r="A506" s="2"/>
      <c r="B506" s="2"/>
      <c r="C506" s="86"/>
      <c r="D506" s="86"/>
      <c r="E506" s="86"/>
      <c r="F506" s="86"/>
      <c r="G506" s="86"/>
      <c r="H506" s="86"/>
      <c r="I506" s="86"/>
      <c r="J506" s="86"/>
      <c r="K506" s="86"/>
      <c r="L506" s="86"/>
      <c r="M506" s="86"/>
      <c r="N506" s="86"/>
      <c r="O506" s="86"/>
      <c r="P506" s="2"/>
      <c r="Q506" s="2"/>
      <c r="R506" s="2"/>
      <c r="S506" s="2"/>
      <c r="T506" s="2"/>
      <c r="U506" s="2"/>
      <c r="V506" s="2"/>
      <c r="W506" s="2"/>
      <c r="X506" s="2"/>
      <c r="Y506" s="2"/>
      <c r="Z506" s="2"/>
    </row>
    <row r="507" spans="1:26">
      <c r="A507" s="2"/>
      <c r="B507" s="2"/>
      <c r="C507" s="86"/>
      <c r="D507" s="86"/>
      <c r="E507" s="86"/>
      <c r="F507" s="86"/>
      <c r="G507" s="86"/>
      <c r="H507" s="86"/>
      <c r="I507" s="86"/>
      <c r="J507" s="86"/>
      <c r="K507" s="86"/>
      <c r="L507" s="86"/>
      <c r="M507" s="86"/>
      <c r="N507" s="86"/>
      <c r="O507" s="86"/>
      <c r="P507" s="2"/>
      <c r="Q507" s="2"/>
      <c r="R507" s="2"/>
      <c r="S507" s="2"/>
      <c r="T507" s="2"/>
      <c r="U507" s="2"/>
      <c r="V507" s="2"/>
      <c r="W507" s="2"/>
      <c r="X507" s="2"/>
      <c r="Y507" s="2"/>
      <c r="Z507" s="2"/>
    </row>
    <row r="508" spans="1:26">
      <c r="A508" s="2"/>
      <c r="B508" s="2"/>
      <c r="C508" s="86"/>
      <c r="D508" s="86"/>
      <c r="E508" s="86"/>
      <c r="F508" s="86"/>
      <c r="G508" s="86"/>
      <c r="H508" s="86"/>
      <c r="I508" s="86"/>
      <c r="J508" s="86"/>
      <c r="K508" s="86"/>
      <c r="L508" s="86"/>
      <c r="M508" s="86"/>
      <c r="N508" s="86"/>
      <c r="O508" s="86"/>
      <c r="P508" s="2"/>
      <c r="Q508" s="2"/>
      <c r="R508" s="2"/>
      <c r="S508" s="2"/>
      <c r="T508" s="2"/>
      <c r="U508" s="2"/>
      <c r="V508" s="2"/>
      <c r="W508" s="2"/>
      <c r="X508" s="2"/>
      <c r="Y508" s="2"/>
      <c r="Z508" s="2"/>
    </row>
    <row r="509" spans="1:26">
      <c r="A509" s="2"/>
      <c r="B509" s="2"/>
      <c r="C509" s="86"/>
      <c r="D509" s="86"/>
      <c r="E509" s="86"/>
      <c r="F509" s="86"/>
      <c r="G509" s="86"/>
      <c r="H509" s="86"/>
      <c r="I509" s="86"/>
      <c r="J509" s="86"/>
      <c r="K509" s="86"/>
      <c r="L509" s="86"/>
      <c r="M509" s="86"/>
      <c r="N509" s="86"/>
      <c r="O509" s="86"/>
      <c r="P509" s="2"/>
      <c r="Q509" s="2"/>
      <c r="R509" s="2"/>
      <c r="S509" s="2"/>
      <c r="T509" s="2"/>
      <c r="U509" s="2"/>
      <c r="V509" s="2"/>
      <c r="W509" s="2"/>
      <c r="X509" s="2"/>
      <c r="Y509" s="2"/>
      <c r="Z509" s="2"/>
    </row>
    <row r="510" spans="1:26">
      <c r="A510" s="2"/>
      <c r="B510" s="2"/>
      <c r="C510" s="86"/>
      <c r="D510" s="86"/>
      <c r="E510" s="86"/>
      <c r="F510" s="86"/>
      <c r="G510" s="86"/>
      <c r="H510" s="86"/>
      <c r="I510" s="86"/>
      <c r="J510" s="86"/>
      <c r="K510" s="86"/>
      <c r="L510" s="86"/>
      <c r="M510" s="86"/>
      <c r="N510" s="86"/>
      <c r="O510" s="86"/>
      <c r="P510" s="2"/>
      <c r="Q510" s="2"/>
      <c r="R510" s="2"/>
      <c r="S510" s="2"/>
      <c r="T510" s="2"/>
      <c r="U510" s="2"/>
      <c r="V510" s="2"/>
      <c r="W510" s="2"/>
      <c r="X510" s="2"/>
      <c r="Y510" s="2"/>
      <c r="Z510" s="2"/>
    </row>
    <row r="511" spans="1:26">
      <c r="A511" s="2"/>
      <c r="B511" s="2"/>
      <c r="C511" s="86"/>
      <c r="D511" s="86"/>
      <c r="E511" s="86"/>
      <c r="F511" s="86"/>
      <c r="G511" s="86"/>
      <c r="H511" s="86"/>
      <c r="I511" s="86"/>
      <c r="J511" s="86"/>
      <c r="K511" s="86"/>
      <c r="L511" s="86"/>
      <c r="M511" s="86"/>
      <c r="N511" s="86"/>
      <c r="O511" s="86"/>
      <c r="P511" s="2"/>
      <c r="Q511" s="2"/>
      <c r="R511" s="2"/>
      <c r="S511" s="2"/>
      <c r="T511" s="2"/>
      <c r="U511" s="2"/>
      <c r="V511" s="2"/>
      <c r="W511" s="2"/>
      <c r="X511" s="2"/>
      <c r="Y511" s="2"/>
      <c r="Z511" s="2"/>
    </row>
    <row r="512" spans="1:26">
      <c r="A512" s="2"/>
      <c r="B512" s="2"/>
      <c r="C512" s="86"/>
      <c r="D512" s="86"/>
      <c r="E512" s="86"/>
      <c r="F512" s="86"/>
      <c r="G512" s="86"/>
      <c r="H512" s="86"/>
      <c r="I512" s="86"/>
      <c r="J512" s="86"/>
      <c r="K512" s="86"/>
      <c r="L512" s="86"/>
      <c r="M512" s="86"/>
      <c r="N512" s="86"/>
      <c r="O512" s="86"/>
      <c r="P512" s="2"/>
      <c r="Q512" s="2"/>
      <c r="R512" s="2"/>
      <c r="S512" s="2"/>
      <c r="T512" s="2"/>
      <c r="U512" s="2"/>
      <c r="V512" s="2"/>
      <c r="W512" s="2"/>
      <c r="X512" s="2"/>
      <c r="Y512" s="2"/>
      <c r="Z512" s="2"/>
    </row>
    <row r="513" spans="1:26">
      <c r="A513" s="2"/>
      <c r="B513" s="2"/>
      <c r="C513" s="86"/>
      <c r="D513" s="86"/>
      <c r="E513" s="86"/>
      <c r="F513" s="86"/>
      <c r="G513" s="86"/>
      <c r="H513" s="86"/>
      <c r="I513" s="86"/>
      <c r="J513" s="86"/>
      <c r="K513" s="86"/>
      <c r="L513" s="86"/>
      <c r="M513" s="86"/>
      <c r="N513" s="86"/>
      <c r="O513" s="86"/>
      <c r="P513" s="2"/>
      <c r="Q513" s="2"/>
      <c r="R513" s="2"/>
      <c r="S513" s="2"/>
      <c r="T513" s="2"/>
      <c r="U513" s="2"/>
      <c r="V513" s="2"/>
      <c r="W513" s="2"/>
      <c r="X513" s="2"/>
      <c r="Y513" s="2"/>
      <c r="Z513" s="2"/>
    </row>
    <row r="514" spans="1:26">
      <c r="A514" s="2"/>
      <c r="B514" s="2"/>
      <c r="C514" s="86"/>
      <c r="D514" s="86"/>
      <c r="E514" s="86"/>
      <c r="F514" s="86"/>
      <c r="G514" s="86"/>
      <c r="H514" s="86"/>
      <c r="I514" s="86"/>
      <c r="J514" s="86"/>
      <c r="K514" s="86"/>
      <c r="L514" s="86"/>
      <c r="M514" s="86"/>
      <c r="N514" s="86"/>
      <c r="O514" s="86"/>
      <c r="P514" s="2"/>
      <c r="Q514" s="2"/>
      <c r="R514" s="2"/>
      <c r="S514" s="2"/>
      <c r="T514" s="2"/>
      <c r="U514" s="2"/>
      <c r="V514" s="2"/>
      <c r="W514" s="2"/>
      <c r="X514" s="2"/>
      <c r="Y514" s="2"/>
      <c r="Z514" s="2"/>
    </row>
    <row r="515" spans="1:26">
      <c r="A515" s="2"/>
      <c r="B515" s="2"/>
      <c r="C515" s="86"/>
      <c r="D515" s="86"/>
      <c r="E515" s="86"/>
      <c r="F515" s="86"/>
      <c r="G515" s="86"/>
      <c r="H515" s="86"/>
      <c r="I515" s="86"/>
      <c r="J515" s="86"/>
      <c r="K515" s="86"/>
      <c r="L515" s="86"/>
      <c r="M515" s="86"/>
      <c r="N515" s="86"/>
      <c r="O515" s="86"/>
      <c r="P515" s="2"/>
      <c r="Q515" s="2"/>
      <c r="R515" s="2"/>
      <c r="S515" s="2"/>
      <c r="T515" s="2"/>
      <c r="U515" s="2"/>
      <c r="V515" s="2"/>
      <c r="W515" s="2"/>
      <c r="X515" s="2"/>
      <c r="Y515" s="2"/>
      <c r="Z515" s="2"/>
    </row>
    <row r="516" spans="1:26">
      <c r="A516" s="2"/>
      <c r="B516" s="2"/>
      <c r="C516" s="86"/>
      <c r="D516" s="86"/>
      <c r="E516" s="86"/>
      <c r="F516" s="86"/>
      <c r="G516" s="86"/>
      <c r="H516" s="86"/>
      <c r="I516" s="86"/>
      <c r="J516" s="86"/>
      <c r="K516" s="86"/>
      <c r="L516" s="86"/>
      <c r="M516" s="86"/>
      <c r="N516" s="86"/>
      <c r="O516" s="86"/>
      <c r="P516" s="2"/>
      <c r="Q516" s="2"/>
      <c r="R516" s="2"/>
      <c r="S516" s="2"/>
      <c r="T516" s="2"/>
      <c r="U516" s="2"/>
      <c r="V516" s="2"/>
      <c r="W516" s="2"/>
      <c r="X516" s="2"/>
      <c r="Y516" s="2"/>
      <c r="Z516" s="2"/>
    </row>
    <row r="517" spans="1:26">
      <c r="A517" s="2"/>
      <c r="B517" s="2"/>
      <c r="C517" s="86"/>
      <c r="D517" s="86"/>
      <c r="E517" s="86"/>
      <c r="F517" s="86"/>
      <c r="G517" s="86"/>
      <c r="H517" s="86"/>
      <c r="I517" s="86"/>
      <c r="J517" s="86"/>
      <c r="K517" s="86"/>
      <c r="L517" s="86"/>
      <c r="M517" s="86"/>
      <c r="N517" s="86"/>
      <c r="O517" s="86"/>
      <c r="P517" s="2"/>
      <c r="Q517" s="2"/>
      <c r="R517" s="2"/>
      <c r="S517" s="2"/>
      <c r="T517" s="2"/>
      <c r="U517" s="2"/>
      <c r="V517" s="2"/>
      <c r="W517" s="2"/>
      <c r="X517" s="2"/>
      <c r="Y517" s="2"/>
      <c r="Z517" s="2"/>
    </row>
    <row r="518" spans="1:26">
      <c r="A518" s="2"/>
      <c r="B518" s="2"/>
      <c r="C518" s="86"/>
      <c r="D518" s="86"/>
      <c r="E518" s="86"/>
      <c r="F518" s="86"/>
      <c r="G518" s="86"/>
      <c r="H518" s="86"/>
      <c r="I518" s="86"/>
      <c r="J518" s="86"/>
      <c r="K518" s="86"/>
      <c r="L518" s="86"/>
      <c r="M518" s="86"/>
      <c r="N518" s="86"/>
      <c r="O518" s="86"/>
      <c r="P518" s="2"/>
      <c r="Q518" s="2"/>
      <c r="R518" s="2"/>
      <c r="S518" s="2"/>
      <c r="T518" s="2"/>
      <c r="U518" s="2"/>
      <c r="V518" s="2"/>
      <c r="W518" s="2"/>
      <c r="X518" s="2"/>
      <c r="Y518" s="2"/>
      <c r="Z518" s="2"/>
    </row>
    <row r="519" spans="1:26">
      <c r="A519" s="2"/>
      <c r="B519" s="2"/>
      <c r="C519" s="86"/>
      <c r="D519" s="86"/>
      <c r="E519" s="86"/>
      <c r="F519" s="86"/>
      <c r="G519" s="86"/>
      <c r="H519" s="86"/>
      <c r="I519" s="86"/>
      <c r="J519" s="86"/>
      <c r="K519" s="86"/>
      <c r="L519" s="86"/>
      <c r="M519" s="86"/>
      <c r="N519" s="86"/>
      <c r="O519" s="86"/>
      <c r="P519" s="2"/>
      <c r="Q519" s="2"/>
      <c r="R519" s="2"/>
      <c r="S519" s="2"/>
      <c r="T519" s="2"/>
      <c r="U519" s="2"/>
      <c r="V519" s="2"/>
      <c r="W519" s="2"/>
      <c r="X519" s="2"/>
      <c r="Y519" s="2"/>
      <c r="Z519" s="2"/>
    </row>
    <row r="520" spans="1:26">
      <c r="A520" s="2"/>
      <c r="B520" s="2"/>
      <c r="C520" s="86"/>
      <c r="D520" s="86"/>
      <c r="E520" s="86"/>
      <c r="F520" s="86"/>
      <c r="G520" s="86"/>
      <c r="H520" s="86"/>
      <c r="I520" s="86"/>
      <c r="J520" s="86"/>
      <c r="K520" s="86"/>
      <c r="L520" s="86"/>
      <c r="M520" s="86"/>
      <c r="N520" s="86"/>
      <c r="O520" s="86"/>
      <c r="P520" s="2"/>
      <c r="Q520" s="2"/>
      <c r="R520" s="2"/>
      <c r="S520" s="2"/>
      <c r="T520" s="2"/>
      <c r="U520" s="2"/>
      <c r="V520" s="2"/>
      <c r="W520" s="2"/>
      <c r="X520" s="2"/>
      <c r="Y520" s="2"/>
      <c r="Z520" s="2"/>
    </row>
    <row r="521" spans="1:26">
      <c r="A521" s="2"/>
      <c r="B521" s="2"/>
      <c r="C521" s="86"/>
      <c r="D521" s="86"/>
      <c r="E521" s="86"/>
      <c r="F521" s="86"/>
      <c r="G521" s="86"/>
      <c r="H521" s="86"/>
      <c r="I521" s="86"/>
      <c r="J521" s="86"/>
      <c r="K521" s="86"/>
      <c r="L521" s="86"/>
      <c r="M521" s="86"/>
      <c r="N521" s="86"/>
      <c r="O521" s="86"/>
      <c r="P521" s="2"/>
      <c r="Q521" s="2"/>
      <c r="R521" s="2"/>
      <c r="S521" s="2"/>
      <c r="T521" s="2"/>
      <c r="U521" s="2"/>
      <c r="V521" s="2"/>
      <c r="W521" s="2"/>
      <c r="X521" s="2"/>
      <c r="Y521" s="2"/>
      <c r="Z521" s="2"/>
    </row>
    <row r="522" spans="1:26">
      <c r="A522" s="2"/>
      <c r="B522" s="2"/>
      <c r="C522" s="86"/>
      <c r="D522" s="86"/>
      <c r="E522" s="86"/>
      <c r="F522" s="86"/>
      <c r="G522" s="86"/>
      <c r="H522" s="86"/>
      <c r="I522" s="86"/>
      <c r="J522" s="86"/>
      <c r="K522" s="86"/>
      <c r="L522" s="86"/>
      <c r="M522" s="86"/>
      <c r="N522" s="86"/>
      <c r="O522" s="86"/>
      <c r="P522" s="2"/>
      <c r="Q522" s="2"/>
      <c r="R522" s="2"/>
      <c r="S522" s="2"/>
      <c r="T522" s="2"/>
      <c r="U522" s="2"/>
      <c r="V522" s="2"/>
      <c r="W522" s="2"/>
      <c r="X522" s="2"/>
      <c r="Y522" s="2"/>
      <c r="Z522" s="2"/>
    </row>
    <row r="523" spans="1:26">
      <c r="A523" s="2"/>
      <c r="B523" s="2"/>
      <c r="C523" s="86"/>
      <c r="D523" s="86"/>
      <c r="E523" s="86"/>
      <c r="F523" s="86"/>
      <c r="G523" s="86"/>
      <c r="H523" s="86"/>
      <c r="I523" s="86"/>
      <c r="J523" s="86"/>
      <c r="K523" s="86"/>
      <c r="L523" s="86"/>
      <c r="M523" s="86"/>
      <c r="N523" s="86"/>
      <c r="O523" s="86"/>
      <c r="P523" s="2"/>
      <c r="Q523" s="2"/>
      <c r="R523" s="2"/>
      <c r="S523" s="2"/>
      <c r="T523" s="2"/>
      <c r="U523" s="2"/>
      <c r="V523" s="2"/>
      <c r="W523" s="2"/>
      <c r="X523" s="2"/>
      <c r="Y523" s="2"/>
      <c r="Z523" s="2"/>
    </row>
    <row r="524" spans="1:26">
      <c r="A524" s="2"/>
      <c r="B524" s="2"/>
      <c r="C524" s="86"/>
      <c r="D524" s="86"/>
      <c r="E524" s="86"/>
      <c r="F524" s="86"/>
      <c r="G524" s="86"/>
      <c r="H524" s="86"/>
      <c r="I524" s="86"/>
      <c r="J524" s="86"/>
      <c r="K524" s="86"/>
      <c r="L524" s="86"/>
      <c r="M524" s="86"/>
      <c r="N524" s="86"/>
      <c r="O524" s="86"/>
      <c r="P524" s="2"/>
      <c r="Q524" s="2"/>
      <c r="R524" s="2"/>
      <c r="S524" s="2"/>
      <c r="T524" s="2"/>
      <c r="U524" s="2"/>
      <c r="V524" s="2"/>
      <c r="W524" s="2"/>
      <c r="X524" s="2"/>
      <c r="Y524" s="2"/>
      <c r="Z524" s="2"/>
    </row>
    <row r="525" spans="1:26">
      <c r="A525" s="2"/>
      <c r="B525" s="2"/>
      <c r="C525" s="86"/>
      <c r="D525" s="86"/>
      <c r="E525" s="86"/>
      <c r="F525" s="86"/>
      <c r="G525" s="86"/>
      <c r="H525" s="86"/>
      <c r="I525" s="86"/>
      <c r="J525" s="86"/>
      <c r="K525" s="86"/>
      <c r="L525" s="86"/>
      <c r="M525" s="86"/>
      <c r="N525" s="86"/>
      <c r="O525" s="86"/>
      <c r="P525" s="2"/>
      <c r="Q525" s="2"/>
      <c r="R525" s="2"/>
      <c r="S525" s="2"/>
      <c r="T525" s="2"/>
      <c r="U525" s="2"/>
      <c r="V525" s="2"/>
      <c r="W525" s="2"/>
      <c r="X525" s="2"/>
      <c r="Y525" s="2"/>
      <c r="Z525" s="2"/>
    </row>
    <row r="526" spans="1:26">
      <c r="A526" s="2"/>
      <c r="B526" s="2"/>
      <c r="C526" s="86"/>
      <c r="D526" s="86"/>
      <c r="E526" s="86"/>
      <c r="F526" s="86"/>
      <c r="G526" s="86"/>
      <c r="H526" s="86"/>
      <c r="I526" s="86"/>
      <c r="J526" s="86"/>
      <c r="K526" s="86"/>
      <c r="L526" s="86"/>
      <c r="M526" s="86"/>
      <c r="N526" s="86"/>
      <c r="O526" s="86"/>
      <c r="P526" s="2"/>
      <c r="Q526" s="2"/>
      <c r="R526" s="2"/>
      <c r="S526" s="2"/>
      <c r="T526" s="2"/>
      <c r="U526" s="2"/>
      <c r="V526" s="2"/>
      <c r="W526" s="2"/>
      <c r="X526" s="2"/>
      <c r="Y526" s="2"/>
      <c r="Z526" s="2"/>
    </row>
    <row r="527" spans="1:26">
      <c r="A527" s="2"/>
      <c r="B527" s="2"/>
      <c r="C527" s="86"/>
      <c r="D527" s="86"/>
      <c r="E527" s="86"/>
      <c r="F527" s="86"/>
      <c r="G527" s="86"/>
      <c r="H527" s="86"/>
      <c r="I527" s="86"/>
      <c r="J527" s="86"/>
      <c r="K527" s="86"/>
      <c r="L527" s="86"/>
      <c r="M527" s="86"/>
      <c r="N527" s="86"/>
      <c r="O527" s="86"/>
      <c r="P527" s="2"/>
      <c r="Q527" s="2"/>
      <c r="R527" s="2"/>
      <c r="S527" s="2"/>
      <c r="T527" s="2"/>
      <c r="U527" s="2"/>
      <c r="V527" s="2"/>
      <c r="W527" s="2"/>
      <c r="X527" s="2"/>
      <c r="Y527" s="2"/>
      <c r="Z527" s="2"/>
    </row>
    <row r="528" spans="1:26">
      <c r="A528" s="2"/>
      <c r="B528" s="2"/>
      <c r="C528" s="86"/>
      <c r="D528" s="86"/>
      <c r="E528" s="86"/>
      <c r="F528" s="86"/>
      <c r="G528" s="86"/>
      <c r="H528" s="86"/>
      <c r="I528" s="86"/>
      <c r="J528" s="86"/>
      <c r="K528" s="86"/>
      <c r="L528" s="86"/>
      <c r="M528" s="86"/>
      <c r="N528" s="86"/>
      <c r="O528" s="86"/>
      <c r="P528" s="2"/>
      <c r="Q528" s="2"/>
      <c r="R528" s="2"/>
      <c r="S528" s="2"/>
      <c r="T528" s="2"/>
      <c r="U528" s="2"/>
      <c r="V528" s="2"/>
      <c r="W528" s="2"/>
      <c r="X528" s="2"/>
      <c r="Y528" s="2"/>
      <c r="Z528" s="2"/>
    </row>
    <row r="529" spans="1:26">
      <c r="A529" s="2"/>
      <c r="B529" s="2"/>
      <c r="C529" s="86"/>
      <c r="D529" s="86"/>
      <c r="E529" s="86"/>
      <c r="F529" s="86"/>
      <c r="G529" s="86"/>
      <c r="H529" s="86"/>
      <c r="I529" s="86"/>
      <c r="J529" s="86"/>
      <c r="K529" s="86"/>
      <c r="L529" s="86"/>
      <c r="M529" s="86"/>
      <c r="N529" s="86"/>
      <c r="O529" s="86"/>
      <c r="P529" s="2"/>
      <c r="Q529" s="2"/>
      <c r="R529" s="2"/>
      <c r="S529" s="2"/>
      <c r="T529" s="2"/>
      <c r="U529" s="2"/>
      <c r="V529" s="2"/>
      <c r="W529" s="2"/>
      <c r="X529" s="2"/>
      <c r="Y529" s="2"/>
      <c r="Z529" s="2"/>
    </row>
    <row r="530" spans="1:26">
      <c r="A530" s="2"/>
      <c r="B530" s="2"/>
      <c r="C530" s="86"/>
      <c r="D530" s="86"/>
      <c r="E530" s="86"/>
      <c r="F530" s="86"/>
      <c r="G530" s="86"/>
      <c r="H530" s="86"/>
      <c r="I530" s="86"/>
      <c r="J530" s="86"/>
      <c r="K530" s="86"/>
      <c r="L530" s="86"/>
      <c r="M530" s="86"/>
      <c r="N530" s="86"/>
      <c r="O530" s="86"/>
      <c r="P530" s="2"/>
      <c r="Q530" s="2"/>
      <c r="R530" s="2"/>
      <c r="S530" s="2"/>
      <c r="T530" s="2"/>
      <c r="U530" s="2"/>
      <c r="V530" s="2"/>
      <c r="W530" s="2"/>
      <c r="X530" s="2"/>
      <c r="Y530" s="2"/>
      <c r="Z530" s="2"/>
    </row>
    <row r="531" spans="1:26">
      <c r="A531" s="2"/>
      <c r="B531" s="2"/>
      <c r="C531" s="86"/>
      <c r="D531" s="86"/>
      <c r="E531" s="86"/>
      <c r="F531" s="86"/>
      <c r="G531" s="86"/>
      <c r="H531" s="86"/>
      <c r="I531" s="86"/>
      <c r="J531" s="86"/>
      <c r="K531" s="86"/>
      <c r="L531" s="86"/>
      <c r="M531" s="86"/>
      <c r="N531" s="86"/>
      <c r="O531" s="86"/>
      <c r="P531" s="2"/>
      <c r="Q531" s="2"/>
      <c r="R531" s="2"/>
      <c r="S531" s="2"/>
      <c r="T531" s="2"/>
      <c r="U531" s="2"/>
      <c r="V531" s="2"/>
      <c r="W531" s="2"/>
      <c r="X531" s="2"/>
      <c r="Y531" s="2"/>
      <c r="Z531" s="2"/>
    </row>
    <row r="532" spans="1:26">
      <c r="A532" s="2"/>
      <c r="B532" s="2"/>
      <c r="C532" s="86"/>
      <c r="D532" s="86"/>
      <c r="E532" s="86"/>
      <c r="F532" s="86"/>
      <c r="G532" s="86"/>
      <c r="H532" s="86"/>
      <c r="I532" s="86"/>
      <c r="J532" s="86"/>
      <c r="K532" s="86"/>
      <c r="L532" s="86"/>
      <c r="M532" s="86"/>
      <c r="N532" s="86"/>
      <c r="O532" s="86"/>
      <c r="P532" s="2"/>
      <c r="Q532" s="2"/>
      <c r="R532" s="2"/>
      <c r="S532" s="2"/>
      <c r="T532" s="2"/>
      <c r="U532" s="2"/>
      <c r="V532" s="2"/>
      <c r="W532" s="2"/>
      <c r="X532" s="2"/>
      <c r="Y532" s="2"/>
      <c r="Z532" s="2"/>
    </row>
    <row r="533" spans="1:26">
      <c r="A533" s="2"/>
      <c r="B533" s="2"/>
      <c r="C533" s="86"/>
      <c r="D533" s="86"/>
      <c r="E533" s="86"/>
      <c r="F533" s="86"/>
      <c r="G533" s="86"/>
      <c r="H533" s="86"/>
      <c r="I533" s="86"/>
      <c r="J533" s="86"/>
      <c r="K533" s="86"/>
      <c r="L533" s="86"/>
      <c r="M533" s="86"/>
      <c r="N533" s="86"/>
      <c r="O533" s="86"/>
      <c r="P533" s="2"/>
      <c r="Q533" s="2"/>
      <c r="R533" s="2"/>
      <c r="S533" s="2"/>
      <c r="T533" s="2"/>
      <c r="U533" s="2"/>
      <c r="V533" s="2"/>
      <c r="W533" s="2"/>
      <c r="X533" s="2"/>
      <c r="Y533" s="2"/>
      <c r="Z533" s="2"/>
    </row>
    <row r="534" spans="1:26">
      <c r="A534" s="2"/>
      <c r="B534" s="2"/>
      <c r="C534" s="86"/>
      <c r="D534" s="86"/>
      <c r="E534" s="86"/>
      <c r="F534" s="86"/>
      <c r="G534" s="86"/>
      <c r="H534" s="86"/>
      <c r="I534" s="86"/>
      <c r="J534" s="86"/>
      <c r="K534" s="86"/>
      <c r="L534" s="86"/>
      <c r="M534" s="86"/>
      <c r="N534" s="86"/>
      <c r="O534" s="86"/>
      <c r="P534" s="2"/>
      <c r="Q534" s="2"/>
      <c r="R534" s="2"/>
      <c r="S534" s="2"/>
      <c r="T534" s="2"/>
      <c r="U534" s="2"/>
      <c r="V534" s="2"/>
      <c r="W534" s="2"/>
      <c r="X534" s="2"/>
      <c r="Y534" s="2"/>
      <c r="Z534" s="2"/>
    </row>
    <row r="535" spans="1:26">
      <c r="A535" s="2"/>
      <c r="B535" s="2"/>
      <c r="C535" s="86"/>
      <c r="D535" s="86"/>
      <c r="E535" s="86"/>
      <c r="F535" s="86"/>
      <c r="G535" s="86"/>
      <c r="H535" s="86"/>
      <c r="I535" s="86"/>
      <c r="J535" s="86"/>
      <c r="K535" s="86"/>
      <c r="L535" s="86"/>
      <c r="M535" s="86"/>
      <c r="N535" s="86"/>
      <c r="O535" s="86"/>
      <c r="P535" s="2"/>
      <c r="Q535" s="2"/>
      <c r="R535" s="2"/>
      <c r="S535" s="2"/>
      <c r="T535" s="2"/>
      <c r="U535" s="2"/>
      <c r="V535" s="2"/>
      <c r="W535" s="2"/>
      <c r="X535" s="2"/>
      <c r="Y535" s="2"/>
      <c r="Z535" s="2"/>
    </row>
    <row r="536" spans="1:26">
      <c r="A536" s="2"/>
      <c r="B536" s="2"/>
      <c r="C536" s="86"/>
      <c r="D536" s="86"/>
      <c r="E536" s="86"/>
      <c r="F536" s="86"/>
      <c r="G536" s="86"/>
      <c r="H536" s="86"/>
      <c r="I536" s="86"/>
      <c r="J536" s="86"/>
      <c r="K536" s="86"/>
      <c r="L536" s="86"/>
      <c r="M536" s="86"/>
      <c r="N536" s="86"/>
      <c r="O536" s="86"/>
      <c r="P536" s="2"/>
      <c r="Q536" s="2"/>
      <c r="R536" s="2"/>
      <c r="S536" s="2"/>
      <c r="T536" s="2"/>
      <c r="U536" s="2"/>
      <c r="V536" s="2"/>
      <c r="W536" s="2"/>
      <c r="X536" s="2"/>
      <c r="Y536" s="2"/>
      <c r="Z536" s="2"/>
    </row>
    <row r="537" spans="1:26">
      <c r="A537" s="2"/>
      <c r="B537" s="2"/>
      <c r="C537" s="86"/>
      <c r="D537" s="86"/>
      <c r="E537" s="86"/>
      <c r="F537" s="86"/>
      <c r="G537" s="86"/>
      <c r="H537" s="86"/>
      <c r="I537" s="86"/>
      <c r="J537" s="86"/>
      <c r="K537" s="86"/>
      <c r="L537" s="86"/>
      <c r="M537" s="86"/>
      <c r="N537" s="86"/>
      <c r="O537" s="86"/>
      <c r="P537" s="2"/>
      <c r="Q537" s="2"/>
      <c r="R537" s="2"/>
      <c r="S537" s="2"/>
      <c r="T537" s="2"/>
      <c r="U537" s="2"/>
      <c r="V537" s="2"/>
      <c r="W537" s="2"/>
      <c r="X537" s="2"/>
      <c r="Y537" s="2"/>
      <c r="Z537" s="2"/>
    </row>
    <row r="538" spans="1:26">
      <c r="A538" s="2"/>
      <c r="B538" s="2"/>
      <c r="C538" s="86"/>
      <c r="D538" s="86"/>
      <c r="E538" s="86"/>
      <c r="F538" s="86"/>
      <c r="G538" s="86"/>
      <c r="H538" s="86"/>
      <c r="I538" s="86"/>
      <c r="J538" s="86"/>
      <c r="K538" s="86"/>
      <c r="L538" s="86"/>
      <c r="M538" s="86"/>
      <c r="N538" s="86"/>
      <c r="O538" s="86"/>
      <c r="P538" s="2"/>
      <c r="Q538" s="2"/>
      <c r="R538" s="2"/>
      <c r="S538" s="2"/>
      <c r="T538" s="2"/>
      <c r="U538" s="2"/>
      <c r="V538" s="2"/>
      <c r="W538" s="2"/>
      <c r="X538" s="2"/>
      <c r="Y538" s="2"/>
      <c r="Z538" s="2"/>
    </row>
    <row r="539" spans="1:26">
      <c r="A539" s="2"/>
      <c r="B539" s="2"/>
      <c r="C539" s="86"/>
      <c r="D539" s="86"/>
      <c r="E539" s="86"/>
      <c r="F539" s="86"/>
      <c r="G539" s="86"/>
      <c r="H539" s="86"/>
      <c r="I539" s="86"/>
      <c r="J539" s="86"/>
      <c r="K539" s="86"/>
      <c r="L539" s="86"/>
      <c r="M539" s="86"/>
      <c r="N539" s="86"/>
      <c r="O539" s="86"/>
      <c r="P539" s="2"/>
      <c r="Q539" s="2"/>
      <c r="R539" s="2"/>
      <c r="S539" s="2"/>
      <c r="T539" s="2"/>
      <c r="U539" s="2"/>
      <c r="V539" s="2"/>
      <c r="W539" s="2"/>
      <c r="X539" s="2"/>
      <c r="Y539" s="2"/>
      <c r="Z539" s="2"/>
    </row>
    <row r="540" spans="1:26">
      <c r="A540" s="2"/>
      <c r="B540" s="2"/>
      <c r="C540" s="86"/>
      <c r="D540" s="86"/>
      <c r="E540" s="86"/>
      <c r="F540" s="86"/>
      <c r="G540" s="86"/>
      <c r="H540" s="86"/>
      <c r="I540" s="86"/>
      <c r="J540" s="86"/>
      <c r="K540" s="86"/>
      <c r="L540" s="86"/>
      <c r="M540" s="86"/>
      <c r="N540" s="86"/>
      <c r="O540" s="86"/>
      <c r="P540" s="2"/>
      <c r="Q540" s="2"/>
      <c r="R540" s="2"/>
      <c r="S540" s="2"/>
      <c r="T540" s="2"/>
      <c r="U540" s="2"/>
      <c r="V540" s="2"/>
      <c r="W540" s="2"/>
      <c r="X540" s="2"/>
      <c r="Y540" s="2"/>
      <c r="Z540" s="2"/>
    </row>
    <row r="541" spans="1:26">
      <c r="A541" s="2"/>
      <c r="B541" s="2"/>
      <c r="C541" s="86"/>
      <c r="D541" s="86"/>
      <c r="E541" s="86"/>
      <c r="F541" s="86"/>
      <c r="G541" s="86"/>
      <c r="H541" s="86"/>
      <c r="I541" s="86"/>
      <c r="J541" s="86"/>
      <c r="K541" s="86"/>
      <c r="L541" s="86"/>
      <c r="M541" s="86"/>
      <c r="N541" s="86"/>
      <c r="O541" s="86"/>
      <c r="P541" s="2"/>
      <c r="Q541" s="2"/>
      <c r="R541" s="2"/>
      <c r="S541" s="2"/>
      <c r="T541" s="2"/>
      <c r="U541" s="2"/>
      <c r="V541" s="2"/>
      <c r="W541" s="2"/>
      <c r="X541" s="2"/>
      <c r="Y541" s="2"/>
      <c r="Z541" s="2"/>
    </row>
    <row r="542" spans="1:26">
      <c r="A542" s="2"/>
      <c r="B542" s="2"/>
      <c r="C542" s="86"/>
      <c r="D542" s="86"/>
      <c r="E542" s="86"/>
      <c r="F542" s="86"/>
      <c r="G542" s="86"/>
      <c r="H542" s="86"/>
      <c r="I542" s="86"/>
      <c r="J542" s="86"/>
      <c r="K542" s="86"/>
      <c r="L542" s="86"/>
      <c r="M542" s="86"/>
      <c r="N542" s="86"/>
      <c r="O542" s="86"/>
      <c r="P542" s="2"/>
      <c r="Q542" s="2"/>
      <c r="R542" s="2"/>
      <c r="S542" s="2"/>
      <c r="T542" s="2"/>
      <c r="U542" s="2"/>
      <c r="V542" s="2"/>
      <c r="W542" s="2"/>
      <c r="X542" s="2"/>
      <c r="Y542" s="2"/>
      <c r="Z542" s="2"/>
    </row>
    <row r="543" spans="1:26">
      <c r="A543" s="2"/>
      <c r="B543" s="2"/>
      <c r="C543" s="86"/>
      <c r="D543" s="86"/>
      <c r="E543" s="86"/>
      <c r="F543" s="86"/>
      <c r="G543" s="86"/>
      <c r="H543" s="86"/>
      <c r="I543" s="86"/>
      <c r="J543" s="86"/>
      <c r="K543" s="86"/>
      <c r="L543" s="86"/>
      <c r="M543" s="86"/>
      <c r="N543" s="86"/>
      <c r="O543" s="86"/>
      <c r="P543" s="2"/>
      <c r="Q543" s="2"/>
      <c r="R543" s="2"/>
      <c r="S543" s="2"/>
      <c r="T543" s="2"/>
      <c r="U543" s="2"/>
      <c r="V543" s="2"/>
      <c r="W543" s="2"/>
      <c r="X543" s="2"/>
      <c r="Y543" s="2"/>
      <c r="Z543" s="2"/>
    </row>
    <row r="544" spans="1:26">
      <c r="A544" s="2"/>
      <c r="B544" s="2"/>
      <c r="C544" s="86"/>
      <c r="D544" s="86"/>
      <c r="E544" s="86"/>
      <c r="F544" s="86"/>
      <c r="G544" s="86"/>
      <c r="H544" s="86"/>
      <c r="I544" s="86"/>
      <c r="J544" s="86"/>
      <c r="K544" s="86"/>
      <c r="L544" s="86"/>
      <c r="M544" s="86"/>
      <c r="N544" s="86"/>
      <c r="O544" s="86"/>
      <c r="P544" s="2"/>
      <c r="Q544" s="2"/>
      <c r="R544" s="2"/>
      <c r="S544" s="2"/>
      <c r="T544" s="2"/>
      <c r="U544" s="2"/>
      <c r="V544" s="2"/>
      <c r="W544" s="2"/>
      <c r="X544" s="2"/>
      <c r="Y544" s="2"/>
      <c r="Z544" s="2"/>
    </row>
    <row r="545" spans="1:26">
      <c r="A545" s="2"/>
      <c r="B545" s="2"/>
      <c r="C545" s="86"/>
      <c r="D545" s="86"/>
      <c r="E545" s="86"/>
      <c r="F545" s="86"/>
      <c r="G545" s="86"/>
      <c r="H545" s="86"/>
      <c r="I545" s="86"/>
      <c r="J545" s="86"/>
      <c r="K545" s="86"/>
      <c r="L545" s="86"/>
      <c r="M545" s="86"/>
      <c r="N545" s="86"/>
      <c r="O545" s="86"/>
      <c r="P545" s="2"/>
      <c r="Q545" s="2"/>
      <c r="R545" s="2"/>
      <c r="S545" s="2"/>
      <c r="T545" s="2"/>
      <c r="U545" s="2"/>
      <c r="V545" s="2"/>
      <c r="W545" s="2"/>
      <c r="X545" s="2"/>
      <c r="Y545" s="2"/>
      <c r="Z545" s="2"/>
    </row>
    <row r="546" spans="1:26">
      <c r="A546" s="2"/>
      <c r="B546" s="2"/>
      <c r="C546" s="86"/>
      <c r="D546" s="86"/>
      <c r="E546" s="86"/>
      <c r="F546" s="86"/>
      <c r="G546" s="86"/>
      <c r="H546" s="86"/>
      <c r="I546" s="86"/>
      <c r="J546" s="86"/>
      <c r="K546" s="86"/>
      <c r="L546" s="86"/>
      <c r="M546" s="86"/>
      <c r="N546" s="86"/>
      <c r="O546" s="86"/>
      <c r="P546" s="2"/>
      <c r="Q546" s="2"/>
      <c r="R546" s="2"/>
      <c r="S546" s="2"/>
      <c r="T546" s="2"/>
      <c r="U546" s="2"/>
      <c r="V546" s="2"/>
      <c r="W546" s="2"/>
      <c r="X546" s="2"/>
      <c r="Y546" s="2"/>
      <c r="Z546" s="2"/>
    </row>
    <row r="547" spans="1:26">
      <c r="A547" s="2"/>
      <c r="B547" s="2"/>
      <c r="C547" s="86"/>
      <c r="D547" s="86"/>
      <c r="E547" s="86"/>
      <c r="F547" s="86"/>
      <c r="G547" s="86"/>
      <c r="H547" s="86"/>
      <c r="I547" s="86"/>
      <c r="J547" s="86"/>
      <c r="K547" s="86"/>
      <c r="L547" s="86"/>
      <c r="M547" s="86"/>
      <c r="N547" s="86"/>
      <c r="O547" s="86"/>
      <c r="P547" s="2"/>
      <c r="Q547" s="2"/>
      <c r="R547" s="2"/>
      <c r="S547" s="2"/>
      <c r="T547" s="2"/>
      <c r="U547" s="2"/>
      <c r="V547" s="2"/>
      <c r="W547" s="2"/>
      <c r="X547" s="2"/>
      <c r="Y547" s="2"/>
      <c r="Z547" s="2"/>
    </row>
    <row r="548" spans="1:26">
      <c r="A548" s="2"/>
      <c r="B548" s="2"/>
      <c r="C548" s="86"/>
      <c r="D548" s="86"/>
      <c r="E548" s="86"/>
      <c r="F548" s="86"/>
      <c r="G548" s="86"/>
      <c r="H548" s="86"/>
      <c r="I548" s="86"/>
      <c r="J548" s="86"/>
      <c r="K548" s="86"/>
      <c r="L548" s="86"/>
      <c r="M548" s="86"/>
      <c r="N548" s="86"/>
      <c r="O548" s="86"/>
      <c r="P548" s="2"/>
      <c r="Q548" s="2"/>
      <c r="R548" s="2"/>
      <c r="S548" s="2"/>
      <c r="T548" s="2"/>
      <c r="U548" s="2"/>
      <c r="V548" s="2"/>
      <c r="W548" s="2"/>
      <c r="X548" s="2"/>
      <c r="Y548" s="2"/>
      <c r="Z548" s="2"/>
    </row>
    <row r="549" spans="1:26">
      <c r="A549" s="2"/>
      <c r="B549" s="2"/>
      <c r="C549" s="86"/>
      <c r="D549" s="86"/>
      <c r="E549" s="86"/>
      <c r="F549" s="86"/>
      <c r="G549" s="86"/>
      <c r="H549" s="86"/>
      <c r="I549" s="86"/>
      <c r="J549" s="86"/>
      <c r="K549" s="86"/>
      <c r="L549" s="86"/>
      <c r="M549" s="86"/>
      <c r="N549" s="86"/>
      <c r="O549" s="86"/>
      <c r="P549" s="2"/>
      <c r="Q549" s="2"/>
      <c r="R549" s="2"/>
      <c r="S549" s="2"/>
      <c r="T549" s="2"/>
      <c r="U549" s="2"/>
      <c r="V549" s="2"/>
      <c r="W549" s="2"/>
      <c r="X549" s="2"/>
      <c r="Y549" s="2"/>
      <c r="Z549" s="2"/>
    </row>
    <row r="550" spans="1:26">
      <c r="A550" s="2"/>
      <c r="B550" s="2"/>
      <c r="C550" s="86"/>
      <c r="D550" s="86"/>
      <c r="E550" s="86"/>
      <c r="F550" s="86"/>
      <c r="G550" s="86"/>
      <c r="H550" s="86"/>
      <c r="I550" s="86"/>
      <c r="J550" s="86"/>
      <c r="K550" s="86"/>
      <c r="L550" s="86"/>
      <c r="M550" s="86"/>
      <c r="N550" s="86"/>
      <c r="O550" s="86"/>
      <c r="P550" s="2"/>
      <c r="Q550" s="2"/>
      <c r="R550" s="2"/>
      <c r="S550" s="2"/>
      <c r="T550" s="2"/>
      <c r="U550" s="2"/>
      <c r="V550" s="2"/>
      <c r="W550" s="2"/>
      <c r="X550" s="2"/>
      <c r="Y550" s="2"/>
      <c r="Z550" s="2"/>
    </row>
    <row r="551" spans="1:26">
      <c r="A551" s="2"/>
      <c r="B551" s="2"/>
      <c r="C551" s="86"/>
      <c r="D551" s="86"/>
      <c r="E551" s="86"/>
      <c r="F551" s="86"/>
      <c r="G551" s="86"/>
      <c r="H551" s="86"/>
      <c r="I551" s="86"/>
      <c r="J551" s="86"/>
      <c r="K551" s="86"/>
      <c r="L551" s="86"/>
      <c r="M551" s="86"/>
      <c r="N551" s="86"/>
      <c r="O551" s="86"/>
      <c r="P551" s="2"/>
      <c r="Q551" s="2"/>
      <c r="R551" s="2"/>
      <c r="S551" s="2"/>
      <c r="T551" s="2"/>
      <c r="U551" s="2"/>
      <c r="V551" s="2"/>
      <c r="W551" s="2"/>
      <c r="X551" s="2"/>
      <c r="Y551" s="2"/>
      <c r="Z551" s="2"/>
    </row>
    <row r="552" spans="1:26">
      <c r="A552" s="2"/>
      <c r="B552" s="2"/>
      <c r="C552" s="86"/>
      <c r="D552" s="86"/>
      <c r="E552" s="86"/>
      <c r="F552" s="86"/>
      <c r="G552" s="86"/>
      <c r="H552" s="86"/>
      <c r="I552" s="86"/>
      <c r="J552" s="86"/>
      <c r="K552" s="86"/>
      <c r="L552" s="86"/>
      <c r="M552" s="86"/>
      <c r="N552" s="86"/>
      <c r="O552" s="86"/>
      <c r="P552" s="2"/>
      <c r="Q552" s="2"/>
      <c r="R552" s="2"/>
      <c r="S552" s="2"/>
      <c r="T552" s="2"/>
      <c r="U552" s="2"/>
      <c r="V552" s="2"/>
      <c r="W552" s="2"/>
      <c r="X552" s="2"/>
      <c r="Y552" s="2"/>
      <c r="Z552" s="2"/>
    </row>
    <row r="553" spans="1:26">
      <c r="A553" s="2"/>
      <c r="B553" s="2"/>
      <c r="C553" s="86"/>
      <c r="D553" s="86"/>
      <c r="E553" s="86"/>
      <c r="F553" s="86"/>
      <c r="G553" s="86"/>
      <c r="H553" s="86"/>
      <c r="I553" s="86"/>
      <c r="J553" s="86"/>
      <c r="K553" s="86"/>
      <c r="L553" s="86"/>
      <c r="M553" s="86"/>
      <c r="N553" s="86"/>
      <c r="O553" s="86"/>
      <c r="P553" s="2"/>
      <c r="Q553" s="2"/>
      <c r="R553" s="2"/>
      <c r="S553" s="2"/>
      <c r="T553" s="2"/>
      <c r="U553" s="2"/>
      <c r="V553" s="2"/>
      <c r="W553" s="2"/>
      <c r="X553" s="2"/>
      <c r="Y553" s="2"/>
      <c r="Z553" s="2"/>
    </row>
    <row r="554" spans="1:26">
      <c r="A554" s="2"/>
      <c r="B554" s="2"/>
      <c r="C554" s="86"/>
      <c r="D554" s="86"/>
      <c r="E554" s="86"/>
      <c r="F554" s="86"/>
      <c r="G554" s="86"/>
      <c r="H554" s="86"/>
      <c r="I554" s="86"/>
      <c r="J554" s="86"/>
      <c r="K554" s="86"/>
      <c r="L554" s="86"/>
      <c r="M554" s="86"/>
      <c r="N554" s="86"/>
      <c r="O554" s="86"/>
      <c r="P554" s="2"/>
      <c r="Q554" s="2"/>
      <c r="R554" s="2"/>
      <c r="S554" s="2"/>
      <c r="T554" s="2"/>
      <c r="U554" s="2"/>
      <c r="V554" s="2"/>
      <c r="W554" s="2"/>
      <c r="X554" s="2"/>
      <c r="Y554" s="2"/>
      <c r="Z554" s="2"/>
    </row>
    <row r="555" spans="1:26">
      <c r="A555" s="2"/>
      <c r="B555" s="2"/>
      <c r="C555" s="86"/>
      <c r="D555" s="86"/>
      <c r="E555" s="86"/>
      <c r="F555" s="86"/>
      <c r="G555" s="86"/>
      <c r="H555" s="86"/>
      <c r="I555" s="86"/>
      <c r="J555" s="86"/>
      <c r="K555" s="86"/>
      <c r="L555" s="86"/>
      <c r="M555" s="86"/>
      <c r="N555" s="86"/>
      <c r="O555" s="86"/>
      <c r="P555" s="2"/>
      <c r="Q555" s="2"/>
      <c r="R555" s="2"/>
      <c r="S555" s="2"/>
      <c r="T555" s="2"/>
      <c r="U555" s="2"/>
      <c r="V555" s="2"/>
      <c r="W555" s="2"/>
      <c r="X555" s="2"/>
      <c r="Y555" s="2"/>
      <c r="Z555" s="2"/>
    </row>
    <row r="556" spans="1:26">
      <c r="A556" s="2"/>
      <c r="B556" s="2"/>
      <c r="C556" s="86"/>
      <c r="D556" s="86"/>
      <c r="E556" s="86"/>
      <c r="F556" s="86"/>
      <c r="G556" s="86"/>
      <c r="H556" s="86"/>
      <c r="I556" s="86"/>
      <c r="J556" s="86"/>
      <c r="K556" s="86"/>
      <c r="L556" s="86"/>
      <c r="M556" s="86"/>
      <c r="N556" s="86"/>
      <c r="O556" s="86"/>
      <c r="P556" s="2"/>
      <c r="Q556" s="2"/>
      <c r="R556" s="2"/>
      <c r="S556" s="2"/>
      <c r="T556" s="2"/>
      <c r="U556" s="2"/>
      <c r="V556" s="2"/>
      <c r="W556" s="2"/>
      <c r="X556" s="2"/>
      <c r="Y556" s="2"/>
      <c r="Z556" s="2"/>
    </row>
    <row r="557" spans="1:26">
      <c r="A557" s="2"/>
      <c r="B557" s="2"/>
      <c r="C557" s="86"/>
      <c r="D557" s="86"/>
      <c r="E557" s="86"/>
      <c r="F557" s="86"/>
      <c r="G557" s="86"/>
      <c r="H557" s="86"/>
      <c r="I557" s="86"/>
      <c r="J557" s="86"/>
      <c r="K557" s="86"/>
      <c r="L557" s="86"/>
      <c r="M557" s="86"/>
      <c r="N557" s="86"/>
      <c r="O557" s="86"/>
      <c r="P557" s="2"/>
      <c r="Q557" s="2"/>
      <c r="R557" s="2"/>
      <c r="S557" s="2"/>
      <c r="T557" s="2"/>
      <c r="U557" s="2"/>
      <c r="V557" s="2"/>
      <c r="W557" s="2"/>
      <c r="X557" s="2"/>
      <c r="Y557" s="2"/>
      <c r="Z557" s="2"/>
    </row>
    <row r="558" spans="1:26">
      <c r="A558" s="2"/>
      <c r="B558" s="2"/>
      <c r="C558" s="86"/>
      <c r="D558" s="86"/>
      <c r="E558" s="86"/>
      <c r="F558" s="86"/>
      <c r="G558" s="86"/>
      <c r="H558" s="86"/>
      <c r="I558" s="86"/>
      <c r="J558" s="86"/>
      <c r="K558" s="86"/>
      <c r="L558" s="86"/>
      <c r="M558" s="86"/>
      <c r="N558" s="86"/>
      <c r="O558" s="86"/>
      <c r="P558" s="2"/>
      <c r="Q558" s="2"/>
      <c r="R558" s="2"/>
      <c r="S558" s="2"/>
      <c r="T558" s="2"/>
      <c r="U558" s="2"/>
      <c r="V558" s="2"/>
      <c r="W558" s="2"/>
      <c r="X558" s="2"/>
      <c r="Y558" s="2"/>
      <c r="Z558" s="2"/>
    </row>
    <row r="559" spans="1:26">
      <c r="A559" s="2"/>
      <c r="B559" s="2"/>
      <c r="C559" s="86"/>
      <c r="D559" s="86"/>
      <c r="E559" s="86"/>
      <c r="F559" s="86"/>
      <c r="G559" s="86"/>
      <c r="H559" s="86"/>
      <c r="I559" s="86"/>
      <c r="J559" s="86"/>
      <c r="K559" s="86"/>
      <c r="L559" s="86"/>
      <c r="M559" s="86"/>
      <c r="N559" s="86"/>
      <c r="O559" s="86"/>
      <c r="P559" s="2"/>
      <c r="Q559" s="2"/>
      <c r="R559" s="2"/>
      <c r="S559" s="2"/>
      <c r="T559" s="2"/>
      <c r="U559" s="2"/>
      <c r="V559" s="2"/>
      <c r="W559" s="2"/>
      <c r="X559" s="2"/>
      <c r="Y559" s="2"/>
      <c r="Z559" s="2"/>
    </row>
    <row r="560" spans="1:26">
      <c r="A560" s="2"/>
      <c r="B560" s="2"/>
      <c r="C560" s="86"/>
      <c r="D560" s="86"/>
      <c r="E560" s="86"/>
      <c r="F560" s="86"/>
      <c r="G560" s="86"/>
      <c r="H560" s="86"/>
      <c r="I560" s="86"/>
      <c r="J560" s="86"/>
      <c r="K560" s="86"/>
      <c r="L560" s="86"/>
      <c r="M560" s="86"/>
      <c r="N560" s="86"/>
      <c r="O560" s="86"/>
      <c r="P560" s="2"/>
      <c r="Q560" s="2"/>
      <c r="R560" s="2"/>
      <c r="S560" s="2"/>
      <c r="T560" s="2"/>
      <c r="U560" s="2"/>
      <c r="V560" s="2"/>
      <c r="W560" s="2"/>
      <c r="X560" s="2"/>
      <c r="Y560" s="2"/>
      <c r="Z560" s="2"/>
    </row>
    <row r="561" spans="1:26">
      <c r="A561" s="2"/>
      <c r="B561" s="2"/>
      <c r="C561" s="86"/>
      <c r="D561" s="86"/>
      <c r="E561" s="86"/>
      <c r="F561" s="86"/>
      <c r="G561" s="86"/>
      <c r="H561" s="86"/>
      <c r="I561" s="86"/>
      <c r="J561" s="86"/>
      <c r="K561" s="86"/>
      <c r="L561" s="86"/>
      <c r="M561" s="86"/>
      <c r="N561" s="86"/>
      <c r="O561" s="86"/>
      <c r="P561" s="2"/>
      <c r="Q561" s="2"/>
      <c r="R561" s="2"/>
      <c r="S561" s="2"/>
      <c r="T561" s="2"/>
      <c r="U561" s="2"/>
      <c r="V561" s="2"/>
      <c r="W561" s="2"/>
      <c r="X561" s="2"/>
      <c r="Y561" s="2"/>
      <c r="Z561" s="2"/>
    </row>
    <row r="562" spans="1:26">
      <c r="A562" s="2"/>
      <c r="B562" s="2"/>
      <c r="C562" s="86"/>
      <c r="D562" s="86"/>
      <c r="E562" s="86"/>
      <c r="F562" s="86"/>
      <c r="G562" s="86"/>
      <c r="H562" s="86"/>
      <c r="I562" s="86"/>
      <c r="J562" s="86"/>
      <c r="K562" s="86"/>
      <c r="L562" s="86"/>
      <c r="M562" s="86"/>
      <c r="N562" s="86"/>
      <c r="O562" s="86"/>
      <c r="P562" s="2"/>
      <c r="Q562" s="2"/>
      <c r="R562" s="2"/>
      <c r="S562" s="2"/>
      <c r="T562" s="2"/>
      <c r="U562" s="2"/>
      <c r="V562" s="2"/>
      <c r="W562" s="2"/>
      <c r="X562" s="2"/>
      <c r="Y562" s="2"/>
      <c r="Z562" s="2"/>
    </row>
    <row r="563" spans="1:26">
      <c r="A563" s="2"/>
      <c r="B563" s="2"/>
      <c r="C563" s="86"/>
      <c r="D563" s="86"/>
      <c r="E563" s="86"/>
      <c r="F563" s="86"/>
      <c r="G563" s="86"/>
      <c r="H563" s="86"/>
      <c r="I563" s="86"/>
      <c r="J563" s="86"/>
      <c r="K563" s="86"/>
      <c r="L563" s="86"/>
      <c r="M563" s="86"/>
      <c r="N563" s="86"/>
      <c r="O563" s="86"/>
      <c r="P563" s="2"/>
      <c r="Q563" s="2"/>
      <c r="R563" s="2"/>
      <c r="S563" s="2"/>
      <c r="T563" s="2"/>
      <c r="U563" s="2"/>
      <c r="V563" s="2"/>
      <c r="W563" s="2"/>
      <c r="X563" s="2"/>
      <c r="Y563" s="2"/>
      <c r="Z563" s="2"/>
    </row>
    <row r="564" spans="1:26">
      <c r="A564" s="2"/>
      <c r="B564" s="2"/>
      <c r="C564" s="86"/>
      <c r="D564" s="86"/>
      <c r="E564" s="86"/>
      <c r="F564" s="86"/>
      <c r="G564" s="86"/>
      <c r="H564" s="86"/>
      <c r="I564" s="86"/>
      <c r="J564" s="86"/>
      <c r="K564" s="86"/>
      <c r="L564" s="86"/>
      <c r="M564" s="86"/>
      <c r="N564" s="86"/>
      <c r="O564" s="86"/>
      <c r="P564" s="2"/>
      <c r="Q564" s="2"/>
      <c r="R564" s="2"/>
      <c r="S564" s="2"/>
      <c r="T564" s="2"/>
      <c r="U564" s="2"/>
      <c r="V564" s="2"/>
      <c r="W564" s="2"/>
      <c r="X564" s="2"/>
      <c r="Y564" s="2"/>
      <c r="Z564" s="2"/>
    </row>
    <row r="565" spans="1:26">
      <c r="A565" s="2"/>
      <c r="B565" s="2"/>
      <c r="C565" s="86"/>
      <c r="D565" s="86"/>
      <c r="E565" s="86"/>
      <c r="F565" s="86"/>
      <c r="G565" s="86"/>
      <c r="H565" s="86"/>
      <c r="I565" s="86"/>
      <c r="J565" s="86"/>
      <c r="K565" s="86"/>
      <c r="L565" s="86"/>
      <c r="M565" s="86"/>
      <c r="N565" s="86"/>
      <c r="O565" s="86"/>
      <c r="P565" s="2"/>
      <c r="Q565" s="2"/>
      <c r="R565" s="2"/>
      <c r="S565" s="2"/>
      <c r="T565" s="2"/>
      <c r="U565" s="2"/>
      <c r="V565" s="2"/>
      <c r="W565" s="2"/>
      <c r="X565" s="2"/>
      <c r="Y565" s="2"/>
      <c r="Z565" s="2"/>
    </row>
    <row r="566" spans="1:26">
      <c r="A566" s="2"/>
      <c r="B566" s="2"/>
      <c r="C566" s="86"/>
      <c r="D566" s="86"/>
      <c r="E566" s="86"/>
      <c r="F566" s="86"/>
      <c r="G566" s="86"/>
      <c r="H566" s="86"/>
      <c r="I566" s="86"/>
      <c r="J566" s="86"/>
      <c r="K566" s="86"/>
      <c r="L566" s="86"/>
      <c r="M566" s="86"/>
      <c r="N566" s="86"/>
      <c r="O566" s="86"/>
      <c r="P566" s="2"/>
      <c r="Q566" s="2"/>
      <c r="R566" s="2"/>
      <c r="S566" s="2"/>
      <c r="T566" s="2"/>
      <c r="U566" s="2"/>
      <c r="V566" s="2"/>
      <c r="W566" s="2"/>
      <c r="X566" s="2"/>
      <c r="Y566" s="2"/>
      <c r="Z566" s="2"/>
    </row>
    <row r="567" spans="1:26">
      <c r="A567" s="2"/>
      <c r="B567" s="2"/>
      <c r="C567" s="86"/>
      <c r="D567" s="86"/>
      <c r="E567" s="86"/>
      <c r="F567" s="86"/>
      <c r="G567" s="86"/>
      <c r="H567" s="86"/>
      <c r="I567" s="86"/>
      <c r="J567" s="86"/>
      <c r="K567" s="86"/>
      <c r="L567" s="86"/>
      <c r="M567" s="86"/>
      <c r="N567" s="86"/>
      <c r="O567" s="86"/>
      <c r="P567" s="2"/>
      <c r="Q567" s="2"/>
      <c r="R567" s="2"/>
      <c r="S567" s="2"/>
      <c r="T567" s="2"/>
      <c r="U567" s="2"/>
      <c r="V567" s="2"/>
      <c r="W567" s="2"/>
      <c r="X567" s="2"/>
      <c r="Y567" s="2"/>
      <c r="Z567" s="2"/>
    </row>
    <row r="568" spans="1:26">
      <c r="A568" s="2"/>
      <c r="B568" s="2"/>
      <c r="C568" s="86"/>
      <c r="D568" s="86"/>
      <c r="E568" s="86"/>
      <c r="F568" s="86"/>
      <c r="G568" s="86"/>
      <c r="H568" s="86"/>
      <c r="I568" s="86"/>
      <c r="J568" s="86"/>
      <c r="K568" s="86"/>
      <c r="L568" s="86"/>
      <c r="M568" s="86"/>
      <c r="N568" s="86"/>
      <c r="O568" s="86"/>
      <c r="P568" s="2"/>
      <c r="Q568" s="2"/>
      <c r="R568" s="2"/>
      <c r="S568" s="2"/>
      <c r="T568" s="2"/>
      <c r="U568" s="2"/>
      <c r="V568" s="2"/>
      <c r="W568" s="2"/>
      <c r="X568" s="2"/>
      <c r="Y568" s="2"/>
      <c r="Z568" s="2"/>
    </row>
    <row r="569" spans="1:26">
      <c r="A569" s="2"/>
      <c r="B569" s="2"/>
      <c r="C569" s="86"/>
      <c r="D569" s="86"/>
      <c r="E569" s="86"/>
      <c r="F569" s="86"/>
      <c r="G569" s="86"/>
      <c r="H569" s="86"/>
      <c r="I569" s="86"/>
      <c r="J569" s="86"/>
      <c r="K569" s="86"/>
      <c r="L569" s="86"/>
      <c r="M569" s="86"/>
      <c r="N569" s="86"/>
      <c r="O569" s="86"/>
      <c r="P569" s="2"/>
      <c r="Q569" s="2"/>
      <c r="R569" s="2"/>
      <c r="S569" s="2"/>
      <c r="T569" s="2"/>
      <c r="U569" s="2"/>
      <c r="V569" s="2"/>
      <c r="W569" s="2"/>
      <c r="X569" s="2"/>
      <c r="Y569" s="2"/>
      <c r="Z569" s="2"/>
    </row>
    <row r="570" spans="1:26">
      <c r="A570" s="2"/>
      <c r="B570" s="2"/>
      <c r="C570" s="86"/>
      <c r="D570" s="86"/>
      <c r="E570" s="86"/>
      <c r="F570" s="86"/>
      <c r="G570" s="86"/>
      <c r="H570" s="86"/>
      <c r="I570" s="86"/>
      <c r="J570" s="86"/>
      <c r="K570" s="86"/>
      <c r="L570" s="86"/>
      <c r="M570" s="86"/>
      <c r="N570" s="86"/>
      <c r="O570" s="86"/>
      <c r="P570" s="2"/>
      <c r="Q570" s="2"/>
      <c r="R570" s="2"/>
      <c r="S570" s="2"/>
      <c r="T570" s="2"/>
      <c r="U570" s="2"/>
      <c r="V570" s="2"/>
      <c r="W570" s="2"/>
      <c r="X570" s="2"/>
      <c r="Y570" s="2"/>
      <c r="Z570" s="2"/>
    </row>
    <row r="571" spans="1:26">
      <c r="A571" s="2"/>
      <c r="B571" s="2"/>
      <c r="C571" s="86"/>
      <c r="D571" s="86"/>
      <c r="E571" s="86"/>
      <c r="F571" s="86"/>
      <c r="G571" s="86"/>
      <c r="H571" s="86"/>
      <c r="I571" s="86"/>
      <c r="J571" s="86"/>
      <c r="K571" s="86"/>
      <c r="L571" s="86"/>
      <c r="M571" s="86"/>
      <c r="N571" s="86"/>
      <c r="O571" s="86"/>
      <c r="P571" s="2"/>
      <c r="Q571" s="2"/>
      <c r="R571" s="2"/>
      <c r="S571" s="2"/>
      <c r="T571" s="2"/>
      <c r="U571" s="2"/>
      <c r="V571" s="2"/>
      <c r="W571" s="2"/>
      <c r="X571" s="2"/>
      <c r="Y571" s="2"/>
      <c r="Z571" s="2"/>
    </row>
    <row r="572" spans="1:26">
      <c r="A572" s="2"/>
      <c r="B572" s="2"/>
      <c r="C572" s="86"/>
      <c r="D572" s="86"/>
      <c r="E572" s="86"/>
      <c r="F572" s="86"/>
      <c r="G572" s="86"/>
      <c r="H572" s="86"/>
      <c r="I572" s="86"/>
      <c r="J572" s="86"/>
      <c r="K572" s="86"/>
      <c r="L572" s="86"/>
      <c r="M572" s="86"/>
      <c r="N572" s="86"/>
      <c r="O572" s="86"/>
      <c r="P572" s="2"/>
      <c r="Q572" s="2"/>
      <c r="R572" s="2"/>
      <c r="S572" s="2"/>
      <c r="T572" s="2"/>
      <c r="U572" s="2"/>
      <c r="V572" s="2"/>
      <c r="W572" s="2"/>
      <c r="X572" s="2"/>
      <c r="Y572" s="2"/>
      <c r="Z572" s="2"/>
    </row>
    <row r="573" spans="1:26">
      <c r="A573" s="2"/>
      <c r="B573" s="2"/>
      <c r="C573" s="86"/>
      <c r="D573" s="86"/>
      <c r="E573" s="86"/>
      <c r="F573" s="86"/>
      <c r="G573" s="86"/>
      <c r="H573" s="86"/>
      <c r="I573" s="86"/>
      <c r="J573" s="86"/>
      <c r="K573" s="86"/>
      <c r="L573" s="86"/>
      <c r="M573" s="86"/>
      <c r="N573" s="86"/>
      <c r="O573" s="86"/>
      <c r="P573" s="2"/>
      <c r="Q573" s="2"/>
      <c r="R573" s="2"/>
      <c r="S573" s="2"/>
      <c r="T573" s="2"/>
      <c r="U573" s="2"/>
      <c r="V573" s="2"/>
      <c r="W573" s="2"/>
      <c r="X573" s="2"/>
      <c r="Y573" s="2"/>
      <c r="Z573" s="2"/>
    </row>
    <row r="574" spans="1:26">
      <c r="A574" s="2"/>
      <c r="B574" s="2"/>
      <c r="C574" s="86"/>
      <c r="D574" s="86"/>
      <c r="E574" s="86"/>
      <c r="F574" s="86"/>
      <c r="G574" s="86"/>
      <c r="H574" s="86"/>
      <c r="I574" s="86"/>
      <c r="J574" s="86"/>
      <c r="K574" s="86"/>
      <c r="L574" s="86"/>
      <c r="M574" s="86"/>
      <c r="N574" s="86"/>
      <c r="O574" s="86"/>
      <c r="P574" s="2"/>
      <c r="Q574" s="2"/>
      <c r="R574" s="2"/>
      <c r="S574" s="2"/>
      <c r="T574" s="2"/>
      <c r="U574" s="2"/>
      <c r="V574" s="2"/>
      <c r="W574" s="2"/>
      <c r="X574" s="2"/>
      <c r="Y574" s="2"/>
      <c r="Z574" s="2"/>
    </row>
    <row r="575" spans="1:26">
      <c r="A575" s="2"/>
      <c r="B575" s="2"/>
      <c r="C575" s="86"/>
      <c r="D575" s="86"/>
      <c r="E575" s="86"/>
      <c r="F575" s="86"/>
      <c r="G575" s="86"/>
      <c r="H575" s="86"/>
      <c r="I575" s="86"/>
      <c r="J575" s="86"/>
      <c r="K575" s="86"/>
      <c r="L575" s="86"/>
      <c r="M575" s="86"/>
      <c r="N575" s="86"/>
      <c r="O575" s="86"/>
      <c r="P575" s="2"/>
      <c r="Q575" s="2"/>
      <c r="R575" s="2"/>
      <c r="S575" s="2"/>
      <c r="T575" s="2"/>
      <c r="U575" s="2"/>
      <c r="V575" s="2"/>
      <c r="W575" s="2"/>
      <c r="X575" s="2"/>
      <c r="Y575" s="2"/>
      <c r="Z575" s="2"/>
    </row>
    <row r="576" spans="1:26">
      <c r="A576" s="2"/>
      <c r="B576" s="2"/>
      <c r="C576" s="86"/>
      <c r="D576" s="86"/>
      <c r="E576" s="86"/>
      <c r="F576" s="86"/>
      <c r="G576" s="86"/>
      <c r="H576" s="86"/>
      <c r="I576" s="86"/>
      <c r="J576" s="86"/>
      <c r="K576" s="86"/>
      <c r="L576" s="86"/>
      <c r="M576" s="86"/>
      <c r="N576" s="86"/>
      <c r="O576" s="86"/>
      <c r="P576" s="2"/>
      <c r="Q576" s="2"/>
      <c r="R576" s="2"/>
      <c r="S576" s="2"/>
      <c r="T576" s="2"/>
      <c r="U576" s="2"/>
      <c r="V576" s="2"/>
      <c r="W576" s="2"/>
      <c r="X576" s="2"/>
      <c r="Y576" s="2"/>
      <c r="Z576" s="2"/>
    </row>
    <row r="577" spans="1:26">
      <c r="A577" s="2"/>
      <c r="B577" s="2"/>
      <c r="C577" s="86"/>
      <c r="D577" s="86"/>
      <c r="E577" s="86"/>
      <c r="F577" s="86"/>
      <c r="G577" s="86"/>
      <c r="H577" s="86"/>
      <c r="I577" s="86"/>
      <c r="J577" s="86"/>
      <c r="K577" s="86"/>
      <c r="L577" s="86"/>
      <c r="M577" s="86"/>
      <c r="N577" s="86"/>
      <c r="O577" s="86"/>
      <c r="P577" s="2"/>
      <c r="Q577" s="2"/>
      <c r="R577" s="2"/>
      <c r="S577" s="2"/>
      <c r="T577" s="2"/>
      <c r="U577" s="2"/>
      <c r="V577" s="2"/>
      <c r="W577" s="2"/>
      <c r="X577" s="2"/>
      <c r="Y577" s="2"/>
      <c r="Z577" s="2"/>
    </row>
    <row r="578" spans="1:26">
      <c r="A578" s="2"/>
      <c r="B578" s="2"/>
      <c r="C578" s="86"/>
      <c r="D578" s="86"/>
      <c r="E578" s="86"/>
      <c r="F578" s="86"/>
      <c r="G578" s="86"/>
      <c r="H578" s="86"/>
      <c r="I578" s="86"/>
      <c r="J578" s="86"/>
      <c r="K578" s="86"/>
      <c r="L578" s="86"/>
      <c r="M578" s="86"/>
      <c r="N578" s="86"/>
      <c r="O578" s="86"/>
      <c r="P578" s="2"/>
      <c r="Q578" s="2"/>
      <c r="R578" s="2"/>
      <c r="S578" s="2"/>
      <c r="T578" s="2"/>
      <c r="U578" s="2"/>
      <c r="V578" s="2"/>
      <c r="W578" s="2"/>
      <c r="X578" s="2"/>
      <c r="Y578" s="2"/>
      <c r="Z578" s="2"/>
    </row>
    <row r="579" spans="1:26">
      <c r="A579" s="2"/>
      <c r="B579" s="2"/>
      <c r="C579" s="86"/>
      <c r="D579" s="86"/>
      <c r="E579" s="86"/>
      <c r="F579" s="86"/>
      <c r="G579" s="86"/>
      <c r="H579" s="86"/>
      <c r="I579" s="86"/>
      <c r="J579" s="86"/>
      <c r="K579" s="86"/>
      <c r="L579" s="86"/>
      <c r="M579" s="86"/>
      <c r="N579" s="86"/>
      <c r="O579" s="86"/>
      <c r="P579" s="2"/>
      <c r="Q579" s="2"/>
      <c r="R579" s="2"/>
      <c r="S579" s="2"/>
      <c r="T579" s="2"/>
      <c r="U579" s="2"/>
      <c r="V579" s="2"/>
      <c r="W579" s="2"/>
      <c r="X579" s="2"/>
      <c r="Y579" s="2"/>
      <c r="Z579" s="2"/>
    </row>
    <row r="580" spans="1:26">
      <c r="A580" s="2"/>
      <c r="B580" s="2"/>
      <c r="C580" s="86"/>
      <c r="D580" s="86"/>
      <c r="E580" s="86"/>
      <c r="F580" s="86"/>
      <c r="G580" s="86"/>
      <c r="H580" s="86"/>
      <c r="I580" s="86"/>
      <c r="J580" s="86"/>
      <c r="K580" s="86"/>
      <c r="L580" s="86"/>
      <c r="M580" s="86"/>
      <c r="N580" s="86"/>
      <c r="O580" s="86"/>
      <c r="P580" s="2"/>
      <c r="Q580" s="2"/>
      <c r="R580" s="2"/>
      <c r="S580" s="2"/>
      <c r="T580" s="2"/>
      <c r="U580" s="2"/>
      <c r="V580" s="2"/>
      <c r="W580" s="2"/>
      <c r="X580" s="2"/>
      <c r="Y580" s="2"/>
      <c r="Z580" s="2"/>
    </row>
    <row r="581" spans="1:26">
      <c r="A581" s="2"/>
      <c r="B581" s="2"/>
      <c r="C581" s="86"/>
      <c r="D581" s="86"/>
      <c r="E581" s="86"/>
      <c r="F581" s="86"/>
      <c r="G581" s="86"/>
      <c r="H581" s="86"/>
      <c r="I581" s="86"/>
      <c r="J581" s="86"/>
      <c r="K581" s="86"/>
      <c r="L581" s="86"/>
      <c r="M581" s="86"/>
      <c r="N581" s="86"/>
      <c r="O581" s="86"/>
      <c r="P581" s="2"/>
      <c r="Q581" s="2"/>
      <c r="R581" s="2"/>
      <c r="S581" s="2"/>
      <c r="T581" s="2"/>
      <c r="U581" s="2"/>
      <c r="V581" s="2"/>
      <c r="W581" s="2"/>
      <c r="X581" s="2"/>
      <c r="Y581" s="2"/>
      <c r="Z581" s="2"/>
    </row>
    <row r="582" spans="1:26">
      <c r="A582" s="2"/>
      <c r="B582" s="2"/>
      <c r="C582" s="86"/>
      <c r="D582" s="86"/>
      <c r="E582" s="86"/>
      <c r="F582" s="86"/>
      <c r="G582" s="86"/>
      <c r="H582" s="86"/>
      <c r="I582" s="86"/>
      <c r="J582" s="86"/>
      <c r="K582" s="86"/>
      <c r="L582" s="86"/>
      <c r="M582" s="86"/>
      <c r="N582" s="86"/>
      <c r="O582" s="86"/>
      <c r="P582" s="2"/>
      <c r="Q582" s="2"/>
      <c r="R582" s="2"/>
      <c r="S582" s="2"/>
      <c r="T582" s="2"/>
      <c r="U582" s="2"/>
      <c r="V582" s="2"/>
      <c r="W582" s="2"/>
      <c r="X582" s="2"/>
      <c r="Y582" s="2"/>
      <c r="Z582" s="2"/>
    </row>
    <row r="583" spans="1:26">
      <c r="A583" s="2"/>
      <c r="B583" s="2"/>
      <c r="C583" s="86"/>
      <c r="D583" s="86"/>
      <c r="E583" s="86"/>
      <c r="F583" s="86"/>
      <c r="G583" s="86"/>
      <c r="H583" s="86"/>
      <c r="I583" s="86"/>
      <c r="J583" s="86"/>
      <c r="K583" s="86"/>
      <c r="L583" s="86"/>
      <c r="M583" s="86"/>
      <c r="N583" s="86"/>
      <c r="O583" s="86"/>
      <c r="P583" s="2"/>
      <c r="Q583" s="2"/>
      <c r="R583" s="2"/>
      <c r="S583" s="2"/>
      <c r="T583" s="2"/>
      <c r="U583" s="2"/>
      <c r="V583" s="2"/>
      <c r="W583" s="2"/>
      <c r="X583" s="2"/>
      <c r="Y583" s="2"/>
      <c r="Z583" s="2"/>
    </row>
    <row r="584" spans="1:26">
      <c r="A584" s="2"/>
      <c r="B584" s="2"/>
      <c r="C584" s="86"/>
      <c r="D584" s="86"/>
      <c r="E584" s="86"/>
      <c r="F584" s="86"/>
      <c r="G584" s="86"/>
      <c r="H584" s="86"/>
      <c r="I584" s="86"/>
      <c r="J584" s="86"/>
      <c r="K584" s="86"/>
      <c r="L584" s="86"/>
      <c r="M584" s="86"/>
      <c r="N584" s="86"/>
      <c r="O584" s="86"/>
      <c r="P584" s="2"/>
      <c r="Q584" s="2"/>
      <c r="R584" s="2"/>
      <c r="S584" s="2"/>
      <c r="T584" s="2"/>
      <c r="U584" s="2"/>
      <c r="V584" s="2"/>
      <c r="W584" s="2"/>
      <c r="X584" s="2"/>
      <c r="Y584" s="2"/>
      <c r="Z584" s="2"/>
    </row>
    <row r="585" spans="1:26">
      <c r="A585" s="2"/>
      <c r="B585" s="2"/>
      <c r="C585" s="86"/>
      <c r="D585" s="86"/>
      <c r="E585" s="86"/>
      <c r="F585" s="86"/>
      <c r="G585" s="86"/>
      <c r="H585" s="86"/>
      <c r="I585" s="86"/>
      <c r="J585" s="86"/>
      <c r="K585" s="86"/>
      <c r="L585" s="86"/>
      <c r="M585" s="86"/>
      <c r="N585" s="86"/>
      <c r="O585" s="86"/>
      <c r="P585" s="2"/>
      <c r="Q585" s="2"/>
      <c r="R585" s="2"/>
      <c r="S585" s="2"/>
      <c r="T585" s="2"/>
      <c r="U585" s="2"/>
      <c r="V585" s="2"/>
      <c r="W585" s="2"/>
      <c r="X585" s="2"/>
      <c r="Y585" s="2"/>
      <c r="Z585" s="2"/>
    </row>
    <row r="586" spans="1:26">
      <c r="A586" s="2"/>
      <c r="B586" s="2"/>
      <c r="C586" s="86"/>
      <c r="D586" s="86"/>
      <c r="E586" s="86"/>
      <c r="F586" s="86"/>
      <c r="G586" s="86"/>
      <c r="H586" s="86"/>
      <c r="I586" s="86"/>
      <c r="J586" s="86"/>
      <c r="K586" s="86"/>
      <c r="L586" s="86"/>
      <c r="M586" s="86"/>
      <c r="N586" s="86"/>
      <c r="O586" s="86"/>
      <c r="P586" s="2"/>
      <c r="Q586" s="2"/>
      <c r="R586" s="2"/>
      <c r="S586" s="2"/>
      <c r="T586" s="2"/>
      <c r="U586" s="2"/>
      <c r="V586" s="2"/>
      <c r="W586" s="2"/>
      <c r="X586" s="2"/>
      <c r="Y586" s="2"/>
      <c r="Z586" s="2"/>
    </row>
    <row r="587" spans="1:26">
      <c r="A587" s="2"/>
      <c r="B587" s="2"/>
      <c r="C587" s="86"/>
      <c r="D587" s="86"/>
      <c r="E587" s="86"/>
      <c r="F587" s="86"/>
      <c r="G587" s="86"/>
      <c r="H587" s="86"/>
      <c r="I587" s="86"/>
      <c r="J587" s="86"/>
      <c r="K587" s="86"/>
      <c r="L587" s="86"/>
      <c r="M587" s="86"/>
      <c r="N587" s="86"/>
      <c r="O587" s="86"/>
      <c r="P587" s="2"/>
      <c r="Q587" s="2"/>
      <c r="R587" s="2"/>
      <c r="S587" s="2"/>
      <c r="T587" s="2"/>
      <c r="U587" s="2"/>
      <c r="V587" s="2"/>
      <c r="W587" s="2"/>
      <c r="X587" s="2"/>
      <c r="Y587" s="2"/>
      <c r="Z587" s="2"/>
    </row>
    <row r="588" spans="1:26">
      <c r="A588" s="2"/>
      <c r="B588" s="2"/>
      <c r="C588" s="86"/>
      <c r="D588" s="86"/>
      <c r="E588" s="86"/>
      <c r="F588" s="86"/>
      <c r="G588" s="86"/>
      <c r="H588" s="86"/>
      <c r="I588" s="86"/>
      <c r="J588" s="86"/>
      <c r="K588" s="86"/>
      <c r="L588" s="86"/>
      <c r="M588" s="86"/>
      <c r="N588" s="86"/>
      <c r="O588" s="86"/>
      <c r="P588" s="2"/>
      <c r="Q588" s="2"/>
      <c r="R588" s="2"/>
      <c r="S588" s="2"/>
      <c r="T588" s="2"/>
      <c r="U588" s="2"/>
      <c r="V588" s="2"/>
      <c r="W588" s="2"/>
      <c r="X588" s="2"/>
      <c r="Y588" s="2"/>
      <c r="Z588" s="2"/>
    </row>
    <row r="589" spans="1:26">
      <c r="A589" s="2"/>
      <c r="B589" s="2"/>
      <c r="C589" s="86"/>
      <c r="D589" s="86"/>
      <c r="E589" s="86"/>
      <c r="F589" s="86"/>
      <c r="G589" s="86"/>
      <c r="H589" s="86"/>
      <c r="I589" s="86"/>
      <c r="J589" s="86"/>
      <c r="K589" s="86"/>
      <c r="L589" s="86"/>
      <c r="M589" s="86"/>
      <c r="N589" s="86"/>
      <c r="O589" s="86"/>
      <c r="P589" s="2"/>
      <c r="Q589" s="2"/>
      <c r="R589" s="2"/>
      <c r="S589" s="2"/>
      <c r="T589" s="2"/>
      <c r="U589" s="2"/>
      <c r="V589" s="2"/>
      <c r="W589" s="2"/>
      <c r="X589" s="2"/>
      <c r="Y589" s="2"/>
      <c r="Z589" s="2"/>
    </row>
    <row r="590" spans="1:26">
      <c r="A590" s="2"/>
      <c r="B590" s="2"/>
      <c r="C590" s="86"/>
      <c r="D590" s="86"/>
      <c r="E590" s="86"/>
      <c r="F590" s="86"/>
      <c r="G590" s="86"/>
      <c r="H590" s="86"/>
      <c r="I590" s="86"/>
      <c r="J590" s="86"/>
      <c r="K590" s="86"/>
      <c r="L590" s="86"/>
      <c r="M590" s="86"/>
      <c r="N590" s="86"/>
      <c r="O590" s="86"/>
      <c r="P590" s="2"/>
      <c r="Q590" s="2"/>
      <c r="R590" s="2"/>
      <c r="S590" s="2"/>
      <c r="T590" s="2"/>
      <c r="U590" s="2"/>
      <c r="V590" s="2"/>
      <c r="W590" s="2"/>
      <c r="X590" s="2"/>
      <c r="Y590" s="2"/>
      <c r="Z590" s="2"/>
    </row>
    <row r="591" spans="1:26">
      <c r="A591" s="2"/>
      <c r="B591" s="2"/>
      <c r="C591" s="86"/>
      <c r="D591" s="86"/>
      <c r="E591" s="86"/>
      <c r="F591" s="86"/>
      <c r="G591" s="86"/>
      <c r="H591" s="86"/>
      <c r="I591" s="86"/>
      <c r="J591" s="86"/>
      <c r="K591" s="86"/>
      <c r="L591" s="86"/>
      <c r="M591" s="86"/>
      <c r="N591" s="86"/>
      <c r="O591" s="86"/>
      <c r="P591" s="2"/>
      <c r="Q591" s="2"/>
      <c r="R591" s="2"/>
      <c r="S591" s="2"/>
      <c r="T591" s="2"/>
      <c r="U591" s="2"/>
      <c r="V591" s="2"/>
      <c r="W591" s="2"/>
      <c r="X591" s="2"/>
      <c r="Y591" s="2"/>
      <c r="Z591" s="2"/>
    </row>
    <row r="592" spans="1:26">
      <c r="A592" s="2"/>
      <c r="B592" s="2"/>
      <c r="C592" s="86"/>
      <c r="D592" s="86"/>
      <c r="E592" s="86"/>
      <c r="F592" s="86"/>
      <c r="G592" s="86"/>
      <c r="H592" s="86"/>
      <c r="I592" s="86"/>
      <c r="J592" s="86"/>
      <c r="K592" s="86"/>
      <c r="L592" s="86"/>
      <c r="M592" s="86"/>
      <c r="N592" s="86"/>
      <c r="O592" s="86"/>
      <c r="P592" s="2"/>
      <c r="Q592" s="2"/>
      <c r="R592" s="2"/>
      <c r="S592" s="2"/>
      <c r="T592" s="2"/>
      <c r="U592" s="2"/>
      <c r="V592" s="2"/>
      <c r="W592" s="2"/>
      <c r="X592" s="2"/>
      <c r="Y592" s="2"/>
      <c r="Z592" s="2"/>
    </row>
    <row r="593" spans="1:26">
      <c r="A593" s="2"/>
      <c r="B593" s="2"/>
      <c r="C593" s="86"/>
      <c r="D593" s="86"/>
      <c r="E593" s="86"/>
      <c r="F593" s="86"/>
      <c r="G593" s="86"/>
      <c r="H593" s="86"/>
      <c r="I593" s="86"/>
      <c r="J593" s="86"/>
      <c r="K593" s="86"/>
      <c r="L593" s="86"/>
      <c r="M593" s="86"/>
      <c r="N593" s="86"/>
      <c r="O593" s="86"/>
      <c r="P593" s="2"/>
      <c r="Q593" s="2"/>
      <c r="R593" s="2"/>
      <c r="S593" s="2"/>
      <c r="T593" s="2"/>
      <c r="U593" s="2"/>
      <c r="V593" s="2"/>
      <c r="W593" s="2"/>
      <c r="X593" s="2"/>
      <c r="Y593" s="2"/>
      <c r="Z593" s="2"/>
    </row>
    <row r="594" spans="1:26">
      <c r="A594" s="2"/>
      <c r="B594" s="2"/>
      <c r="C594" s="86"/>
      <c r="D594" s="86"/>
      <c r="E594" s="86"/>
      <c r="F594" s="86"/>
      <c r="G594" s="86"/>
      <c r="H594" s="86"/>
      <c r="I594" s="86"/>
      <c r="J594" s="86"/>
      <c r="K594" s="86"/>
      <c r="L594" s="86"/>
      <c r="M594" s="86"/>
      <c r="N594" s="86"/>
      <c r="O594" s="86"/>
      <c r="P594" s="2"/>
      <c r="Q594" s="2"/>
      <c r="R594" s="2"/>
      <c r="S594" s="2"/>
      <c r="T594" s="2"/>
      <c r="U594" s="2"/>
      <c r="V594" s="2"/>
      <c r="W594" s="2"/>
      <c r="X594" s="2"/>
      <c r="Y594" s="2"/>
      <c r="Z594" s="2"/>
    </row>
    <row r="595" spans="1:26">
      <c r="A595" s="2"/>
      <c r="B595" s="2"/>
      <c r="C595" s="86"/>
      <c r="D595" s="86"/>
      <c r="E595" s="86"/>
      <c r="F595" s="86"/>
      <c r="G595" s="86"/>
      <c r="H595" s="86"/>
      <c r="I595" s="86"/>
      <c r="J595" s="86"/>
      <c r="K595" s="86"/>
      <c r="L595" s="86"/>
      <c r="M595" s="86"/>
      <c r="N595" s="86"/>
      <c r="O595" s="86"/>
      <c r="P595" s="2"/>
      <c r="Q595" s="2"/>
      <c r="R595" s="2"/>
      <c r="S595" s="2"/>
      <c r="T595" s="2"/>
      <c r="U595" s="2"/>
      <c r="V595" s="2"/>
      <c r="W595" s="2"/>
      <c r="X595" s="2"/>
      <c r="Y595" s="2"/>
      <c r="Z595" s="2"/>
    </row>
    <row r="596" spans="1:26">
      <c r="A596" s="2"/>
      <c r="B596" s="2"/>
      <c r="C596" s="86"/>
      <c r="D596" s="86"/>
      <c r="E596" s="86"/>
      <c r="F596" s="86"/>
      <c r="G596" s="86"/>
      <c r="H596" s="86"/>
      <c r="I596" s="86"/>
      <c r="J596" s="86"/>
      <c r="K596" s="86"/>
      <c r="L596" s="86"/>
      <c r="M596" s="86"/>
      <c r="N596" s="86"/>
      <c r="O596" s="86"/>
      <c r="P596" s="2"/>
      <c r="Q596" s="2"/>
      <c r="R596" s="2"/>
      <c r="S596" s="2"/>
      <c r="T596" s="2"/>
      <c r="U596" s="2"/>
      <c r="V596" s="2"/>
      <c r="W596" s="2"/>
      <c r="X596" s="2"/>
      <c r="Y596" s="2"/>
      <c r="Z596" s="2"/>
    </row>
    <row r="597" spans="1:26">
      <c r="A597" s="2"/>
      <c r="B597" s="2"/>
      <c r="C597" s="86"/>
      <c r="D597" s="86"/>
      <c r="E597" s="86"/>
      <c r="F597" s="86"/>
      <c r="G597" s="86"/>
      <c r="H597" s="86"/>
      <c r="I597" s="86"/>
      <c r="J597" s="86"/>
      <c r="K597" s="86"/>
      <c r="L597" s="86"/>
      <c r="M597" s="86"/>
      <c r="N597" s="86"/>
      <c r="O597" s="86"/>
      <c r="P597" s="2"/>
      <c r="Q597" s="2"/>
      <c r="R597" s="2"/>
      <c r="S597" s="2"/>
      <c r="T597" s="2"/>
      <c r="U597" s="2"/>
      <c r="V597" s="2"/>
      <c r="W597" s="2"/>
      <c r="X597" s="2"/>
      <c r="Y597" s="2"/>
      <c r="Z597" s="2"/>
    </row>
    <row r="598" spans="1:26">
      <c r="A598" s="2"/>
      <c r="B598" s="2"/>
      <c r="C598" s="86"/>
      <c r="D598" s="86"/>
      <c r="E598" s="86"/>
      <c r="F598" s="86"/>
      <c r="G598" s="86"/>
      <c r="H598" s="86"/>
      <c r="I598" s="86"/>
      <c r="J598" s="86"/>
      <c r="K598" s="86"/>
      <c r="L598" s="86"/>
      <c r="M598" s="86"/>
      <c r="N598" s="86"/>
      <c r="O598" s="86"/>
      <c r="P598" s="2"/>
      <c r="Q598" s="2"/>
      <c r="R598" s="2"/>
      <c r="S598" s="2"/>
      <c r="T598" s="2"/>
      <c r="U598" s="2"/>
      <c r="V598" s="2"/>
      <c r="W598" s="2"/>
      <c r="X598" s="2"/>
      <c r="Y598" s="2"/>
      <c r="Z598" s="2"/>
    </row>
    <row r="599" spans="1:26">
      <c r="A599" s="2"/>
      <c r="B599" s="2"/>
      <c r="C599" s="86"/>
      <c r="D599" s="86"/>
      <c r="E599" s="86"/>
      <c r="F599" s="86"/>
      <c r="G599" s="86"/>
      <c r="H599" s="86"/>
      <c r="I599" s="86"/>
      <c r="J599" s="86"/>
      <c r="K599" s="86"/>
      <c r="L599" s="86"/>
      <c r="M599" s="86"/>
      <c r="N599" s="86"/>
      <c r="O599" s="86"/>
      <c r="P599" s="2"/>
      <c r="Q599" s="2"/>
      <c r="R599" s="2"/>
      <c r="S599" s="2"/>
      <c r="T599" s="2"/>
      <c r="U599" s="2"/>
      <c r="V599" s="2"/>
      <c r="W599" s="2"/>
      <c r="X599" s="2"/>
      <c r="Y599" s="2"/>
      <c r="Z599" s="2"/>
    </row>
    <row r="600" spans="1:26">
      <c r="A600" s="2"/>
      <c r="B600" s="2"/>
      <c r="C600" s="86"/>
      <c r="D600" s="86"/>
      <c r="E600" s="86"/>
      <c r="F600" s="86"/>
      <c r="G600" s="86"/>
      <c r="H600" s="86"/>
      <c r="I600" s="86"/>
      <c r="J600" s="86"/>
      <c r="K600" s="86"/>
      <c r="L600" s="86"/>
      <c r="M600" s="86"/>
      <c r="N600" s="86"/>
      <c r="O600" s="86"/>
      <c r="P600" s="2"/>
      <c r="Q600" s="2"/>
      <c r="R600" s="2"/>
      <c r="S600" s="2"/>
      <c r="T600" s="2"/>
      <c r="U600" s="2"/>
      <c r="V600" s="2"/>
      <c r="W600" s="2"/>
      <c r="X600" s="2"/>
      <c r="Y600" s="2"/>
      <c r="Z600" s="2"/>
    </row>
    <row r="601" spans="1:26">
      <c r="A601" s="2"/>
      <c r="B601" s="2"/>
      <c r="C601" s="86"/>
      <c r="D601" s="86"/>
      <c r="E601" s="86"/>
      <c r="F601" s="86"/>
      <c r="G601" s="86"/>
      <c r="H601" s="86"/>
      <c r="I601" s="86"/>
      <c r="J601" s="86"/>
      <c r="K601" s="86"/>
      <c r="L601" s="86"/>
      <c r="M601" s="86"/>
      <c r="N601" s="86"/>
      <c r="O601" s="86"/>
      <c r="P601" s="2"/>
      <c r="Q601" s="2"/>
      <c r="R601" s="2"/>
      <c r="S601" s="2"/>
      <c r="T601" s="2"/>
      <c r="U601" s="2"/>
      <c r="V601" s="2"/>
      <c r="W601" s="2"/>
      <c r="X601" s="2"/>
      <c r="Y601" s="2"/>
      <c r="Z601" s="2"/>
    </row>
    <row r="602" spans="1:26">
      <c r="A602" s="2"/>
      <c r="B602" s="2"/>
      <c r="C602" s="86"/>
      <c r="D602" s="86"/>
      <c r="E602" s="86"/>
      <c r="F602" s="86"/>
      <c r="G602" s="86"/>
      <c r="H602" s="86"/>
      <c r="I602" s="86"/>
      <c r="J602" s="86"/>
      <c r="K602" s="86"/>
      <c r="L602" s="86"/>
      <c r="M602" s="86"/>
      <c r="N602" s="86"/>
      <c r="O602" s="86"/>
      <c r="P602" s="2"/>
      <c r="Q602" s="2"/>
      <c r="R602" s="2"/>
      <c r="S602" s="2"/>
      <c r="T602" s="2"/>
      <c r="U602" s="2"/>
      <c r="V602" s="2"/>
      <c r="W602" s="2"/>
      <c r="X602" s="2"/>
      <c r="Y602" s="2"/>
      <c r="Z602" s="2"/>
    </row>
    <row r="603" spans="1:26">
      <c r="A603" s="2"/>
      <c r="B603" s="2"/>
      <c r="C603" s="86"/>
      <c r="D603" s="86"/>
      <c r="E603" s="86"/>
      <c r="F603" s="86"/>
      <c r="G603" s="86"/>
      <c r="H603" s="86"/>
      <c r="I603" s="86"/>
      <c r="J603" s="86"/>
      <c r="K603" s="86"/>
      <c r="L603" s="86"/>
      <c r="M603" s="86"/>
      <c r="N603" s="86"/>
      <c r="O603" s="86"/>
      <c r="P603" s="2"/>
      <c r="Q603" s="2"/>
      <c r="R603" s="2"/>
      <c r="S603" s="2"/>
      <c r="T603" s="2"/>
      <c r="U603" s="2"/>
      <c r="V603" s="2"/>
      <c r="W603" s="2"/>
      <c r="X603" s="2"/>
      <c r="Y603" s="2"/>
      <c r="Z603" s="2"/>
    </row>
    <row r="604" spans="1:26">
      <c r="A604" s="2"/>
      <c r="B604" s="2"/>
      <c r="C604" s="86"/>
      <c r="D604" s="86"/>
      <c r="E604" s="86"/>
      <c r="F604" s="86"/>
      <c r="G604" s="86"/>
      <c r="H604" s="86"/>
      <c r="I604" s="86"/>
      <c r="J604" s="86"/>
      <c r="K604" s="86"/>
      <c r="L604" s="86"/>
      <c r="M604" s="86"/>
      <c r="N604" s="86"/>
      <c r="O604" s="86"/>
      <c r="P604" s="2"/>
      <c r="Q604" s="2"/>
      <c r="R604" s="2"/>
      <c r="S604" s="2"/>
      <c r="T604" s="2"/>
      <c r="U604" s="2"/>
      <c r="V604" s="2"/>
      <c r="W604" s="2"/>
      <c r="X604" s="2"/>
      <c r="Y604" s="2"/>
      <c r="Z604" s="2"/>
    </row>
    <row r="605" spans="1:26">
      <c r="A605" s="2"/>
      <c r="B605" s="2"/>
      <c r="C605" s="86"/>
      <c r="D605" s="86"/>
      <c r="E605" s="86"/>
      <c r="F605" s="86"/>
      <c r="G605" s="86"/>
      <c r="H605" s="86"/>
      <c r="I605" s="86"/>
      <c r="J605" s="86"/>
      <c r="K605" s="86"/>
      <c r="L605" s="86"/>
      <c r="M605" s="86"/>
      <c r="N605" s="86"/>
      <c r="O605" s="86"/>
      <c r="P605" s="2"/>
      <c r="Q605" s="2"/>
      <c r="R605" s="2"/>
      <c r="S605" s="2"/>
      <c r="T605" s="2"/>
      <c r="U605" s="2"/>
      <c r="V605" s="2"/>
      <c r="W605" s="2"/>
      <c r="X605" s="2"/>
      <c r="Y605" s="2"/>
      <c r="Z605" s="2"/>
    </row>
    <row r="606" spans="1:26">
      <c r="A606" s="2"/>
      <c r="B606" s="2"/>
      <c r="C606" s="86"/>
      <c r="D606" s="86"/>
      <c r="E606" s="86"/>
      <c r="F606" s="86"/>
      <c r="G606" s="86"/>
      <c r="H606" s="86"/>
      <c r="I606" s="86"/>
      <c r="J606" s="86"/>
      <c r="K606" s="86"/>
      <c r="L606" s="86"/>
      <c r="M606" s="86"/>
      <c r="N606" s="86"/>
      <c r="O606" s="86"/>
      <c r="P606" s="2"/>
      <c r="Q606" s="2"/>
      <c r="R606" s="2"/>
      <c r="S606" s="2"/>
      <c r="T606" s="2"/>
      <c r="U606" s="2"/>
      <c r="V606" s="2"/>
      <c r="W606" s="2"/>
      <c r="X606" s="2"/>
      <c r="Y606" s="2"/>
      <c r="Z606" s="2"/>
    </row>
    <row r="607" spans="1:26">
      <c r="A607" s="2"/>
      <c r="B607" s="2"/>
      <c r="C607" s="86"/>
      <c r="D607" s="86"/>
      <c r="E607" s="86"/>
      <c r="F607" s="86"/>
      <c r="G607" s="86"/>
      <c r="H607" s="86"/>
      <c r="I607" s="86"/>
      <c r="J607" s="86"/>
      <c r="K607" s="86"/>
      <c r="L607" s="86"/>
      <c r="M607" s="86"/>
      <c r="N607" s="86"/>
      <c r="O607" s="86"/>
      <c r="P607" s="2"/>
      <c r="Q607" s="2"/>
      <c r="R607" s="2"/>
      <c r="S607" s="2"/>
      <c r="T607" s="2"/>
      <c r="U607" s="2"/>
      <c r="V607" s="2"/>
      <c r="W607" s="2"/>
      <c r="X607" s="2"/>
      <c r="Y607" s="2"/>
      <c r="Z607" s="2"/>
    </row>
    <row r="608" spans="1:26">
      <c r="A608" s="2"/>
      <c r="B608" s="2"/>
      <c r="C608" s="86"/>
      <c r="D608" s="86"/>
      <c r="E608" s="86"/>
      <c r="F608" s="86"/>
      <c r="G608" s="86"/>
      <c r="H608" s="86"/>
      <c r="I608" s="86"/>
      <c r="J608" s="86"/>
      <c r="K608" s="86"/>
      <c r="L608" s="86"/>
      <c r="M608" s="86"/>
      <c r="N608" s="86"/>
      <c r="O608" s="86"/>
      <c r="P608" s="2"/>
      <c r="Q608" s="2"/>
      <c r="R608" s="2"/>
      <c r="S608" s="2"/>
      <c r="T608" s="2"/>
      <c r="U608" s="2"/>
      <c r="V608" s="2"/>
      <c r="W608" s="2"/>
      <c r="X608" s="2"/>
      <c r="Y608" s="2"/>
      <c r="Z608" s="2"/>
    </row>
    <row r="609" spans="1:26">
      <c r="A609" s="2"/>
      <c r="B609" s="2"/>
      <c r="C609" s="86"/>
      <c r="D609" s="86"/>
      <c r="E609" s="86"/>
      <c r="F609" s="86"/>
      <c r="G609" s="86"/>
      <c r="H609" s="86"/>
      <c r="I609" s="86"/>
      <c r="J609" s="86"/>
      <c r="K609" s="86"/>
      <c r="L609" s="86"/>
      <c r="M609" s="86"/>
      <c r="N609" s="86"/>
      <c r="O609" s="86"/>
      <c r="P609" s="2"/>
      <c r="Q609" s="2"/>
      <c r="R609" s="2"/>
      <c r="S609" s="2"/>
      <c r="T609" s="2"/>
      <c r="U609" s="2"/>
      <c r="V609" s="2"/>
      <c r="W609" s="2"/>
      <c r="X609" s="2"/>
      <c r="Y609" s="2"/>
      <c r="Z609" s="2"/>
    </row>
    <row r="610" spans="1:26">
      <c r="A610" s="2"/>
      <c r="B610" s="2"/>
      <c r="C610" s="86"/>
      <c r="D610" s="86"/>
      <c r="E610" s="86"/>
      <c r="F610" s="86"/>
      <c r="G610" s="86"/>
      <c r="H610" s="86"/>
      <c r="I610" s="86"/>
      <c r="J610" s="86"/>
      <c r="K610" s="86"/>
      <c r="L610" s="86"/>
      <c r="M610" s="86"/>
      <c r="N610" s="86"/>
      <c r="O610" s="86"/>
      <c r="P610" s="2"/>
      <c r="Q610" s="2"/>
      <c r="R610" s="2"/>
      <c r="S610" s="2"/>
      <c r="T610" s="2"/>
      <c r="U610" s="2"/>
      <c r="V610" s="2"/>
      <c r="W610" s="2"/>
      <c r="X610" s="2"/>
      <c r="Y610" s="2"/>
      <c r="Z610" s="2"/>
    </row>
    <row r="611" spans="1:26">
      <c r="A611" s="2"/>
      <c r="B611" s="2"/>
      <c r="C611" s="86"/>
      <c r="D611" s="86"/>
      <c r="E611" s="86"/>
      <c r="F611" s="86"/>
      <c r="G611" s="86"/>
      <c r="H611" s="86"/>
      <c r="I611" s="86"/>
      <c r="J611" s="86"/>
      <c r="K611" s="86"/>
      <c r="L611" s="86"/>
      <c r="M611" s="86"/>
      <c r="N611" s="86"/>
      <c r="O611" s="86"/>
      <c r="P611" s="2"/>
      <c r="Q611" s="2"/>
      <c r="R611" s="2"/>
      <c r="S611" s="2"/>
      <c r="T611" s="2"/>
      <c r="U611" s="2"/>
      <c r="V611" s="2"/>
      <c r="W611" s="2"/>
      <c r="X611" s="2"/>
      <c r="Y611" s="2"/>
      <c r="Z611" s="2"/>
    </row>
    <row r="612" spans="1:26">
      <c r="A612" s="2"/>
      <c r="B612" s="2"/>
      <c r="C612" s="86"/>
      <c r="D612" s="86"/>
      <c r="E612" s="86"/>
      <c r="F612" s="86"/>
      <c r="G612" s="86"/>
      <c r="H612" s="86"/>
      <c r="I612" s="86"/>
      <c r="J612" s="86"/>
      <c r="K612" s="86"/>
      <c r="L612" s="86"/>
      <c r="M612" s="86"/>
      <c r="N612" s="86"/>
      <c r="O612" s="86"/>
      <c r="P612" s="2"/>
      <c r="Q612" s="2"/>
      <c r="R612" s="2"/>
      <c r="S612" s="2"/>
      <c r="T612" s="2"/>
      <c r="U612" s="2"/>
      <c r="V612" s="2"/>
      <c r="W612" s="2"/>
      <c r="X612" s="2"/>
      <c r="Y612" s="2"/>
      <c r="Z612" s="2"/>
    </row>
    <row r="613" spans="1:26">
      <c r="A613" s="2"/>
      <c r="B613" s="2"/>
      <c r="C613" s="86"/>
      <c r="D613" s="86"/>
      <c r="E613" s="86"/>
      <c r="F613" s="86"/>
      <c r="G613" s="86"/>
      <c r="H613" s="86"/>
      <c r="I613" s="86"/>
      <c r="J613" s="86"/>
      <c r="K613" s="86"/>
      <c r="L613" s="86"/>
      <c r="M613" s="86"/>
      <c r="N613" s="86"/>
      <c r="O613" s="86"/>
      <c r="P613" s="2"/>
      <c r="Q613" s="2"/>
      <c r="R613" s="2"/>
      <c r="S613" s="2"/>
      <c r="T613" s="2"/>
      <c r="U613" s="2"/>
      <c r="V613" s="2"/>
      <c r="W613" s="2"/>
      <c r="X613" s="2"/>
      <c r="Y613" s="2"/>
      <c r="Z613" s="2"/>
    </row>
    <row r="614" spans="1:26">
      <c r="A614" s="2"/>
      <c r="B614" s="2"/>
      <c r="C614" s="86"/>
      <c r="D614" s="86"/>
      <c r="E614" s="86"/>
      <c r="F614" s="86"/>
      <c r="G614" s="86"/>
      <c r="H614" s="86"/>
      <c r="I614" s="86"/>
      <c r="J614" s="86"/>
      <c r="K614" s="86"/>
      <c r="L614" s="86"/>
      <c r="M614" s="86"/>
      <c r="N614" s="86"/>
      <c r="O614" s="86"/>
      <c r="P614" s="2"/>
      <c r="Q614" s="2"/>
      <c r="R614" s="2"/>
      <c r="S614" s="2"/>
      <c r="T614" s="2"/>
      <c r="U614" s="2"/>
      <c r="V614" s="2"/>
      <c r="W614" s="2"/>
      <c r="X614" s="2"/>
      <c r="Y614" s="2"/>
      <c r="Z614" s="2"/>
    </row>
    <row r="615" spans="1:26">
      <c r="A615" s="2"/>
      <c r="B615" s="2"/>
      <c r="C615" s="86"/>
      <c r="D615" s="86"/>
      <c r="E615" s="86"/>
      <c r="F615" s="86"/>
      <c r="G615" s="86"/>
      <c r="H615" s="86"/>
      <c r="I615" s="86"/>
      <c r="J615" s="86"/>
      <c r="K615" s="86"/>
      <c r="L615" s="86"/>
      <c r="M615" s="86"/>
      <c r="N615" s="86"/>
      <c r="O615" s="86"/>
      <c r="P615" s="2"/>
      <c r="Q615" s="2"/>
      <c r="R615" s="2"/>
      <c r="S615" s="2"/>
      <c r="T615" s="2"/>
      <c r="U615" s="2"/>
      <c r="V615" s="2"/>
      <c r="W615" s="2"/>
      <c r="X615" s="2"/>
      <c r="Y615" s="2"/>
      <c r="Z615" s="2"/>
    </row>
    <row r="616" spans="1:26">
      <c r="A616" s="2"/>
      <c r="B616" s="2"/>
      <c r="C616" s="86"/>
      <c r="D616" s="86"/>
      <c r="E616" s="86"/>
      <c r="F616" s="86"/>
      <c r="G616" s="86"/>
      <c r="H616" s="86"/>
      <c r="I616" s="86"/>
      <c r="J616" s="86"/>
      <c r="K616" s="86"/>
      <c r="L616" s="86"/>
      <c r="M616" s="86"/>
      <c r="N616" s="86"/>
      <c r="O616" s="86"/>
      <c r="P616" s="2"/>
      <c r="Q616" s="2"/>
      <c r="R616" s="2"/>
      <c r="S616" s="2"/>
      <c r="T616" s="2"/>
      <c r="U616" s="2"/>
      <c r="V616" s="2"/>
      <c r="W616" s="2"/>
      <c r="X616" s="2"/>
      <c r="Y616" s="2"/>
      <c r="Z616" s="2"/>
    </row>
    <row r="617" spans="1:26">
      <c r="A617" s="2"/>
      <c r="B617" s="2"/>
      <c r="C617" s="86"/>
      <c r="D617" s="86"/>
      <c r="E617" s="86"/>
      <c r="F617" s="86"/>
      <c r="G617" s="86"/>
      <c r="H617" s="86"/>
      <c r="I617" s="86"/>
      <c r="J617" s="86"/>
      <c r="K617" s="86"/>
      <c r="L617" s="86"/>
      <c r="M617" s="86"/>
      <c r="N617" s="86"/>
      <c r="O617" s="86"/>
      <c r="P617" s="2"/>
      <c r="Q617" s="2"/>
      <c r="R617" s="2"/>
      <c r="S617" s="2"/>
      <c r="T617" s="2"/>
      <c r="U617" s="2"/>
      <c r="V617" s="2"/>
      <c r="W617" s="2"/>
      <c r="X617" s="2"/>
      <c r="Y617" s="2"/>
      <c r="Z617" s="2"/>
    </row>
    <row r="618" spans="1:26">
      <c r="A618" s="2"/>
      <c r="B618" s="2"/>
      <c r="C618" s="86"/>
      <c r="D618" s="86"/>
      <c r="E618" s="86"/>
      <c r="F618" s="86"/>
      <c r="G618" s="86"/>
      <c r="H618" s="86"/>
      <c r="I618" s="86"/>
      <c r="J618" s="86"/>
      <c r="K618" s="86"/>
      <c r="L618" s="86"/>
      <c r="M618" s="86"/>
      <c r="N618" s="86"/>
      <c r="O618" s="86"/>
      <c r="P618" s="2"/>
      <c r="Q618" s="2"/>
      <c r="R618" s="2"/>
      <c r="S618" s="2"/>
      <c r="T618" s="2"/>
      <c r="U618" s="2"/>
      <c r="V618" s="2"/>
      <c r="W618" s="2"/>
      <c r="X618" s="2"/>
      <c r="Y618" s="2"/>
      <c r="Z618" s="2"/>
    </row>
    <row r="619" spans="1:26">
      <c r="A619" s="2"/>
      <c r="B619" s="2"/>
      <c r="C619" s="86"/>
      <c r="D619" s="86"/>
      <c r="E619" s="86"/>
      <c r="F619" s="86"/>
      <c r="G619" s="86"/>
      <c r="H619" s="86"/>
      <c r="I619" s="86"/>
      <c r="J619" s="86"/>
      <c r="K619" s="86"/>
      <c r="L619" s="86"/>
      <c r="M619" s="86"/>
      <c r="N619" s="86"/>
      <c r="O619" s="86"/>
      <c r="P619" s="2"/>
      <c r="Q619" s="2"/>
      <c r="R619" s="2"/>
      <c r="S619" s="2"/>
      <c r="T619" s="2"/>
      <c r="U619" s="2"/>
      <c r="V619" s="2"/>
      <c r="W619" s="2"/>
      <c r="X619" s="2"/>
      <c r="Y619" s="2"/>
      <c r="Z619" s="2"/>
    </row>
    <row r="620" spans="1:26">
      <c r="A620" s="2"/>
      <c r="B620" s="2"/>
      <c r="C620" s="86"/>
      <c r="D620" s="86"/>
      <c r="E620" s="86"/>
      <c r="F620" s="86"/>
      <c r="G620" s="86"/>
      <c r="H620" s="86"/>
      <c r="I620" s="86"/>
      <c r="J620" s="86"/>
      <c r="K620" s="86"/>
      <c r="L620" s="86"/>
      <c r="M620" s="86"/>
      <c r="N620" s="86"/>
      <c r="O620" s="86"/>
      <c r="P620" s="2"/>
      <c r="Q620" s="2"/>
      <c r="R620" s="2"/>
      <c r="S620" s="2"/>
      <c r="T620" s="2"/>
      <c r="U620" s="2"/>
      <c r="V620" s="2"/>
      <c r="W620" s="2"/>
      <c r="X620" s="2"/>
      <c r="Y620" s="2"/>
      <c r="Z620" s="2"/>
    </row>
    <row r="621" spans="1:26">
      <c r="A621" s="2"/>
      <c r="B621" s="2"/>
      <c r="C621" s="86"/>
      <c r="D621" s="86"/>
      <c r="E621" s="86"/>
      <c r="F621" s="86"/>
      <c r="G621" s="86"/>
      <c r="H621" s="86"/>
      <c r="I621" s="86"/>
      <c r="J621" s="86"/>
      <c r="K621" s="86"/>
      <c r="L621" s="86"/>
      <c r="M621" s="86"/>
      <c r="N621" s="86"/>
      <c r="O621" s="86"/>
      <c r="P621" s="2"/>
      <c r="Q621" s="2"/>
      <c r="R621" s="2"/>
      <c r="S621" s="2"/>
      <c r="T621" s="2"/>
      <c r="U621" s="2"/>
      <c r="V621" s="2"/>
      <c r="W621" s="2"/>
      <c r="X621" s="2"/>
      <c r="Y621" s="2"/>
      <c r="Z621" s="2"/>
    </row>
    <row r="622" spans="1:26">
      <c r="A622" s="2"/>
      <c r="B622" s="2"/>
      <c r="C622" s="86"/>
      <c r="D622" s="86"/>
      <c r="E622" s="86"/>
      <c r="F622" s="86"/>
      <c r="G622" s="86"/>
      <c r="H622" s="86"/>
      <c r="I622" s="86"/>
      <c r="J622" s="86"/>
      <c r="K622" s="86"/>
      <c r="L622" s="86"/>
      <c r="M622" s="86"/>
      <c r="N622" s="86"/>
      <c r="O622" s="86"/>
      <c r="P622" s="2"/>
      <c r="Q622" s="2"/>
      <c r="R622" s="2"/>
      <c r="S622" s="2"/>
      <c r="T622" s="2"/>
      <c r="U622" s="2"/>
      <c r="V622" s="2"/>
      <c r="W622" s="2"/>
      <c r="X622" s="2"/>
      <c r="Y622" s="2"/>
      <c r="Z622" s="2"/>
    </row>
    <row r="623" spans="1:26">
      <c r="A623" s="2"/>
      <c r="B623" s="2"/>
      <c r="C623" s="86"/>
      <c r="D623" s="86"/>
      <c r="E623" s="86"/>
      <c r="F623" s="86"/>
      <c r="G623" s="86"/>
      <c r="H623" s="86"/>
      <c r="I623" s="86"/>
      <c r="J623" s="86"/>
      <c r="K623" s="86"/>
      <c r="L623" s="86"/>
      <c r="M623" s="86"/>
      <c r="N623" s="86"/>
      <c r="O623" s="86"/>
      <c r="P623" s="2"/>
      <c r="Q623" s="2"/>
      <c r="R623" s="2"/>
      <c r="S623" s="2"/>
      <c r="T623" s="2"/>
      <c r="U623" s="2"/>
      <c r="V623" s="2"/>
      <c r="W623" s="2"/>
      <c r="X623" s="2"/>
      <c r="Y623" s="2"/>
      <c r="Z623" s="2"/>
    </row>
    <row r="624" spans="1:26">
      <c r="A624" s="2"/>
      <c r="B624" s="2"/>
      <c r="C624" s="86"/>
      <c r="D624" s="86"/>
      <c r="E624" s="86"/>
      <c r="F624" s="86"/>
      <c r="G624" s="86"/>
      <c r="H624" s="86"/>
      <c r="I624" s="86"/>
      <c r="J624" s="86"/>
      <c r="K624" s="86"/>
      <c r="L624" s="86"/>
      <c r="M624" s="86"/>
      <c r="N624" s="86"/>
      <c r="O624" s="86"/>
      <c r="P624" s="2"/>
      <c r="Q624" s="2"/>
      <c r="R624" s="2"/>
      <c r="S624" s="2"/>
      <c r="T624" s="2"/>
      <c r="U624" s="2"/>
      <c r="V624" s="2"/>
      <c r="W624" s="2"/>
      <c r="X624" s="2"/>
      <c r="Y624" s="2"/>
      <c r="Z624" s="2"/>
    </row>
    <row r="625" spans="1:26">
      <c r="A625" s="2"/>
      <c r="B625" s="2"/>
      <c r="C625" s="86"/>
      <c r="D625" s="86"/>
      <c r="E625" s="86"/>
      <c r="F625" s="86"/>
      <c r="G625" s="86"/>
      <c r="H625" s="86"/>
      <c r="I625" s="86"/>
      <c r="J625" s="86"/>
      <c r="K625" s="86"/>
      <c r="L625" s="86"/>
      <c r="M625" s="86"/>
      <c r="N625" s="86"/>
      <c r="O625" s="86"/>
      <c r="P625" s="2"/>
      <c r="Q625" s="2"/>
      <c r="R625" s="2"/>
      <c r="S625" s="2"/>
      <c r="T625" s="2"/>
      <c r="U625" s="2"/>
      <c r="V625" s="2"/>
      <c r="W625" s="2"/>
      <c r="X625" s="2"/>
      <c r="Y625" s="2"/>
      <c r="Z625" s="2"/>
    </row>
    <row r="626" spans="1:26">
      <c r="A626" s="2"/>
      <c r="B626" s="2"/>
      <c r="C626" s="86"/>
      <c r="D626" s="86"/>
      <c r="E626" s="86"/>
      <c r="F626" s="86"/>
      <c r="G626" s="86"/>
      <c r="H626" s="86"/>
      <c r="I626" s="86"/>
      <c r="J626" s="86"/>
      <c r="K626" s="86"/>
      <c r="L626" s="86"/>
      <c r="M626" s="86"/>
      <c r="N626" s="86"/>
      <c r="O626" s="86"/>
      <c r="P626" s="2"/>
      <c r="Q626" s="2"/>
      <c r="R626" s="2"/>
      <c r="S626" s="2"/>
      <c r="T626" s="2"/>
      <c r="U626" s="2"/>
      <c r="V626" s="2"/>
      <c r="W626" s="2"/>
      <c r="X626" s="2"/>
      <c r="Y626" s="2"/>
      <c r="Z626" s="2"/>
    </row>
    <row r="627" spans="1:26">
      <c r="A627" s="2"/>
      <c r="B627" s="2"/>
      <c r="C627" s="86"/>
      <c r="D627" s="86"/>
      <c r="E627" s="86"/>
      <c r="F627" s="86"/>
      <c r="G627" s="86"/>
      <c r="H627" s="86"/>
      <c r="I627" s="86"/>
      <c r="J627" s="86"/>
      <c r="K627" s="86"/>
      <c r="L627" s="86"/>
      <c r="M627" s="86"/>
      <c r="N627" s="86"/>
      <c r="O627" s="86"/>
      <c r="P627" s="2"/>
      <c r="Q627" s="2"/>
      <c r="R627" s="2"/>
      <c r="S627" s="2"/>
      <c r="T627" s="2"/>
      <c r="U627" s="2"/>
      <c r="V627" s="2"/>
      <c r="W627" s="2"/>
      <c r="X627" s="2"/>
      <c r="Y627" s="2"/>
      <c r="Z627" s="2"/>
    </row>
    <row r="628" spans="1:26">
      <c r="A628" s="2"/>
      <c r="B628" s="2"/>
      <c r="C628" s="86"/>
      <c r="D628" s="86"/>
      <c r="E628" s="86"/>
      <c r="F628" s="86"/>
      <c r="G628" s="86"/>
      <c r="H628" s="86"/>
      <c r="I628" s="86"/>
      <c r="J628" s="86"/>
      <c r="K628" s="86"/>
      <c r="L628" s="86"/>
      <c r="M628" s="86"/>
      <c r="N628" s="86"/>
      <c r="O628" s="86"/>
      <c r="P628" s="2"/>
      <c r="Q628" s="2"/>
      <c r="R628" s="2"/>
      <c r="S628" s="2"/>
      <c r="T628" s="2"/>
      <c r="U628" s="2"/>
      <c r="V628" s="2"/>
      <c r="W628" s="2"/>
      <c r="X628" s="2"/>
      <c r="Y628" s="2"/>
      <c r="Z628" s="2"/>
    </row>
    <row r="629" spans="1:26">
      <c r="A629" s="2"/>
      <c r="B629" s="2"/>
      <c r="C629" s="86"/>
      <c r="D629" s="86"/>
      <c r="E629" s="86"/>
      <c r="F629" s="86"/>
      <c r="G629" s="86"/>
      <c r="H629" s="86"/>
      <c r="I629" s="86"/>
      <c r="J629" s="86"/>
      <c r="K629" s="86"/>
      <c r="L629" s="86"/>
      <c r="M629" s="86"/>
      <c r="N629" s="86"/>
      <c r="O629" s="86"/>
      <c r="P629" s="2"/>
      <c r="Q629" s="2"/>
      <c r="R629" s="2"/>
      <c r="S629" s="2"/>
      <c r="T629" s="2"/>
      <c r="U629" s="2"/>
      <c r="V629" s="2"/>
      <c r="W629" s="2"/>
      <c r="X629" s="2"/>
      <c r="Y629" s="2"/>
      <c r="Z629" s="2"/>
    </row>
    <row r="630" spans="1:26">
      <c r="A630" s="2"/>
      <c r="B630" s="2"/>
      <c r="C630" s="86"/>
      <c r="D630" s="86"/>
      <c r="E630" s="86"/>
      <c r="F630" s="86"/>
      <c r="G630" s="86"/>
      <c r="H630" s="86"/>
      <c r="I630" s="86"/>
      <c r="J630" s="86"/>
      <c r="K630" s="86"/>
      <c r="L630" s="86"/>
      <c r="M630" s="86"/>
      <c r="N630" s="86"/>
      <c r="O630" s="86"/>
      <c r="P630" s="2"/>
      <c r="Q630" s="2"/>
      <c r="R630" s="2"/>
      <c r="S630" s="2"/>
      <c r="T630" s="2"/>
      <c r="U630" s="2"/>
      <c r="V630" s="2"/>
      <c r="W630" s="2"/>
      <c r="X630" s="2"/>
      <c r="Y630" s="2"/>
      <c r="Z630" s="2"/>
    </row>
    <row r="631" spans="1:26">
      <c r="A631" s="2"/>
      <c r="B631" s="2"/>
      <c r="C631" s="86"/>
      <c r="D631" s="86"/>
      <c r="E631" s="86"/>
      <c r="F631" s="86"/>
      <c r="G631" s="86"/>
      <c r="H631" s="86"/>
      <c r="I631" s="86"/>
      <c r="J631" s="86"/>
      <c r="K631" s="86"/>
      <c r="L631" s="86"/>
      <c r="M631" s="86"/>
      <c r="N631" s="86"/>
      <c r="O631" s="86"/>
      <c r="P631" s="2"/>
      <c r="Q631" s="2"/>
      <c r="R631" s="2"/>
      <c r="S631" s="2"/>
      <c r="T631" s="2"/>
      <c r="U631" s="2"/>
      <c r="V631" s="2"/>
      <c r="W631" s="2"/>
      <c r="X631" s="2"/>
      <c r="Y631" s="2"/>
      <c r="Z631" s="2"/>
    </row>
    <row r="632" spans="1:26">
      <c r="A632" s="2"/>
      <c r="B632" s="2"/>
      <c r="C632" s="86"/>
      <c r="D632" s="86"/>
      <c r="E632" s="86"/>
      <c r="F632" s="86"/>
      <c r="G632" s="86"/>
      <c r="H632" s="86"/>
      <c r="I632" s="86"/>
      <c r="J632" s="86"/>
      <c r="K632" s="86"/>
      <c r="L632" s="86"/>
      <c r="M632" s="86"/>
      <c r="N632" s="86"/>
      <c r="O632" s="86"/>
      <c r="P632" s="2"/>
      <c r="Q632" s="2"/>
      <c r="R632" s="2"/>
      <c r="S632" s="2"/>
      <c r="T632" s="2"/>
      <c r="U632" s="2"/>
      <c r="V632" s="2"/>
      <c r="W632" s="2"/>
      <c r="X632" s="2"/>
      <c r="Y632" s="2"/>
      <c r="Z632" s="2"/>
    </row>
    <row r="633" spans="1:26">
      <c r="A633" s="2"/>
      <c r="B633" s="2"/>
      <c r="C633" s="86"/>
      <c r="D633" s="86"/>
      <c r="E633" s="86"/>
      <c r="F633" s="86"/>
      <c r="G633" s="86"/>
      <c r="H633" s="86"/>
      <c r="I633" s="86"/>
      <c r="J633" s="86"/>
      <c r="K633" s="86"/>
      <c r="L633" s="86"/>
      <c r="M633" s="86"/>
      <c r="N633" s="86"/>
      <c r="O633" s="86"/>
      <c r="P633" s="2"/>
      <c r="Q633" s="2"/>
      <c r="R633" s="2"/>
      <c r="S633" s="2"/>
      <c r="T633" s="2"/>
      <c r="U633" s="2"/>
      <c r="V633" s="2"/>
      <c r="W633" s="2"/>
      <c r="X633" s="2"/>
      <c r="Y633" s="2"/>
      <c r="Z633" s="2"/>
    </row>
    <row r="634" spans="1:26">
      <c r="A634" s="2"/>
      <c r="B634" s="2"/>
      <c r="C634" s="86"/>
      <c r="D634" s="86"/>
      <c r="E634" s="86"/>
      <c r="F634" s="86"/>
      <c r="G634" s="86"/>
      <c r="H634" s="86"/>
      <c r="I634" s="86"/>
      <c r="J634" s="86"/>
      <c r="K634" s="86"/>
      <c r="L634" s="86"/>
      <c r="M634" s="86"/>
      <c r="N634" s="86"/>
      <c r="O634" s="86"/>
      <c r="P634" s="2"/>
      <c r="Q634" s="2"/>
      <c r="R634" s="2"/>
      <c r="S634" s="2"/>
      <c r="T634" s="2"/>
      <c r="U634" s="2"/>
      <c r="V634" s="2"/>
      <c r="W634" s="2"/>
      <c r="X634" s="2"/>
      <c r="Y634" s="2"/>
      <c r="Z634" s="2"/>
    </row>
    <row r="635" spans="1:26">
      <c r="A635" s="2"/>
      <c r="B635" s="2"/>
      <c r="C635" s="86"/>
      <c r="D635" s="86"/>
      <c r="E635" s="86"/>
      <c r="F635" s="86"/>
      <c r="G635" s="86"/>
      <c r="H635" s="86"/>
      <c r="I635" s="86"/>
      <c r="J635" s="86"/>
      <c r="K635" s="86"/>
      <c r="L635" s="86"/>
      <c r="M635" s="86"/>
      <c r="N635" s="86"/>
      <c r="O635" s="86"/>
      <c r="P635" s="2"/>
      <c r="Q635" s="2"/>
      <c r="R635" s="2"/>
      <c r="S635" s="2"/>
      <c r="T635" s="2"/>
      <c r="U635" s="2"/>
      <c r="V635" s="2"/>
      <c r="W635" s="2"/>
      <c r="X635" s="2"/>
      <c r="Y635" s="2"/>
      <c r="Z635" s="2"/>
    </row>
    <row r="636" spans="1:26">
      <c r="A636" s="2"/>
      <c r="B636" s="2"/>
      <c r="C636" s="86"/>
      <c r="D636" s="86"/>
      <c r="E636" s="86"/>
      <c r="F636" s="86"/>
      <c r="G636" s="86"/>
      <c r="H636" s="86"/>
      <c r="I636" s="86"/>
      <c r="J636" s="86"/>
      <c r="K636" s="86"/>
      <c r="L636" s="86"/>
      <c r="M636" s="86"/>
      <c r="N636" s="86"/>
      <c r="O636" s="86"/>
      <c r="P636" s="2"/>
      <c r="Q636" s="2"/>
      <c r="R636" s="2"/>
      <c r="S636" s="2"/>
      <c r="T636" s="2"/>
      <c r="U636" s="2"/>
      <c r="V636" s="2"/>
      <c r="W636" s="2"/>
      <c r="X636" s="2"/>
      <c r="Y636" s="2"/>
      <c r="Z636" s="2"/>
    </row>
    <row r="637" spans="1:26">
      <c r="A637" s="2"/>
      <c r="B637" s="2"/>
      <c r="C637" s="86"/>
      <c r="D637" s="86"/>
      <c r="E637" s="86"/>
      <c r="F637" s="86"/>
      <c r="G637" s="86"/>
      <c r="H637" s="86"/>
      <c r="I637" s="86"/>
      <c r="J637" s="86"/>
      <c r="K637" s="86"/>
      <c r="L637" s="86"/>
      <c r="M637" s="86"/>
      <c r="N637" s="86"/>
      <c r="O637" s="86"/>
      <c r="P637" s="2"/>
      <c r="Q637" s="2"/>
      <c r="R637" s="2"/>
      <c r="S637" s="2"/>
      <c r="T637" s="2"/>
      <c r="U637" s="2"/>
      <c r="V637" s="2"/>
      <c r="W637" s="2"/>
      <c r="X637" s="2"/>
      <c r="Y637" s="2"/>
      <c r="Z637" s="2"/>
    </row>
    <row r="638" spans="1:26">
      <c r="A638" s="2"/>
      <c r="B638" s="2"/>
      <c r="C638" s="86"/>
      <c r="D638" s="86"/>
      <c r="E638" s="86"/>
      <c r="F638" s="86"/>
      <c r="G638" s="86"/>
      <c r="H638" s="86"/>
      <c r="I638" s="86"/>
      <c r="J638" s="86"/>
      <c r="K638" s="86"/>
      <c r="L638" s="86"/>
      <c r="M638" s="86"/>
      <c r="N638" s="86"/>
      <c r="O638" s="86"/>
      <c r="P638" s="2"/>
      <c r="Q638" s="2"/>
      <c r="R638" s="2"/>
      <c r="S638" s="2"/>
      <c r="T638" s="2"/>
      <c r="U638" s="2"/>
      <c r="V638" s="2"/>
      <c r="W638" s="2"/>
      <c r="X638" s="2"/>
      <c r="Y638" s="2"/>
      <c r="Z638" s="2"/>
    </row>
    <row r="639" spans="1:26">
      <c r="A639" s="2"/>
      <c r="B639" s="2"/>
      <c r="C639" s="86"/>
      <c r="D639" s="86"/>
      <c r="E639" s="86"/>
      <c r="F639" s="86"/>
      <c r="G639" s="86"/>
      <c r="H639" s="86"/>
      <c r="I639" s="86"/>
      <c r="J639" s="86"/>
      <c r="K639" s="86"/>
      <c r="L639" s="86"/>
      <c r="M639" s="86"/>
      <c r="N639" s="86"/>
      <c r="O639" s="86"/>
      <c r="P639" s="2"/>
      <c r="Q639" s="2"/>
      <c r="R639" s="2"/>
      <c r="S639" s="2"/>
      <c r="T639" s="2"/>
      <c r="U639" s="2"/>
      <c r="V639" s="2"/>
      <c r="W639" s="2"/>
      <c r="X639" s="2"/>
      <c r="Y639" s="2"/>
      <c r="Z639" s="2"/>
    </row>
    <row r="640" spans="1:26">
      <c r="A640" s="2"/>
      <c r="B640" s="2"/>
      <c r="C640" s="86"/>
      <c r="D640" s="86"/>
      <c r="E640" s="86"/>
      <c r="F640" s="86"/>
      <c r="G640" s="86"/>
      <c r="H640" s="86"/>
      <c r="I640" s="86"/>
      <c r="J640" s="86"/>
      <c r="K640" s="86"/>
      <c r="L640" s="86"/>
      <c r="M640" s="86"/>
      <c r="N640" s="86"/>
      <c r="O640" s="86"/>
      <c r="P640" s="2"/>
      <c r="Q640" s="2"/>
      <c r="R640" s="2"/>
      <c r="S640" s="2"/>
      <c r="T640" s="2"/>
      <c r="U640" s="2"/>
      <c r="V640" s="2"/>
      <c r="W640" s="2"/>
      <c r="X640" s="2"/>
      <c r="Y640" s="2"/>
      <c r="Z640" s="2"/>
    </row>
    <row r="641" spans="1:26">
      <c r="A641" s="2"/>
      <c r="B641" s="2"/>
      <c r="C641" s="86"/>
      <c r="D641" s="86"/>
      <c r="E641" s="86"/>
      <c r="F641" s="86"/>
      <c r="G641" s="86"/>
      <c r="H641" s="86"/>
      <c r="I641" s="86"/>
      <c r="J641" s="86"/>
      <c r="K641" s="86"/>
      <c r="L641" s="86"/>
      <c r="M641" s="86"/>
      <c r="N641" s="86"/>
      <c r="O641" s="86"/>
      <c r="P641" s="2"/>
      <c r="Q641" s="2"/>
      <c r="R641" s="2"/>
      <c r="S641" s="2"/>
      <c r="T641" s="2"/>
      <c r="U641" s="2"/>
      <c r="V641" s="2"/>
      <c r="W641" s="2"/>
      <c r="X641" s="2"/>
      <c r="Y641" s="2"/>
      <c r="Z641" s="2"/>
    </row>
    <row r="642" spans="1:26">
      <c r="A642" s="2"/>
      <c r="B642" s="2"/>
      <c r="C642" s="86"/>
      <c r="D642" s="86"/>
      <c r="E642" s="86"/>
      <c r="F642" s="86"/>
      <c r="G642" s="86"/>
      <c r="H642" s="86"/>
      <c r="I642" s="86"/>
      <c r="J642" s="86"/>
      <c r="K642" s="86"/>
      <c r="L642" s="86"/>
      <c r="M642" s="86"/>
      <c r="N642" s="86"/>
      <c r="O642" s="86"/>
      <c r="P642" s="2"/>
      <c r="Q642" s="2"/>
      <c r="R642" s="2"/>
      <c r="S642" s="2"/>
      <c r="T642" s="2"/>
      <c r="U642" s="2"/>
      <c r="V642" s="2"/>
      <c r="W642" s="2"/>
      <c r="X642" s="2"/>
      <c r="Y642" s="2"/>
      <c r="Z642" s="2"/>
    </row>
    <row r="643" spans="1:26">
      <c r="A643" s="2"/>
      <c r="B643" s="2"/>
      <c r="C643" s="86"/>
      <c r="D643" s="86"/>
      <c r="E643" s="86"/>
      <c r="F643" s="86"/>
      <c r="G643" s="86"/>
      <c r="H643" s="86"/>
      <c r="I643" s="86"/>
      <c r="J643" s="86"/>
      <c r="K643" s="86"/>
      <c r="L643" s="86"/>
      <c r="M643" s="86"/>
      <c r="N643" s="86"/>
      <c r="O643" s="86"/>
      <c r="P643" s="2"/>
      <c r="Q643" s="2"/>
      <c r="R643" s="2"/>
      <c r="S643" s="2"/>
      <c r="T643" s="2"/>
      <c r="U643" s="2"/>
      <c r="V643" s="2"/>
      <c r="W643" s="2"/>
      <c r="X643" s="2"/>
      <c r="Y643" s="2"/>
      <c r="Z643" s="2"/>
    </row>
    <row r="644" spans="1:26">
      <c r="A644" s="2"/>
      <c r="B644" s="2"/>
      <c r="C644" s="86"/>
      <c r="D644" s="86"/>
      <c r="E644" s="86"/>
      <c r="F644" s="86"/>
      <c r="G644" s="86"/>
      <c r="H644" s="86"/>
      <c r="I644" s="86"/>
      <c r="J644" s="86"/>
      <c r="K644" s="86"/>
      <c r="L644" s="86"/>
      <c r="M644" s="86"/>
      <c r="N644" s="86"/>
      <c r="O644" s="86"/>
      <c r="P644" s="2"/>
      <c r="Q644" s="2"/>
      <c r="R644" s="2"/>
      <c r="S644" s="2"/>
      <c r="T644" s="2"/>
      <c r="U644" s="2"/>
      <c r="V644" s="2"/>
      <c r="W644" s="2"/>
      <c r="X644" s="2"/>
      <c r="Y644" s="2"/>
      <c r="Z644" s="2"/>
    </row>
    <row r="645" spans="1:26">
      <c r="A645" s="2"/>
      <c r="B645" s="2"/>
      <c r="C645" s="86"/>
      <c r="D645" s="86"/>
      <c r="E645" s="86"/>
      <c r="F645" s="86"/>
      <c r="G645" s="86"/>
      <c r="H645" s="86"/>
      <c r="I645" s="86"/>
      <c r="J645" s="86"/>
      <c r="K645" s="86"/>
      <c r="L645" s="86"/>
      <c r="M645" s="86"/>
      <c r="N645" s="86"/>
      <c r="O645" s="86"/>
      <c r="P645" s="2"/>
      <c r="Q645" s="2"/>
      <c r="R645" s="2"/>
      <c r="S645" s="2"/>
      <c r="T645" s="2"/>
      <c r="U645" s="2"/>
      <c r="V645" s="2"/>
      <c r="W645" s="2"/>
      <c r="X645" s="2"/>
      <c r="Y645" s="2"/>
      <c r="Z645" s="2"/>
    </row>
    <row r="646" spans="1:26">
      <c r="A646" s="2"/>
      <c r="B646" s="2"/>
      <c r="C646" s="86"/>
      <c r="D646" s="86"/>
      <c r="E646" s="86"/>
      <c r="F646" s="86"/>
      <c r="G646" s="86"/>
      <c r="H646" s="86"/>
      <c r="I646" s="86"/>
      <c r="J646" s="86"/>
      <c r="K646" s="86"/>
      <c r="L646" s="86"/>
      <c r="M646" s="86"/>
      <c r="N646" s="86"/>
      <c r="O646" s="86"/>
      <c r="P646" s="2"/>
      <c r="Q646" s="2"/>
      <c r="R646" s="2"/>
      <c r="S646" s="2"/>
      <c r="T646" s="2"/>
      <c r="U646" s="2"/>
      <c r="V646" s="2"/>
      <c r="W646" s="2"/>
      <c r="X646" s="2"/>
      <c r="Y646" s="2"/>
      <c r="Z646" s="2"/>
    </row>
    <row r="647" spans="1:26">
      <c r="A647" s="2"/>
      <c r="B647" s="2"/>
      <c r="C647" s="86"/>
      <c r="D647" s="86"/>
      <c r="E647" s="86"/>
      <c r="F647" s="86"/>
      <c r="G647" s="86"/>
      <c r="H647" s="86"/>
      <c r="I647" s="86"/>
      <c r="J647" s="86"/>
      <c r="K647" s="86"/>
      <c r="L647" s="86"/>
      <c r="M647" s="86"/>
      <c r="N647" s="86"/>
      <c r="O647" s="86"/>
      <c r="P647" s="2"/>
      <c r="Q647" s="2"/>
      <c r="R647" s="2"/>
      <c r="S647" s="2"/>
      <c r="T647" s="2"/>
      <c r="U647" s="2"/>
      <c r="V647" s="2"/>
      <c r="W647" s="2"/>
      <c r="X647" s="2"/>
      <c r="Y647" s="2"/>
      <c r="Z647" s="2"/>
    </row>
    <row r="648" spans="1:26">
      <c r="A648" s="2"/>
      <c r="B648" s="2"/>
      <c r="C648" s="86"/>
      <c r="D648" s="86"/>
      <c r="E648" s="86"/>
      <c r="F648" s="86"/>
      <c r="G648" s="86"/>
      <c r="H648" s="86"/>
      <c r="I648" s="86"/>
      <c r="J648" s="86"/>
      <c r="K648" s="86"/>
      <c r="L648" s="86"/>
      <c r="M648" s="86"/>
      <c r="N648" s="86"/>
      <c r="O648" s="86"/>
      <c r="P648" s="2"/>
      <c r="Q648" s="2"/>
      <c r="R648" s="2"/>
      <c r="S648" s="2"/>
      <c r="T648" s="2"/>
      <c r="U648" s="2"/>
      <c r="V648" s="2"/>
      <c r="W648" s="2"/>
      <c r="X648" s="2"/>
      <c r="Y648" s="2"/>
      <c r="Z648" s="2"/>
    </row>
    <row r="649" spans="1:26">
      <c r="A649" s="2"/>
      <c r="B649" s="2"/>
      <c r="C649" s="86"/>
      <c r="D649" s="86"/>
      <c r="E649" s="86"/>
      <c r="F649" s="86"/>
      <c r="G649" s="86"/>
      <c r="H649" s="86"/>
      <c r="I649" s="86"/>
      <c r="J649" s="86"/>
      <c r="K649" s="86"/>
      <c r="L649" s="86"/>
      <c r="M649" s="86"/>
      <c r="N649" s="86"/>
      <c r="O649" s="86"/>
      <c r="P649" s="2"/>
      <c r="Q649" s="2"/>
      <c r="R649" s="2"/>
      <c r="S649" s="2"/>
      <c r="T649" s="2"/>
      <c r="U649" s="2"/>
      <c r="V649" s="2"/>
      <c r="W649" s="2"/>
      <c r="X649" s="2"/>
      <c r="Y649" s="2"/>
      <c r="Z649" s="2"/>
    </row>
    <row r="650" spans="1:26">
      <c r="A650" s="2"/>
      <c r="B650" s="2"/>
      <c r="C650" s="86"/>
      <c r="D650" s="86"/>
      <c r="E650" s="86"/>
      <c r="F650" s="86"/>
      <c r="G650" s="86"/>
      <c r="H650" s="86"/>
      <c r="I650" s="86"/>
      <c r="J650" s="86"/>
      <c r="K650" s="86"/>
      <c r="L650" s="86"/>
      <c r="M650" s="86"/>
      <c r="N650" s="86"/>
      <c r="O650" s="86"/>
      <c r="P650" s="2"/>
      <c r="Q650" s="2"/>
      <c r="R650" s="2"/>
      <c r="S650" s="2"/>
      <c r="T650" s="2"/>
      <c r="U650" s="2"/>
      <c r="V650" s="2"/>
      <c r="W650" s="2"/>
      <c r="X650" s="2"/>
      <c r="Y650" s="2"/>
      <c r="Z650" s="2"/>
    </row>
    <row r="651" spans="1:26">
      <c r="A651" s="2"/>
      <c r="B651" s="2"/>
      <c r="C651" s="86"/>
      <c r="D651" s="86"/>
      <c r="E651" s="86"/>
      <c r="F651" s="86"/>
      <c r="G651" s="86"/>
      <c r="H651" s="86"/>
      <c r="I651" s="86"/>
      <c r="J651" s="86"/>
      <c r="K651" s="86"/>
      <c r="L651" s="86"/>
      <c r="M651" s="86"/>
      <c r="N651" s="86"/>
      <c r="O651" s="86"/>
      <c r="P651" s="2"/>
      <c r="Q651" s="2"/>
      <c r="R651" s="2"/>
      <c r="S651" s="2"/>
      <c r="T651" s="2"/>
      <c r="U651" s="2"/>
      <c r="V651" s="2"/>
      <c r="W651" s="2"/>
      <c r="X651" s="2"/>
      <c r="Y651" s="2"/>
      <c r="Z651" s="2"/>
    </row>
    <row r="652" spans="1:26">
      <c r="A652" s="2"/>
      <c r="B652" s="2"/>
      <c r="C652" s="86"/>
      <c r="D652" s="86"/>
      <c r="E652" s="86"/>
      <c r="F652" s="86"/>
      <c r="G652" s="86"/>
      <c r="H652" s="86"/>
      <c r="I652" s="86"/>
      <c r="J652" s="86"/>
      <c r="K652" s="86"/>
      <c r="L652" s="86"/>
      <c r="M652" s="86"/>
      <c r="N652" s="86"/>
      <c r="O652" s="86"/>
      <c r="P652" s="2"/>
      <c r="Q652" s="2"/>
      <c r="R652" s="2"/>
      <c r="S652" s="2"/>
      <c r="T652" s="2"/>
      <c r="U652" s="2"/>
      <c r="V652" s="2"/>
      <c r="W652" s="2"/>
      <c r="X652" s="2"/>
      <c r="Y652" s="2"/>
      <c r="Z652" s="2"/>
    </row>
    <row r="653" spans="1:26">
      <c r="A653" s="2"/>
      <c r="B653" s="2"/>
      <c r="C653" s="86"/>
      <c r="D653" s="86"/>
      <c r="E653" s="86"/>
      <c r="F653" s="86"/>
      <c r="G653" s="86"/>
      <c r="H653" s="86"/>
      <c r="I653" s="86"/>
      <c r="J653" s="86"/>
      <c r="K653" s="86"/>
      <c r="L653" s="86"/>
      <c r="M653" s="86"/>
      <c r="N653" s="86"/>
      <c r="O653" s="86"/>
      <c r="P653" s="2"/>
      <c r="Q653" s="2"/>
      <c r="R653" s="2"/>
      <c r="S653" s="2"/>
      <c r="T653" s="2"/>
      <c r="U653" s="2"/>
      <c r="V653" s="2"/>
      <c r="W653" s="2"/>
      <c r="X653" s="2"/>
      <c r="Y653" s="2"/>
      <c r="Z653" s="2"/>
    </row>
    <row r="654" spans="1:26">
      <c r="A654" s="2"/>
      <c r="B654" s="2"/>
      <c r="C654" s="86"/>
      <c r="D654" s="86"/>
      <c r="E654" s="86"/>
      <c r="F654" s="86"/>
      <c r="G654" s="86"/>
      <c r="H654" s="86"/>
      <c r="I654" s="86"/>
      <c r="J654" s="86"/>
      <c r="K654" s="86"/>
      <c r="L654" s="86"/>
      <c r="M654" s="86"/>
      <c r="N654" s="86"/>
      <c r="O654" s="86"/>
      <c r="P654" s="2"/>
      <c r="Q654" s="2"/>
      <c r="R654" s="2"/>
      <c r="S654" s="2"/>
      <c r="T654" s="2"/>
      <c r="U654" s="2"/>
      <c r="V654" s="2"/>
      <c r="W654" s="2"/>
      <c r="X654" s="2"/>
      <c r="Y654" s="2"/>
      <c r="Z654" s="2"/>
    </row>
    <row r="655" spans="1:26">
      <c r="A655" s="2"/>
      <c r="B655" s="2"/>
      <c r="C655" s="86"/>
      <c r="D655" s="86"/>
      <c r="E655" s="86"/>
      <c r="F655" s="86"/>
      <c r="G655" s="86"/>
      <c r="H655" s="86"/>
      <c r="I655" s="86"/>
      <c r="J655" s="86"/>
      <c r="K655" s="86"/>
      <c r="L655" s="86"/>
      <c r="M655" s="86"/>
      <c r="N655" s="86"/>
      <c r="O655" s="86"/>
      <c r="P655" s="2"/>
      <c r="Q655" s="2"/>
      <c r="R655" s="2"/>
      <c r="S655" s="2"/>
      <c r="T655" s="2"/>
      <c r="U655" s="2"/>
      <c r="V655" s="2"/>
      <c r="W655" s="2"/>
      <c r="X655" s="2"/>
      <c r="Y655" s="2"/>
      <c r="Z655" s="2"/>
    </row>
    <row r="656" spans="1:26">
      <c r="A656" s="2"/>
      <c r="B656" s="2"/>
      <c r="C656" s="86"/>
      <c r="D656" s="86"/>
      <c r="E656" s="86"/>
      <c r="F656" s="86"/>
      <c r="G656" s="86"/>
      <c r="H656" s="86"/>
      <c r="I656" s="86"/>
      <c r="J656" s="86"/>
      <c r="K656" s="86"/>
      <c r="L656" s="86"/>
      <c r="M656" s="86"/>
      <c r="N656" s="86"/>
      <c r="O656" s="86"/>
      <c r="P656" s="2"/>
      <c r="Q656" s="2"/>
      <c r="R656" s="2"/>
      <c r="S656" s="2"/>
      <c r="T656" s="2"/>
      <c r="U656" s="2"/>
      <c r="V656" s="2"/>
      <c r="W656" s="2"/>
      <c r="X656" s="2"/>
      <c r="Y656" s="2"/>
      <c r="Z656" s="2"/>
    </row>
    <row r="657" spans="1:26">
      <c r="A657" s="2"/>
      <c r="B657" s="2"/>
      <c r="C657" s="86"/>
      <c r="D657" s="86"/>
      <c r="E657" s="86"/>
      <c r="F657" s="86"/>
      <c r="G657" s="86"/>
      <c r="H657" s="86"/>
      <c r="I657" s="86"/>
      <c r="J657" s="86"/>
      <c r="K657" s="86"/>
      <c r="L657" s="86"/>
      <c r="M657" s="86"/>
      <c r="N657" s="86"/>
      <c r="O657" s="86"/>
      <c r="P657" s="2"/>
      <c r="Q657" s="2"/>
      <c r="R657" s="2"/>
      <c r="S657" s="2"/>
      <c r="T657" s="2"/>
      <c r="U657" s="2"/>
      <c r="V657" s="2"/>
      <c r="W657" s="2"/>
      <c r="X657" s="2"/>
      <c r="Y657" s="2"/>
      <c r="Z657" s="2"/>
    </row>
    <row r="658" spans="1:26">
      <c r="A658" s="2"/>
      <c r="B658" s="2"/>
      <c r="C658" s="86"/>
      <c r="D658" s="86"/>
      <c r="E658" s="86"/>
      <c r="F658" s="86"/>
      <c r="G658" s="86"/>
      <c r="H658" s="86"/>
      <c r="I658" s="86"/>
      <c r="J658" s="86"/>
      <c r="K658" s="86"/>
      <c r="L658" s="86"/>
      <c r="M658" s="86"/>
      <c r="N658" s="86"/>
      <c r="O658" s="86"/>
      <c r="P658" s="2"/>
      <c r="Q658" s="2"/>
      <c r="R658" s="2"/>
      <c r="S658" s="2"/>
      <c r="T658" s="2"/>
      <c r="U658" s="2"/>
      <c r="V658" s="2"/>
      <c r="W658" s="2"/>
      <c r="X658" s="2"/>
      <c r="Y658" s="2"/>
      <c r="Z658" s="2"/>
    </row>
    <row r="659" spans="1:26">
      <c r="A659" s="2"/>
      <c r="B659" s="2"/>
      <c r="C659" s="86"/>
      <c r="D659" s="86"/>
      <c r="E659" s="86"/>
      <c r="F659" s="86"/>
      <c r="G659" s="86"/>
      <c r="H659" s="86"/>
      <c r="I659" s="86"/>
      <c r="J659" s="86"/>
      <c r="K659" s="86"/>
      <c r="L659" s="86"/>
      <c r="M659" s="86"/>
      <c r="N659" s="86"/>
      <c r="O659" s="86"/>
      <c r="P659" s="2"/>
      <c r="Q659" s="2"/>
      <c r="R659" s="2"/>
      <c r="S659" s="2"/>
      <c r="T659" s="2"/>
      <c r="U659" s="2"/>
      <c r="V659" s="2"/>
      <c r="W659" s="2"/>
      <c r="X659" s="2"/>
      <c r="Y659" s="2"/>
      <c r="Z659" s="2"/>
    </row>
    <row r="660" spans="1:26">
      <c r="A660" s="2"/>
      <c r="B660" s="2"/>
      <c r="C660" s="86"/>
      <c r="D660" s="86"/>
      <c r="E660" s="86"/>
      <c r="F660" s="86"/>
      <c r="G660" s="86"/>
      <c r="H660" s="86"/>
      <c r="I660" s="86"/>
      <c r="J660" s="86"/>
      <c r="K660" s="86"/>
      <c r="L660" s="86"/>
      <c r="M660" s="86"/>
      <c r="N660" s="86"/>
      <c r="O660" s="86"/>
      <c r="P660" s="2"/>
      <c r="Q660" s="2"/>
      <c r="R660" s="2"/>
      <c r="S660" s="2"/>
      <c r="T660" s="2"/>
      <c r="U660" s="2"/>
      <c r="V660" s="2"/>
      <c r="W660" s="2"/>
      <c r="X660" s="2"/>
      <c r="Y660" s="2"/>
      <c r="Z660" s="2"/>
    </row>
    <row r="661" spans="1:26">
      <c r="A661" s="2"/>
      <c r="B661" s="2"/>
      <c r="C661" s="86"/>
      <c r="D661" s="86"/>
      <c r="E661" s="86"/>
      <c r="F661" s="86"/>
      <c r="G661" s="86"/>
      <c r="H661" s="86"/>
      <c r="I661" s="86"/>
      <c r="J661" s="86"/>
      <c r="K661" s="86"/>
      <c r="L661" s="86"/>
      <c r="M661" s="86"/>
      <c r="N661" s="86"/>
      <c r="O661" s="86"/>
      <c r="P661" s="2"/>
      <c r="Q661" s="2"/>
      <c r="R661" s="2"/>
      <c r="S661" s="2"/>
      <c r="T661" s="2"/>
      <c r="U661" s="2"/>
      <c r="V661" s="2"/>
      <c r="W661" s="2"/>
      <c r="X661" s="2"/>
      <c r="Y661" s="2"/>
      <c r="Z661" s="2"/>
    </row>
    <row r="662" spans="1:26">
      <c r="A662" s="2"/>
      <c r="B662" s="2"/>
      <c r="C662" s="86"/>
      <c r="D662" s="86"/>
      <c r="E662" s="86"/>
      <c r="F662" s="86"/>
      <c r="G662" s="86"/>
      <c r="H662" s="86"/>
      <c r="I662" s="86"/>
      <c r="J662" s="86"/>
      <c r="K662" s="86"/>
      <c r="L662" s="86"/>
      <c r="M662" s="86"/>
      <c r="N662" s="86"/>
      <c r="O662" s="86"/>
      <c r="P662" s="2"/>
      <c r="Q662" s="2"/>
      <c r="R662" s="2"/>
      <c r="S662" s="2"/>
      <c r="T662" s="2"/>
      <c r="U662" s="2"/>
      <c r="V662" s="2"/>
      <c r="W662" s="2"/>
      <c r="X662" s="2"/>
      <c r="Y662" s="2"/>
      <c r="Z662" s="2"/>
    </row>
    <row r="663" spans="1:26">
      <c r="A663" s="2"/>
      <c r="B663" s="2"/>
      <c r="C663" s="86"/>
      <c r="D663" s="86"/>
      <c r="E663" s="86"/>
      <c r="F663" s="86"/>
      <c r="G663" s="86"/>
      <c r="H663" s="86"/>
      <c r="I663" s="86"/>
      <c r="J663" s="86"/>
      <c r="K663" s="86"/>
      <c r="L663" s="86"/>
      <c r="M663" s="86"/>
      <c r="N663" s="86"/>
      <c r="O663" s="86"/>
      <c r="P663" s="2"/>
      <c r="Q663" s="2"/>
      <c r="R663" s="2"/>
      <c r="S663" s="2"/>
      <c r="T663" s="2"/>
      <c r="U663" s="2"/>
      <c r="V663" s="2"/>
      <c r="W663" s="2"/>
      <c r="X663" s="2"/>
      <c r="Y663" s="2"/>
      <c r="Z663" s="2"/>
    </row>
    <row r="664" spans="1:26">
      <c r="A664" s="2"/>
      <c r="B664" s="2"/>
      <c r="C664" s="86"/>
      <c r="D664" s="86"/>
      <c r="E664" s="86"/>
      <c r="F664" s="86"/>
      <c r="G664" s="86"/>
      <c r="H664" s="86"/>
      <c r="I664" s="86"/>
      <c r="J664" s="86"/>
      <c r="K664" s="86"/>
      <c r="L664" s="86"/>
      <c r="M664" s="86"/>
      <c r="N664" s="86"/>
      <c r="O664" s="86"/>
      <c r="P664" s="2"/>
      <c r="Q664" s="2"/>
      <c r="R664" s="2"/>
      <c r="S664" s="2"/>
      <c r="T664" s="2"/>
      <c r="U664" s="2"/>
      <c r="V664" s="2"/>
      <c r="W664" s="2"/>
      <c r="X664" s="2"/>
      <c r="Y664" s="2"/>
      <c r="Z664" s="2"/>
    </row>
    <row r="665" spans="1:26">
      <c r="A665" s="2"/>
      <c r="B665" s="2"/>
      <c r="C665" s="86"/>
      <c r="D665" s="86"/>
      <c r="E665" s="86"/>
      <c r="F665" s="86"/>
      <c r="G665" s="86"/>
      <c r="H665" s="86"/>
      <c r="I665" s="86"/>
      <c r="J665" s="86"/>
      <c r="K665" s="86"/>
      <c r="L665" s="86"/>
      <c r="M665" s="86"/>
      <c r="N665" s="86"/>
      <c r="O665" s="86"/>
      <c r="P665" s="2"/>
      <c r="Q665" s="2"/>
      <c r="R665" s="2"/>
      <c r="S665" s="2"/>
      <c r="T665" s="2"/>
      <c r="U665" s="2"/>
      <c r="V665" s="2"/>
      <c r="W665" s="2"/>
      <c r="X665" s="2"/>
      <c r="Y665" s="2"/>
      <c r="Z665" s="2"/>
    </row>
    <row r="666" spans="1:26">
      <c r="A666" s="2"/>
      <c r="B666" s="2"/>
      <c r="C666" s="86"/>
      <c r="D666" s="86"/>
      <c r="E666" s="86"/>
      <c r="F666" s="86"/>
      <c r="G666" s="86"/>
      <c r="H666" s="86"/>
      <c r="I666" s="86"/>
      <c r="J666" s="86"/>
      <c r="K666" s="86"/>
      <c r="L666" s="86"/>
      <c r="M666" s="86"/>
      <c r="N666" s="86"/>
      <c r="O666" s="86"/>
      <c r="P666" s="2"/>
      <c r="Q666" s="2"/>
      <c r="R666" s="2"/>
      <c r="S666" s="2"/>
      <c r="T666" s="2"/>
      <c r="U666" s="2"/>
      <c r="V666" s="2"/>
      <c r="W666" s="2"/>
      <c r="X666" s="2"/>
      <c r="Y666" s="2"/>
      <c r="Z666" s="2"/>
    </row>
    <row r="667" spans="1:26">
      <c r="A667" s="2"/>
      <c r="B667" s="2"/>
      <c r="C667" s="86"/>
      <c r="D667" s="86"/>
      <c r="E667" s="86"/>
      <c r="F667" s="86"/>
      <c r="G667" s="86"/>
      <c r="H667" s="86"/>
      <c r="I667" s="86"/>
      <c r="J667" s="86"/>
      <c r="K667" s="86"/>
      <c r="L667" s="86"/>
      <c r="M667" s="86"/>
      <c r="N667" s="86"/>
      <c r="O667" s="86"/>
      <c r="P667" s="2"/>
      <c r="Q667" s="2"/>
      <c r="R667" s="2"/>
      <c r="S667" s="2"/>
      <c r="T667" s="2"/>
      <c r="U667" s="2"/>
      <c r="V667" s="2"/>
      <c r="W667" s="2"/>
      <c r="X667" s="2"/>
      <c r="Y667" s="2"/>
      <c r="Z667" s="2"/>
    </row>
    <row r="668" spans="1:26">
      <c r="A668" s="2"/>
      <c r="B668" s="2"/>
      <c r="C668" s="86"/>
      <c r="D668" s="86"/>
      <c r="E668" s="86"/>
      <c r="F668" s="86"/>
      <c r="G668" s="86"/>
      <c r="H668" s="86"/>
      <c r="I668" s="86"/>
      <c r="J668" s="86"/>
      <c r="K668" s="86"/>
      <c r="L668" s="86"/>
      <c r="M668" s="86"/>
      <c r="N668" s="86"/>
      <c r="O668" s="86"/>
      <c r="P668" s="2"/>
      <c r="Q668" s="2"/>
      <c r="R668" s="2"/>
      <c r="S668" s="2"/>
      <c r="T668" s="2"/>
      <c r="U668" s="2"/>
      <c r="V668" s="2"/>
      <c r="W668" s="2"/>
      <c r="X668" s="2"/>
      <c r="Y668" s="2"/>
      <c r="Z668" s="2"/>
    </row>
    <row r="669" spans="1:26">
      <c r="A669" s="2"/>
      <c r="B669" s="2"/>
      <c r="C669" s="86"/>
      <c r="D669" s="86"/>
      <c r="E669" s="86"/>
      <c r="F669" s="86"/>
      <c r="G669" s="86"/>
      <c r="H669" s="86"/>
      <c r="I669" s="86"/>
      <c r="J669" s="86"/>
      <c r="K669" s="86"/>
      <c r="L669" s="86"/>
      <c r="M669" s="86"/>
      <c r="N669" s="86"/>
      <c r="O669" s="86"/>
      <c r="P669" s="2"/>
      <c r="Q669" s="2"/>
      <c r="R669" s="2"/>
      <c r="S669" s="2"/>
      <c r="T669" s="2"/>
      <c r="U669" s="2"/>
      <c r="V669" s="2"/>
      <c r="W669" s="2"/>
      <c r="X669" s="2"/>
      <c r="Y669" s="2"/>
      <c r="Z669" s="2"/>
    </row>
    <row r="670" spans="1:26">
      <c r="A670" s="2"/>
      <c r="B670" s="2"/>
      <c r="C670" s="86"/>
      <c r="D670" s="86"/>
      <c r="E670" s="86"/>
      <c r="F670" s="86"/>
      <c r="G670" s="86"/>
      <c r="H670" s="86"/>
      <c r="I670" s="86"/>
      <c r="J670" s="86"/>
      <c r="K670" s="86"/>
      <c r="L670" s="86"/>
      <c r="M670" s="86"/>
      <c r="N670" s="86"/>
      <c r="O670" s="86"/>
      <c r="P670" s="2"/>
      <c r="Q670" s="2"/>
      <c r="R670" s="2"/>
      <c r="S670" s="2"/>
      <c r="T670" s="2"/>
      <c r="U670" s="2"/>
      <c r="V670" s="2"/>
      <c r="W670" s="2"/>
      <c r="X670" s="2"/>
      <c r="Y670" s="2"/>
      <c r="Z670" s="2"/>
    </row>
    <row r="671" spans="1:26">
      <c r="A671" s="2"/>
      <c r="B671" s="2"/>
      <c r="C671" s="86"/>
      <c r="D671" s="86"/>
      <c r="E671" s="86"/>
      <c r="F671" s="86"/>
      <c r="G671" s="86"/>
      <c r="H671" s="86"/>
      <c r="I671" s="86"/>
      <c r="J671" s="86"/>
      <c r="K671" s="86"/>
      <c r="L671" s="86"/>
      <c r="M671" s="86"/>
      <c r="N671" s="86"/>
      <c r="O671" s="86"/>
      <c r="P671" s="2"/>
      <c r="Q671" s="2"/>
      <c r="R671" s="2"/>
      <c r="S671" s="2"/>
      <c r="T671" s="2"/>
      <c r="U671" s="2"/>
      <c r="V671" s="2"/>
      <c r="W671" s="2"/>
      <c r="X671" s="2"/>
      <c r="Y671" s="2"/>
      <c r="Z671" s="2"/>
    </row>
    <row r="672" spans="1:26">
      <c r="A672" s="2"/>
      <c r="B672" s="2"/>
      <c r="C672" s="86"/>
      <c r="D672" s="86"/>
      <c r="E672" s="86"/>
      <c r="F672" s="86"/>
      <c r="G672" s="86"/>
      <c r="H672" s="86"/>
      <c r="I672" s="86"/>
      <c r="J672" s="86"/>
      <c r="K672" s="86"/>
      <c r="L672" s="86"/>
      <c r="M672" s="86"/>
      <c r="N672" s="86"/>
      <c r="O672" s="86"/>
      <c r="P672" s="2"/>
      <c r="Q672" s="2"/>
      <c r="R672" s="2"/>
      <c r="S672" s="2"/>
      <c r="T672" s="2"/>
      <c r="U672" s="2"/>
      <c r="V672" s="2"/>
      <c r="W672" s="2"/>
      <c r="X672" s="2"/>
      <c r="Y672" s="2"/>
      <c r="Z672" s="2"/>
    </row>
    <row r="673" spans="1:26">
      <c r="A673" s="2"/>
      <c r="B673" s="2"/>
      <c r="C673" s="86"/>
      <c r="D673" s="86"/>
      <c r="E673" s="86"/>
      <c r="F673" s="86"/>
      <c r="G673" s="86"/>
      <c r="H673" s="86"/>
      <c r="I673" s="86"/>
      <c r="J673" s="86"/>
      <c r="K673" s="86"/>
      <c r="L673" s="86"/>
      <c r="M673" s="86"/>
      <c r="N673" s="86"/>
      <c r="O673" s="86"/>
      <c r="P673" s="2"/>
      <c r="Q673" s="2"/>
      <c r="R673" s="2"/>
      <c r="S673" s="2"/>
      <c r="T673" s="2"/>
      <c r="U673" s="2"/>
      <c r="V673" s="2"/>
      <c r="W673" s="2"/>
      <c r="X673" s="2"/>
      <c r="Y673" s="2"/>
      <c r="Z673" s="2"/>
    </row>
    <row r="674" spans="1:26">
      <c r="A674" s="2"/>
      <c r="B674" s="2"/>
      <c r="C674" s="86"/>
      <c r="D674" s="86"/>
      <c r="E674" s="86"/>
      <c r="F674" s="86"/>
      <c r="G674" s="86"/>
      <c r="H674" s="86"/>
      <c r="I674" s="86"/>
      <c r="J674" s="86"/>
      <c r="K674" s="86"/>
      <c r="L674" s="86"/>
      <c r="M674" s="86"/>
      <c r="N674" s="86"/>
      <c r="O674" s="86"/>
      <c r="P674" s="2"/>
      <c r="Q674" s="2"/>
      <c r="R674" s="2"/>
      <c r="S674" s="2"/>
      <c r="T674" s="2"/>
      <c r="U674" s="2"/>
      <c r="V674" s="2"/>
      <c r="W674" s="2"/>
      <c r="X674" s="2"/>
      <c r="Y674" s="2"/>
      <c r="Z674" s="2"/>
    </row>
    <row r="675" spans="1:26">
      <c r="A675" s="2"/>
      <c r="B675" s="2"/>
      <c r="C675" s="86"/>
      <c r="D675" s="86"/>
      <c r="E675" s="86"/>
      <c r="F675" s="86"/>
      <c r="G675" s="86"/>
      <c r="H675" s="86"/>
      <c r="I675" s="86"/>
      <c r="J675" s="86"/>
      <c r="K675" s="86"/>
      <c r="L675" s="86"/>
      <c r="M675" s="86"/>
      <c r="N675" s="86"/>
      <c r="O675" s="86"/>
      <c r="P675" s="2"/>
      <c r="Q675" s="2"/>
      <c r="R675" s="2"/>
      <c r="S675" s="2"/>
      <c r="T675" s="2"/>
      <c r="U675" s="2"/>
      <c r="V675" s="2"/>
      <c r="W675" s="2"/>
      <c r="X675" s="2"/>
      <c r="Y675" s="2"/>
      <c r="Z675" s="2"/>
    </row>
    <row r="676" spans="1:26">
      <c r="A676" s="2"/>
      <c r="B676" s="2"/>
      <c r="C676" s="86"/>
      <c r="D676" s="86"/>
      <c r="E676" s="86"/>
      <c r="F676" s="86"/>
      <c r="G676" s="86"/>
      <c r="H676" s="86"/>
      <c r="I676" s="86"/>
      <c r="J676" s="86"/>
      <c r="K676" s="86"/>
      <c r="L676" s="86"/>
      <c r="M676" s="86"/>
      <c r="N676" s="86"/>
      <c r="O676" s="86"/>
      <c r="P676" s="2"/>
      <c r="Q676" s="2"/>
      <c r="R676" s="2"/>
      <c r="S676" s="2"/>
      <c r="T676" s="2"/>
      <c r="U676" s="2"/>
      <c r="V676" s="2"/>
      <c r="W676" s="2"/>
      <c r="X676" s="2"/>
      <c r="Y676" s="2"/>
      <c r="Z676" s="2"/>
    </row>
    <row r="677" spans="1:26">
      <c r="A677" s="2"/>
      <c r="B677" s="2"/>
      <c r="C677" s="86"/>
      <c r="D677" s="86"/>
      <c r="E677" s="86"/>
      <c r="F677" s="86"/>
      <c r="G677" s="86"/>
      <c r="H677" s="86"/>
      <c r="I677" s="86"/>
      <c r="J677" s="86"/>
      <c r="K677" s="86"/>
      <c r="L677" s="86"/>
      <c r="M677" s="86"/>
      <c r="N677" s="86"/>
      <c r="O677" s="86"/>
      <c r="P677" s="2"/>
      <c r="Q677" s="2"/>
      <c r="R677" s="2"/>
      <c r="S677" s="2"/>
      <c r="T677" s="2"/>
      <c r="U677" s="2"/>
      <c r="V677" s="2"/>
      <c r="W677" s="2"/>
      <c r="X677" s="2"/>
      <c r="Y677" s="2"/>
      <c r="Z677" s="2"/>
    </row>
    <row r="678" spans="1:26">
      <c r="A678" s="2"/>
      <c r="B678" s="2"/>
      <c r="C678" s="86"/>
      <c r="D678" s="86"/>
      <c r="E678" s="86"/>
      <c r="F678" s="86"/>
      <c r="G678" s="86"/>
      <c r="H678" s="86"/>
      <c r="I678" s="86"/>
      <c r="J678" s="86"/>
      <c r="K678" s="86"/>
      <c r="L678" s="86"/>
      <c r="M678" s="86"/>
      <c r="N678" s="86"/>
      <c r="O678" s="86"/>
      <c r="P678" s="2"/>
      <c r="Q678" s="2"/>
      <c r="R678" s="2"/>
      <c r="S678" s="2"/>
      <c r="T678" s="2"/>
      <c r="U678" s="2"/>
      <c r="V678" s="2"/>
      <c r="W678" s="2"/>
      <c r="X678" s="2"/>
      <c r="Y678" s="2"/>
      <c r="Z678" s="2"/>
    </row>
    <row r="679" spans="1:26">
      <c r="A679" s="2"/>
      <c r="B679" s="2"/>
      <c r="C679" s="86"/>
      <c r="D679" s="86"/>
      <c r="E679" s="86"/>
      <c r="F679" s="86"/>
      <c r="G679" s="86"/>
      <c r="H679" s="86"/>
      <c r="I679" s="86"/>
      <c r="J679" s="86"/>
      <c r="K679" s="86"/>
      <c r="L679" s="86"/>
      <c r="M679" s="86"/>
      <c r="N679" s="86"/>
      <c r="O679" s="86"/>
      <c r="P679" s="2"/>
      <c r="Q679" s="2"/>
      <c r="R679" s="2"/>
      <c r="S679" s="2"/>
      <c r="T679" s="2"/>
      <c r="U679" s="2"/>
      <c r="V679" s="2"/>
      <c r="W679" s="2"/>
      <c r="X679" s="2"/>
      <c r="Y679" s="2"/>
      <c r="Z679" s="2"/>
    </row>
    <row r="680" spans="1:26">
      <c r="A680" s="2"/>
      <c r="B680" s="2"/>
      <c r="C680" s="86"/>
      <c r="D680" s="86"/>
      <c r="E680" s="86"/>
      <c r="F680" s="86"/>
      <c r="G680" s="86"/>
      <c r="H680" s="86"/>
      <c r="I680" s="86"/>
      <c r="J680" s="86"/>
      <c r="K680" s="86"/>
      <c r="L680" s="86"/>
      <c r="M680" s="86"/>
      <c r="N680" s="86"/>
      <c r="O680" s="86"/>
      <c r="P680" s="2"/>
      <c r="Q680" s="2"/>
      <c r="R680" s="2"/>
      <c r="S680" s="2"/>
      <c r="T680" s="2"/>
      <c r="U680" s="2"/>
      <c r="V680" s="2"/>
      <c r="W680" s="2"/>
      <c r="X680" s="2"/>
      <c r="Y680" s="2"/>
      <c r="Z680" s="2"/>
    </row>
    <row r="681" spans="1:26">
      <c r="A681" s="2"/>
      <c r="B681" s="2"/>
      <c r="C681" s="86"/>
      <c r="D681" s="86"/>
      <c r="E681" s="86"/>
      <c r="F681" s="86"/>
      <c r="G681" s="86"/>
      <c r="H681" s="86"/>
      <c r="I681" s="86"/>
      <c r="J681" s="86"/>
      <c r="K681" s="86"/>
      <c r="L681" s="86"/>
      <c r="M681" s="86"/>
      <c r="N681" s="86"/>
      <c r="O681" s="86"/>
      <c r="P681" s="2"/>
      <c r="Q681" s="2"/>
      <c r="R681" s="2"/>
      <c r="S681" s="2"/>
      <c r="T681" s="2"/>
      <c r="U681" s="2"/>
      <c r="V681" s="2"/>
      <c r="W681" s="2"/>
      <c r="X681" s="2"/>
      <c r="Y681" s="2"/>
      <c r="Z681" s="2"/>
    </row>
    <row r="682" spans="1:26">
      <c r="A682" s="2"/>
      <c r="B682" s="2"/>
      <c r="C682" s="86"/>
      <c r="D682" s="86"/>
      <c r="E682" s="86"/>
      <c r="F682" s="86"/>
      <c r="G682" s="86"/>
      <c r="H682" s="86"/>
      <c r="I682" s="86"/>
      <c r="J682" s="86"/>
      <c r="K682" s="86"/>
      <c r="L682" s="86"/>
      <c r="M682" s="86"/>
      <c r="N682" s="86"/>
      <c r="O682" s="86"/>
      <c r="P682" s="2"/>
      <c r="Q682" s="2"/>
      <c r="R682" s="2"/>
      <c r="S682" s="2"/>
      <c r="T682" s="2"/>
      <c r="U682" s="2"/>
      <c r="V682" s="2"/>
      <c r="W682" s="2"/>
      <c r="X682" s="2"/>
      <c r="Y682" s="2"/>
      <c r="Z682" s="2"/>
    </row>
    <row r="683" spans="1:26">
      <c r="A683" s="2"/>
      <c r="B683" s="2"/>
      <c r="C683" s="86"/>
      <c r="D683" s="86"/>
      <c r="E683" s="86"/>
      <c r="F683" s="86"/>
      <c r="G683" s="86"/>
      <c r="H683" s="86"/>
      <c r="I683" s="86"/>
      <c r="J683" s="86"/>
      <c r="K683" s="86"/>
      <c r="L683" s="86"/>
      <c r="M683" s="86"/>
      <c r="N683" s="86"/>
      <c r="O683" s="86"/>
      <c r="P683" s="2"/>
      <c r="Q683" s="2"/>
      <c r="R683" s="2"/>
      <c r="S683" s="2"/>
      <c r="T683" s="2"/>
      <c r="U683" s="2"/>
      <c r="V683" s="2"/>
      <c r="W683" s="2"/>
      <c r="X683" s="2"/>
      <c r="Y683" s="2"/>
      <c r="Z683" s="2"/>
    </row>
    <row r="684" spans="1:26">
      <c r="A684" s="2"/>
      <c r="B684" s="2"/>
      <c r="C684" s="86"/>
      <c r="D684" s="86"/>
      <c r="E684" s="86"/>
      <c r="F684" s="86"/>
      <c r="G684" s="86"/>
      <c r="H684" s="86"/>
      <c r="I684" s="86"/>
      <c r="J684" s="86"/>
      <c r="K684" s="86"/>
      <c r="L684" s="86"/>
      <c r="M684" s="86"/>
      <c r="N684" s="86"/>
      <c r="O684" s="86"/>
      <c r="P684" s="2"/>
      <c r="Q684" s="2"/>
      <c r="R684" s="2"/>
      <c r="S684" s="2"/>
      <c r="T684" s="2"/>
      <c r="U684" s="2"/>
      <c r="V684" s="2"/>
      <c r="W684" s="2"/>
      <c r="X684" s="2"/>
      <c r="Y684" s="2"/>
      <c r="Z684" s="2"/>
    </row>
    <row r="685" spans="1:26">
      <c r="A685" s="2"/>
      <c r="B685" s="2"/>
      <c r="C685" s="86"/>
      <c r="D685" s="86"/>
      <c r="E685" s="86"/>
      <c r="F685" s="86"/>
      <c r="G685" s="86"/>
      <c r="H685" s="86"/>
      <c r="I685" s="86"/>
      <c r="J685" s="86"/>
      <c r="K685" s="86"/>
      <c r="L685" s="86"/>
      <c r="M685" s="86"/>
      <c r="N685" s="86"/>
      <c r="O685" s="86"/>
      <c r="P685" s="2"/>
      <c r="Q685" s="2"/>
      <c r="R685" s="2"/>
      <c r="S685" s="2"/>
      <c r="T685" s="2"/>
      <c r="U685" s="2"/>
      <c r="V685" s="2"/>
      <c r="W685" s="2"/>
      <c r="X685" s="2"/>
      <c r="Y685" s="2"/>
      <c r="Z685" s="2"/>
    </row>
    <row r="686" spans="1:26">
      <c r="A686" s="2"/>
      <c r="B686" s="2"/>
      <c r="C686" s="86"/>
      <c r="D686" s="86"/>
      <c r="E686" s="86"/>
      <c r="F686" s="86"/>
      <c r="G686" s="86"/>
      <c r="H686" s="86"/>
      <c r="I686" s="86"/>
      <c r="J686" s="86"/>
      <c r="K686" s="86"/>
      <c r="L686" s="86"/>
      <c r="M686" s="86"/>
      <c r="N686" s="86"/>
      <c r="O686" s="86"/>
      <c r="P686" s="2"/>
      <c r="Q686" s="2"/>
      <c r="R686" s="2"/>
      <c r="S686" s="2"/>
      <c r="T686" s="2"/>
      <c r="U686" s="2"/>
      <c r="V686" s="2"/>
      <c r="W686" s="2"/>
      <c r="X686" s="2"/>
      <c r="Y686" s="2"/>
      <c r="Z686" s="2"/>
    </row>
    <row r="687" spans="1:26">
      <c r="A687" s="2"/>
      <c r="B687" s="2"/>
      <c r="C687" s="86"/>
      <c r="D687" s="86"/>
      <c r="E687" s="86"/>
      <c r="F687" s="86"/>
      <c r="G687" s="86"/>
      <c r="H687" s="86"/>
      <c r="I687" s="86"/>
      <c r="J687" s="86"/>
      <c r="K687" s="86"/>
      <c r="L687" s="86"/>
      <c r="M687" s="86"/>
      <c r="N687" s="86"/>
      <c r="O687" s="86"/>
      <c r="P687" s="2"/>
      <c r="Q687" s="2"/>
      <c r="R687" s="2"/>
      <c r="S687" s="2"/>
      <c r="T687" s="2"/>
      <c r="U687" s="2"/>
      <c r="V687" s="2"/>
      <c r="W687" s="2"/>
      <c r="X687" s="2"/>
      <c r="Y687" s="2"/>
      <c r="Z687" s="2"/>
    </row>
    <row r="688" spans="1:26">
      <c r="A688" s="2"/>
      <c r="B688" s="2"/>
      <c r="C688" s="86"/>
      <c r="D688" s="86"/>
      <c r="E688" s="86"/>
      <c r="F688" s="86"/>
      <c r="G688" s="86"/>
      <c r="H688" s="86"/>
      <c r="I688" s="86"/>
      <c r="J688" s="86"/>
      <c r="K688" s="86"/>
      <c r="L688" s="86"/>
      <c r="M688" s="86"/>
      <c r="N688" s="86"/>
      <c r="O688" s="86"/>
      <c r="P688" s="2"/>
      <c r="Q688" s="2"/>
      <c r="R688" s="2"/>
      <c r="S688" s="2"/>
      <c r="T688" s="2"/>
      <c r="U688" s="2"/>
      <c r="V688" s="2"/>
      <c r="W688" s="2"/>
      <c r="X688" s="2"/>
      <c r="Y688" s="2"/>
      <c r="Z688" s="2"/>
    </row>
    <row r="689" spans="1:26">
      <c r="A689" s="2"/>
      <c r="B689" s="2"/>
      <c r="C689" s="86"/>
      <c r="D689" s="86"/>
      <c r="E689" s="86"/>
      <c r="F689" s="86"/>
      <c r="G689" s="86"/>
      <c r="H689" s="86"/>
      <c r="I689" s="86"/>
      <c r="J689" s="86"/>
      <c r="K689" s="86"/>
      <c r="L689" s="86"/>
      <c r="M689" s="86"/>
      <c r="N689" s="86"/>
      <c r="O689" s="86"/>
      <c r="P689" s="2"/>
      <c r="Q689" s="2"/>
      <c r="R689" s="2"/>
      <c r="S689" s="2"/>
      <c r="T689" s="2"/>
      <c r="U689" s="2"/>
      <c r="V689" s="2"/>
      <c r="W689" s="2"/>
      <c r="X689" s="2"/>
      <c r="Y689" s="2"/>
      <c r="Z689" s="2"/>
    </row>
    <row r="690" spans="1:26">
      <c r="A690" s="2"/>
      <c r="B690" s="2"/>
      <c r="C690" s="86"/>
      <c r="D690" s="86"/>
      <c r="E690" s="86"/>
      <c r="F690" s="86"/>
      <c r="G690" s="86"/>
      <c r="H690" s="86"/>
      <c r="I690" s="86"/>
      <c r="J690" s="86"/>
      <c r="K690" s="86"/>
      <c r="L690" s="86"/>
      <c r="M690" s="86"/>
      <c r="N690" s="86"/>
      <c r="O690" s="86"/>
      <c r="P690" s="2"/>
      <c r="Q690" s="2"/>
      <c r="R690" s="2"/>
      <c r="S690" s="2"/>
      <c r="T690" s="2"/>
      <c r="U690" s="2"/>
      <c r="V690" s="2"/>
      <c r="W690" s="2"/>
      <c r="X690" s="2"/>
      <c r="Y690" s="2"/>
      <c r="Z690" s="2"/>
    </row>
    <row r="691" spans="1:26">
      <c r="A691" s="2"/>
      <c r="B691" s="2"/>
      <c r="C691" s="86"/>
      <c r="D691" s="86"/>
      <c r="E691" s="86"/>
      <c r="F691" s="86"/>
      <c r="G691" s="86"/>
      <c r="H691" s="86"/>
      <c r="I691" s="86"/>
      <c r="J691" s="86"/>
      <c r="K691" s="86"/>
      <c r="L691" s="86"/>
      <c r="M691" s="86"/>
      <c r="N691" s="86"/>
      <c r="O691" s="86"/>
      <c r="P691" s="2"/>
      <c r="Q691" s="2"/>
      <c r="R691" s="2"/>
      <c r="S691" s="2"/>
      <c r="T691" s="2"/>
      <c r="U691" s="2"/>
      <c r="V691" s="2"/>
      <c r="W691" s="2"/>
      <c r="X691" s="2"/>
      <c r="Y691" s="2"/>
      <c r="Z691" s="2"/>
    </row>
    <row r="692" spans="1:26">
      <c r="A692" s="2"/>
      <c r="B692" s="2"/>
      <c r="C692" s="86"/>
      <c r="D692" s="86"/>
      <c r="E692" s="86"/>
      <c r="F692" s="86"/>
      <c r="G692" s="86"/>
      <c r="H692" s="86"/>
      <c r="I692" s="86"/>
      <c r="J692" s="86"/>
      <c r="K692" s="86"/>
      <c r="L692" s="86"/>
      <c r="M692" s="86"/>
      <c r="N692" s="86"/>
      <c r="O692" s="86"/>
      <c r="P692" s="2"/>
      <c r="Q692" s="2"/>
      <c r="R692" s="2"/>
      <c r="S692" s="2"/>
      <c r="T692" s="2"/>
      <c r="U692" s="2"/>
      <c r="V692" s="2"/>
      <c r="W692" s="2"/>
      <c r="X692" s="2"/>
      <c r="Y692" s="2"/>
      <c r="Z692" s="2"/>
    </row>
    <row r="693" spans="1:26">
      <c r="A693" s="2"/>
      <c r="B693" s="2"/>
      <c r="C693" s="86"/>
      <c r="D693" s="86"/>
      <c r="E693" s="86"/>
      <c r="F693" s="86"/>
      <c r="G693" s="86"/>
      <c r="H693" s="86"/>
      <c r="I693" s="86"/>
      <c r="J693" s="86"/>
      <c r="K693" s="86"/>
      <c r="L693" s="86"/>
      <c r="M693" s="86"/>
      <c r="N693" s="86"/>
      <c r="O693" s="86"/>
      <c r="P693" s="2"/>
      <c r="Q693" s="2"/>
      <c r="R693" s="2"/>
      <c r="S693" s="2"/>
      <c r="T693" s="2"/>
      <c r="U693" s="2"/>
      <c r="V693" s="2"/>
      <c r="W693" s="2"/>
      <c r="X693" s="2"/>
      <c r="Y693" s="2"/>
      <c r="Z693" s="2"/>
    </row>
    <row r="694" spans="1:26">
      <c r="A694" s="2"/>
      <c r="B694" s="2"/>
      <c r="C694" s="86"/>
      <c r="D694" s="86"/>
      <c r="E694" s="86"/>
      <c r="F694" s="86"/>
      <c r="G694" s="86"/>
      <c r="H694" s="86"/>
      <c r="I694" s="86"/>
      <c r="J694" s="86"/>
      <c r="K694" s="86"/>
      <c r="L694" s="86"/>
      <c r="M694" s="86"/>
      <c r="N694" s="86"/>
      <c r="O694" s="86"/>
      <c r="P694" s="2"/>
      <c r="Q694" s="2"/>
      <c r="R694" s="2"/>
      <c r="S694" s="2"/>
      <c r="T694" s="2"/>
      <c r="U694" s="2"/>
      <c r="V694" s="2"/>
      <c r="W694" s="2"/>
      <c r="X694" s="2"/>
      <c r="Y694" s="2"/>
      <c r="Z694" s="2"/>
    </row>
    <row r="695" spans="1:26">
      <c r="A695" s="2"/>
      <c r="B695" s="2"/>
      <c r="C695" s="86"/>
      <c r="D695" s="86"/>
      <c r="E695" s="86"/>
      <c r="F695" s="86"/>
      <c r="G695" s="86"/>
      <c r="H695" s="86"/>
      <c r="I695" s="86"/>
      <c r="J695" s="86"/>
      <c r="K695" s="86"/>
      <c r="L695" s="86"/>
      <c r="M695" s="86"/>
      <c r="N695" s="86"/>
      <c r="O695" s="86"/>
      <c r="P695" s="2"/>
      <c r="Q695" s="2"/>
      <c r="R695" s="2"/>
      <c r="S695" s="2"/>
      <c r="T695" s="2"/>
      <c r="U695" s="2"/>
      <c r="V695" s="2"/>
      <c r="W695" s="2"/>
      <c r="X695" s="2"/>
      <c r="Y695" s="2"/>
      <c r="Z695" s="2"/>
    </row>
    <row r="696" spans="1:26">
      <c r="A696" s="2"/>
      <c r="B696" s="2"/>
      <c r="C696" s="86"/>
      <c r="D696" s="86"/>
      <c r="E696" s="86"/>
      <c r="F696" s="86"/>
      <c r="G696" s="86"/>
      <c r="H696" s="86"/>
      <c r="I696" s="86"/>
      <c r="J696" s="86"/>
      <c r="K696" s="86"/>
      <c r="L696" s="86"/>
      <c r="M696" s="86"/>
      <c r="N696" s="86"/>
      <c r="O696" s="86"/>
      <c r="P696" s="2"/>
      <c r="Q696" s="2"/>
      <c r="R696" s="2"/>
      <c r="S696" s="2"/>
      <c r="T696" s="2"/>
      <c r="U696" s="2"/>
      <c r="V696" s="2"/>
      <c r="W696" s="2"/>
      <c r="X696" s="2"/>
      <c r="Y696" s="2"/>
      <c r="Z696" s="2"/>
    </row>
    <row r="697" spans="1:26">
      <c r="A697" s="2"/>
      <c r="B697" s="2"/>
      <c r="C697" s="86"/>
      <c r="D697" s="86"/>
      <c r="E697" s="86"/>
      <c r="F697" s="86"/>
      <c r="G697" s="86"/>
      <c r="H697" s="86"/>
      <c r="I697" s="86"/>
      <c r="J697" s="86"/>
      <c r="K697" s="86"/>
      <c r="L697" s="86"/>
      <c r="M697" s="86"/>
      <c r="N697" s="86"/>
      <c r="O697" s="86"/>
      <c r="P697" s="2"/>
      <c r="Q697" s="2"/>
      <c r="R697" s="2"/>
      <c r="S697" s="2"/>
      <c r="T697" s="2"/>
      <c r="U697" s="2"/>
      <c r="V697" s="2"/>
      <c r="W697" s="2"/>
      <c r="X697" s="2"/>
      <c r="Y697" s="2"/>
      <c r="Z697" s="2"/>
    </row>
    <row r="698" spans="1:26">
      <c r="A698" s="2"/>
      <c r="B698" s="2"/>
      <c r="C698" s="86"/>
      <c r="D698" s="86"/>
      <c r="E698" s="86"/>
      <c r="F698" s="86"/>
      <c r="G698" s="86"/>
      <c r="H698" s="86"/>
      <c r="I698" s="86"/>
      <c r="J698" s="86"/>
      <c r="K698" s="86"/>
      <c r="L698" s="86"/>
      <c r="M698" s="86"/>
      <c r="N698" s="86"/>
      <c r="O698" s="86"/>
      <c r="P698" s="2"/>
      <c r="Q698" s="2"/>
      <c r="R698" s="2"/>
      <c r="S698" s="2"/>
      <c r="T698" s="2"/>
      <c r="U698" s="2"/>
      <c r="V698" s="2"/>
      <c r="W698" s="2"/>
      <c r="X698" s="2"/>
      <c r="Y698" s="2"/>
      <c r="Z698" s="2"/>
    </row>
    <row r="699" spans="1:26">
      <c r="A699" s="2"/>
      <c r="B699" s="2"/>
      <c r="C699" s="86"/>
      <c r="D699" s="86"/>
      <c r="E699" s="86"/>
      <c r="F699" s="86"/>
      <c r="G699" s="86"/>
      <c r="H699" s="86"/>
      <c r="I699" s="86"/>
      <c r="J699" s="86"/>
      <c r="K699" s="86"/>
      <c r="L699" s="86"/>
      <c r="M699" s="86"/>
      <c r="N699" s="86"/>
      <c r="O699" s="86"/>
      <c r="P699" s="2"/>
      <c r="Q699" s="2"/>
      <c r="R699" s="2"/>
      <c r="S699" s="2"/>
      <c r="T699" s="2"/>
      <c r="U699" s="2"/>
      <c r="V699" s="2"/>
      <c r="W699" s="2"/>
      <c r="X699" s="2"/>
      <c r="Y699" s="2"/>
      <c r="Z699" s="2"/>
    </row>
    <row r="700" spans="1:26">
      <c r="A700" s="2"/>
      <c r="B700" s="2"/>
      <c r="C700" s="86"/>
      <c r="D700" s="86"/>
      <c r="E700" s="86"/>
      <c r="F700" s="86"/>
      <c r="G700" s="86"/>
      <c r="H700" s="86"/>
      <c r="I700" s="86"/>
      <c r="J700" s="86"/>
      <c r="K700" s="86"/>
      <c r="L700" s="86"/>
      <c r="M700" s="86"/>
      <c r="N700" s="86"/>
      <c r="O700" s="86"/>
      <c r="P700" s="2"/>
      <c r="Q700" s="2"/>
      <c r="R700" s="2"/>
      <c r="S700" s="2"/>
      <c r="T700" s="2"/>
      <c r="U700" s="2"/>
      <c r="V700" s="2"/>
      <c r="W700" s="2"/>
      <c r="X700" s="2"/>
      <c r="Y700" s="2"/>
      <c r="Z700" s="2"/>
    </row>
    <row r="701" spans="1:26">
      <c r="A701" s="2"/>
      <c r="B701" s="2"/>
      <c r="C701" s="86"/>
      <c r="D701" s="86"/>
      <c r="E701" s="86"/>
      <c r="F701" s="86"/>
      <c r="G701" s="86"/>
      <c r="H701" s="86"/>
      <c r="I701" s="86"/>
      <c r="J701" s="86"/>
      <c r="K701" s="86"/>
      <c r="L701" s="86"/>
      <c r="M701" s="86"/>
      <c r="N701" s="86"/>
      <c r="O701" s="86"/>
      <c r="P701" s="2"/>
      <c r="Q701" s="2"/>
      <c r="R701" s="2"/>
      <c r="S701" s="2"/>
      <c r="T701" s="2"/>
      <c r="U701" s="2"/>
      <c r="V701" s="2"/>
      <c r="W701" s="2"/>
      <c r="X701" s="2"/>
      <c r="Y701" s="2"/>
      <c r="Z701" s="2"/>
    </row>
    <row r="702" spans="1:26">
      <c r="A702" s="2"/>
      <c r="B702" s="2"/>
      <c r="C702" s="86"/>
      <c r="D702" s="86"/>
      <c r="E702" s="86"/>
      <c r="F702" s="86"/>
      <c r="G702" s="86"/>
      <c r="H702" s="86"/>
      <c r="I702" s="86"/>
      <c r="J702" s="86"/>
      <c r="K702" s="86"/>
      <c r="L702" s="86"/>
      <c r="M702" s="86"/>
      <c r="N702" s="86"/>
      <c r="O702" s="86"/>
      <c r="P702" s="2"/>
      <c r="Q702" s="2"/>
      <c r="R702" s="2"/>
      <c r="S702" s="2"/>
      <c r="T702" s="2"/>
      <c r="U702" s="2"/>
      <c r="V702" s="2"/>
      <c r="W702" s="2"/>
      <c r="X702" s="2"/>
      <c r="Y702" s="2"/>
      <c r="Z702" s="2"/>
    </row>
    <row r="703" spans="1:26">
      <c r="A703" s="2"/>
      <c r="B703" s="2"/>
      <c r="C703" s="86"/>
      <c r="D703" s="86"/>
      <c r="E703" s="86"/>
      <c r="F703" s="86"/>
      <c r="G703" s="86"/>
      <c r="H703" s="86"/>
      <c r="I703" s="86"/>
      <c r="J703" s="86"/>
      <c r="K703" s="86"/>
      <c r="L703" s="86"/>
      <c r="M703" s="86"/>
      <c r="N703" s="86"/>
      <c r="O703" s="86"/>
      <c r="P703" s="2"/>
      <c r="Q703" s="2"/>
      <c r="R703" s="2"/>
      <c r="S703" s="2"/>
      <c r="T703" s="2"/>
      <c r="U703" s="2"/>
      <c r="V703" s="2"/>
      <c r="W703" s="2"/>
      <c r="X703" s="2"/>
      <c r="Y703" s="2"/>
      <c r="Z703" s="2"/>
    </row>
    <row r="704" spans="1:26">
      <c r="A704" s="2"/>
      <c r="B704" s="2"/>
      <c r="C704" s="86"/>
      <c r="D704" s="86"/>
      <c r="E704" s="86"/>
      <c r="F704" s="86"/>
      <c r="G704" s="86"/>
      <c r="H704" s="86"/>
      <c r="I704" s="86"/>
      <c r="J704" s="86"/>
      <c r="K704" s="86"/>
      <c r="L704" s="86"/>
      <c r="M704" s="86"/>
      <c r="N704" s="86"/>
      <c r="O704" s="86"/>
      <c r="P704" s="2"/>
      <c r="Q704" s="2"/>
      <c r="R704" s="2"/>
      <c r="S704" s="2"/>
      <c r="T704" s="2"/>
      <c r="U704" s="2"/>
      <c r="V704" s="2"/>
      <c r="W704" s="2"/>
      <c r="X704" s="2"/>
      <c r="Y704" s="2"/>
      <c r="Z704" s="2"/>
    </row>
    <row r="705" spans="1:26">
      <c r="A705" s="2"/>
      <c r="B705" s="2"/>
      <c r="C705" s="86"/>
      <c r="D705" s="86"/>
      <c r="E705" s="86"/>
      <c r="F705" s="86"/>
      <c r="G705" s="86"/>
      <c r="H705" s="86"/>
      <c r="I705" s="86"/>
      <c r="J705" s="86"/>
      <c r="K705" s="86"/>
      <c r="L705" s="86"/>
      <c r="M705" s="86"/>
      <c r="N705" s="86"/>
      <c r="O705" s="86"/>
      <c r="P705" s="2"/>
      <c r="Q705" s="2"/>
      <c r="R705" s="2"/>
      <c r="S705" s="2"/>
      <c r="T705" s="2"/>
      <c r="U705" s="2"/>
      <c r="V705" s="2"/>
      <c r="W705" s="2"/>
      <c r="X705" s="2"/>
      <c r="Y705" s="2"/>
      <c r="Z705" s="2"/>
    </row>
    <row r="706" spans="1:26">
      <c r="A706" s="2"/>
      <c r="B706" s="2"/>
      <c r="C706" s="86"/>
      <c r="D706" s="86"/>
      <c r="E706" s="86"/>
      <c r="F706" s="86"/>
      <c r="G706" s="86"/>
      <c r="H706" s="86"/>
      <c r="I706" s="86"/>
      <c r="J706" s="86"/>
      <c r="K706" s="86"/>
      <c r="L706" s="86"/>
      <c r="M706" s="86"/>
      <c r="N706" s="86"/>
      <c r="O706" s="86"/>
      <c r="P706" s="2"/>
      <c r="Q706" s="2"/>
      <c r="R706" s="2"/>
      <c r="S706" s="2"/>
      <c r="T706" s="2"/>
      <c r="U706" s="2"/>
      <c r="V706" s="2"/>
      <c r="W706" s="2"/>
      <c r="X706" s="2"/>
      <c r="Y706" s="2"/>
      <c r="Z706" s="2"/>
    </row>
    <row r="707" spans="1:26">
      <c r="A707" s="2"/>
      <c r="B707" s="2"/>
      <c r="C707" s="86"/>
      <c r="D707" s="86"/>
      <c r="E707" s="86"/>
      <c r="F707" s="86"/>
      <c r="G707" s="86"/>
      <c r="H707" s="86"/>
      <c r="I707" s="86"/>
      <c r="J707" s="86"/>
      <c r="K707" s="86"/>
      <c r="L707" s="86"/>
      <c r="M707" s="86"/>
      <c r="N707" s="86"/>
      <c r="O707" s="86"/>
      <c r="P707" s="2"/>
      <c r="Q707" s="2"/>
      <c r="R707" s="2"/>
      <c r="S707" s="2"/>
      <c r="T707" s="2"/>
      <c r="U707" s="2"/>
      <c r="V707" s="2"/>
      <c r="W707" s="2"/>
      <c r="X707" s="2"/>
      <c r="Y707" s="2"/>
      <c r="Z707" s="2"/>
    </row>
    <row r="708" spans="1:26">
      <c r="A708" s="2"/>
      <c r="B708" s="2"/>
      <c r="C708" s="86"/>
      <c r="D708" s="86"/>
      <c r="E708" s="86"/>
      <c r="F708" s="86"/>
      <c r="G708" s="86"/>
      <c r="H708" s="86"/>
      <c r="I708" s="86"/>
      <c r="J708" s="86"/>
      <c r="K708" s="86"/>
      <c r="L708" s="86"/>
      <c r="M708" s="86"/>
      <c r="N708" s="86"/>
      <c r="O708" s="86"/>
      <c r="P708" s="2"/>
      <c r="Q708" s="2"/>
      <c r="R708" s="2"/>
      <c r="S708" s="2"/>
      <c r="T708" s="2"/>
      <c r="U708" s="2"/>
      <c r="V708" s="2"/>
      <c r="W708" s="2"/>
      <c r="X708" s="2"/>
      <c r="Y708" s="2"/>
      <c r="Z708" s="2"/>
    </row>
    <row r="709" spans="1:26">
      <c r="A709" s="2"/>
      <c r="B709" s="2"/>
      <c r="C709" s="86"/>
      <c r="D709" s="86"/>
      <c r="E709" s="86"/>
      <c r="F709" s="86"/>
      <c r="G709" s="86"/>
      <c r="H709" s="86"/>
      <c r="I709" s="86"/>
      <c r="J709" s="86"/>
      <c r="K709" s="86"/>
      <c r="L709" s="86"/>
      <c r="M709" s="86"/>
      <c r="N709" s="86"/>
      <c r="O709" s="86"/>
      <c r="P709" s="2"/>
      <c r="Q709" s="2"/>
      <c r="R709" s="2"/>
      <c r="S709" s="2"/>
      <c r="T709" s="2"/>
      <c r="U709" s="2"/>
      <c r="V709" s="2"/>
      <c r="W709" s="2"/>
      <c r="X709" s="2"/>
      <c r="Y709" s="2"/>
      <c r="Z709" s="2"/>
    </row>
    <row r="710" spans="1:26">
      <c r="A710" s="2"/>
      <c r="B710" s="2"/>
      <c r="C710" s="86"/>
      <c r="D710" s="86"/>
      <c r="E710" s="86"/>
      <c r="F710" s="86"/>
      <c r="G710" s="86"/>
      <c r="H710" s="86"/>
      <c r="I710" s="86"/>
      <c r="J710" s="86"/>
      <c r="K710" s="86"/>
      <c r="L710" s="86"/>
      <c r="M710" s="86"/>
      <c r="N710" s="86"/>
      <c r="O710" s="86"/>
      <c r="P710" s="2"/>
      <c r="Q710" s="2"/>
      <c r="R710" s="2"/>
      <c r="S710" s="2"/>
      <c r="T710" s="2"/>
      <c r="U710" s="2"/>
      <c r="V710" s="2"/>
      <c r="W710" s="2"/>
      <c r="X710" s="2"/>
      <c r="Y710" s="2"/>
      <c r="Z710" s="2"/>
    </row>
    <row r="711" spans="1:26">
      <c r="A711" s="2"/>
      <c r="B711" s="2"/>
      <c r="C711" s="86"/>
      <c r="D711" s="86"/>
      <c r="E711" s="86"/>
      <c r="F711" s="86"/>
      <c r="G711" s="86"/>
      <c r="H711" s="86"/>
      <c r="I711" s="86"/>
      <c r="J711" s="86"/>
      <c r="K711" s="86"/>
      <c r="L711" s="86"/>
      <c r="M711" s="86"/>
      <c r="N711" s="86"/>
      <c r="O711" s="86"/>
      <c r="P711" s="2"/>
      <c r="Q711" s="2"/>
      <c r="R711" s="2"/>
      <c r="S711" s="2"/>
      <c r="T711" s="2"/>
      <c r="U711" s="2"/>
      <c r="V711" s="2"/>
      <c r="W711" s="2"/>
      <c r="X711" s="2"/>
      <c r="Y711" s="2"/>
      <c r="Z711" s="2"/>
    </row>
    <row r="712" spans="1:26">
      <c r="A712" s="2"/>
      <c r="B712" s="2"/>
      <c r="C712" s="86"/>
      <c r="D712" s="86"/>
      <c r="E712" s="86"/>
      <c r="F712" s="86"/>
      <c r="G712" s="86"/>
      <c r="H712" s="86"/>
      <c r="I712" s="86"/>
      <c r="J712" s="86"/>
      <c r="K712" s="86"/>
      <c r="L712" s="86"/>
      <c r="M712" s="86"/>
      <c r="N712" s="86"/>
      <c r="O712" s="86"/>
      <c r="P712" s="2"/>
      <c r="Q712" s="2"/>
      <c r="R712" s="2"/>
      <c r="S712" s="2"/>
      <c r="T712" s="2"/>
      <c r="U712" s="2"/>
      <c r="V712" s="2"/>
      <c r="W712" s="2"/>
      <c r="X712" s="2"/>
      <c r="Y712" s="2"/>
      <c r="Z712" s="2"/>
    </row>
    <row r="713" spans="1:26">
      <c r="A713" s="2"/>
      <c r="B713" s="2"/>
      <c r="C713" s="86"/>
      <c r="D713" s="86"/>
      <c r="E713" s="86"/>
      <c r="F713" s="86"/>
      <c r="G713" s="86"/>
      <c r="H713" s="86"/>
      <c r="I713" s="86"/>
      <c r="J713" s="86"/>
      <c r="K713" s="86"/>
      <c r="L713" s="86"/>
      <c r="M713" s="86"/>
      <c r="N713" s="86"/>
      <c r="O713" s="86"/>
      <c r="P713" s="2"/>
      <c r="Q713" s="2"/>
      <c r="R713" s="2"/>
      <c r="S713" s="2"/>
      <c r="T713" s="2"/>
      <c r="U713" s="2"/>
      <c r="V713" s="2"/>
      <c r="W713" s="2"/>
      <c r="X713" s="2"/>
      <c r="Y713" s="2"/>
      <c r="Z713" s="2"/>
    </row>
    <row r="714" spans="1:26">
      <c r="A714" s="2"/>
      <c r="B714" s="2"/>
      <c r="C714" s="86"/>
      <c r="D714" s="86"/>
      <c r="E714" s="86"/>
      <c r="F714" s="86"/>
      <c r="G714" s="86"/>
      <c r="H714" s="86"/>
      <c r="I714" s="86"/>
      <c r="J714" s="86"/>
      <c r="K714" s="86"/>
      <c r="L714" s="86"/>
      <c r="M714" s="86"/>
      <c r="N714" s="86"/>
      <c r="O714" s="86"/>
      <c r="P714" s="2"/>
      <c r="Q714" s="2"/>
      <c r="R714" s="2"/>
      <c r="S714" s="2"/>
      <c r="T714" s="2"/>
      <c r="U714" s="2"/>
      <c r="V714" s="2"/>
      <c r="W714" s="2"/>
      <c r="X714" s="2"/>
      <c r="Y714" s="2"/>
      <c r="Z714" s="2"/>
    </row>
    <row r="715" spans="1:26">
      <c r="A715" s="2"/>
      <c r="B715" s="2"/>
      <c r="C715" s="86"/>
      <c r="D715" s="86"/>
      <c r="E715" s="86"/>
      <c r="F715" s="86"/>
      <c r="G715" s="86"/>
      <c r="H715" s="86"/>
      <c r="I715" s="86"/>
      <c r="J715" s="86"/>
      <c r="K715" s="86"/>
      <c r="L715" s="86"/>
      <c r="M715" s="86"/>
      <c r="N715" s="86"/>
      <c r="O715" s="86"/>
      <c r="P715" s="2"/>
      <c r="Q715" s="2"/>
      <c r="R715" s="2"/>
      <c r="S715" s="2"/>
      <c r="T715" s="2"/>
      <c r="U715" s="2"/>
      <c r="V715" s="2"/>
      <c r="W715" s="2"/>
      <c r="X715" s="2"/>
      <c r="Y715" s="2"/>
      <c r="Z715" s="2"/>
    </row>
    <row r="716" spans="1:26">
      <c r="A716" s="2"/>
      <c r="B716" s="2"/>
      <c r="C716" s="86"/>
      <c r="D716" s="86"/>
      <c r="E716" s="86"/>
      <c r="F716" s="86"/>
      <c r="G716" s="86"/>
      <c r="H716" s="86"/>
      <c r="I716" s="86"/>
      <c r="J716" s="86"/>
      <c r="K716" s="86"/>
      <c r="L716" s="86"/>
      <c r="M716" s="86"/>
      <c r="N716" s="86"/>
      <c r="O716" s="86"/>
      <c r="P716" s="2"/>
      <c r="Q716" s="2"/>
      <c r="R716" s="2"/>
      <c r="S716" s="2"/>
      <c r="T716" s="2"/>
      <c r="U716" s="2"/>
      <c r="V716" s="2"/>
      <c r="W716" s="2"/>
      <c r="X716" s="2"/>
      <c r="Y716" s="2"/>
      <c r="Z716" s="2"/>
    </row>
    <row r="717" spans="1:26">
      <c r="A717" s="2"/>
      <c r="B717" s="2"/>
      <c r="C717" s="86"/>
      <c r="D717" s="86"/>
      <c r="E717" s="86"/>
      <c r="F717" s="86"/>
      <c r="G717" s="86"/>
      <c r="H717" s="86"/>
      <c r="I717" s="86"/>
      <c r="J717" s="86"/>
      <c r="K717" s="86"/>
      <c r="L717" s="86"/>
      <c r="M717" s="86"/>
      <c r="N717" s="86"/>
      <c r="O717" s="86"/>
      <c r="P717" s="2"/>
      <c r="Q717" s="2"/>
      <c r="R717" s="2"/>
      <c r="S717" s="2"/>
      <c r="T717" s="2"/>
      <c r="U717" s="2"/>
      <c r="V717" s="2"/>
      <c r="W717" s="2"/>
      <c r="X717" s="2"/>
      <c r="Y717" s="2"/>
      <c r="Z717" s="2"/>
    </row>
    <row r="718" spans="1:26">
      <c r="A718" s="2"/>
      <c r="B718" s="2"/>
      <c r="C718" s="86"/>
      <c r="D718" s="86"/>
      <c r="E718" s="86"/>
      <c r="F718" s="86"/>
      <c r="G718" s="86"/>
      <c r="H718" s="86"/>
      <c r="I718" s="86"/>
      <c r="J718" s="86"/>
      <c r="K718" s="86"/>
      <c r="L718" s="86"/>
      <c r="M718" s="86"/>
      <c r="N718" s="86"/>
      <c r="O718" s="86"/>
      <c r="P718" s="2"/>
      <c r="Q718" s="2"/>
      <c r="R718" s="2"/>
      <c r="S718" s="2"/>
      <c r="T718" s="2"/>
      <c r="U718" s="2"/>
      <c r="V718" s="2"/>
      <c r="W718" s="2"/>
      <c r="X718" s="2"/>
      <c r="Y718" s="2"/>
      <c r="Z718" s="2"/>
    </row>
    <row r="719" spans="1:26">
      <c r="A719" s="2"/>
      <c r="B719" s="2"/>
      <c r="C719" s="86"/>
      <c r="D719" s="86"/>
      <c r="E719" s="86"/>
      <c r="F719" s="86"/>
      <c r="G719" s="86"/>
      <c r="H719" s="86"/>
      <c r="I719" s="86"/>
      <c r="J719" s="86"/>
      <c r="K719" s="86"/>
      <c r="L719" s="86"/>
      <c r="M719" s="86"/>
      <c r="N719" s="86"/>
      <c r="O719" s="86"/>
      <c r="P719" s="2"/>
      <c r="Q719" s="2"/>
      <c r="R719" s="2"/>
      <c r="S719" s="2"/>
      <c r="T719" s="2"/>
      <c r="U719" s="2"/>
      <c r="V719" s="2"/>
      <c r="W719" s="2"/>
      <c r="X719" s="2"/>
      <c r="Y719" s="2"/>
      <c r="Z719" s="2"/>
    </row>
    <row r="720" spans="1:26">
      <c r="A720" s="2"/>
      <c r="B720" s="2"/>
      <c r="C720" s="86"/>
      <c r="D720" s="86"/>
      <c r="E720" s="86"/>
      <c r="F720" s="86"/>
      <c r="G720" s="86"/>
      <c r="H720" s="86"/>
      <c r="I720" s="86"/>
      <c r="J720" s="86"/>
      <c r="K720" s="86"/>
      <c r="L720" s="86"/>
      <c r="M720" s="86"/>
      <c r="N720" s="86"/>
      <c r="O720" s="86"/>
      <c r="P720" s="2"/>
      <c r="Q720" s="2"/>
      <c r="R720" s="2"/>
      <c r="S720" s="2"/>
      <c r="T720" s="2"/>
      <c r="U720" s="2"/>
      <c r="V720" s="2"/>
      <c r="W720" s="2"/>
      <c r="X720" s="2"/>
      <c r="Y720" s="2"/>
      <c r="Z720" s="2"/>
    </row>
    <row r="721" spans="1:26">
      <c r="A721" s="2"/>
      <c r="B721" s="2"/>
      <c r="C721" s="86"/>
      <c r="D721" s="86"/>
      <c r="E721" s="86"/>
      <c r="F721" s="86"/>
      <c r="G721" s="86"/>
      <c r="H721" s="86"/>
      <c r="I721" s="86"/>
      <c r="J721" s="86"/>
      <c r="K721" s="86"/>
      <c r="L721" s="86"/>
      <c r="M721" s="86"/>
      <c r="N721" s="86"/>
      <c r="O721" s="86"/>
      <c r="P721" s="2"/>
      <c r="Q721" s="2"/>
      <c r="R721" s="2"/>
      <c r="S721" s="2"/>
      <c r="T721" s="2"/>
      <c r="U721" s="2"/>
      <c r="V721" s="2"/>
      <c r="W721" s="2"/>
      <c r="X721" s="2"/>
      <c r="Y721" s="2"/>
      <c r="Z721" s="2"/>
    </row>
    <row r="722" spans="1:26">
      <c r="A722" s="2"/>
      <c r="B722" s="2"/>
      <c r="C722" s="86"/>
      <c r="D722" s="86"/>
      <c r="E722" s="86"/>
      <c r="F722" s="86"/>
      <c r="G722" s="86"/>
      <c r="H722" s="86"/>
      <c r="I722" s="86"/>
      <c r="J722" s="86"/>
      <c r="K722" s="86"/>
      <c r="L722" s="86"/>
      <c r="M722" s="86"/>
      <c r="N722" s="86"/>
      <c r="O722" s="86"/>
      <c r="P722" s="2"/>
      <c r="Q722" s="2"/>
      <c r="R722" s="2"/>
      <c r="S722" s="2"/>
      <c r="T722" s="2"/>
      <c r="U722" s="2"/>
      <c r="V722" s="2"/>
      <c r="W722" s="2"/>
      <c r="X722" s="2"/>
      <c r="Y722" s="2"/>
      <c r="Z722" s="2"/>
    </row>
    <row r="723" spans="1:26">
      <c r="A723" s="2"/>
      <c r="B723" s="2"/>
      <c r="C723" s="86"/>
      <c r="D723" s="86"/>
      <c r="E723" s="86"/>
      <c r="F723" s="86"/>
      <c r="G723" s="86"/>
      <c r="H723" s="86"/>
      <c r="I723" s="86"/>
      <c r="J723" s="86"/>
      <c r="K723" s="86"/>
      <c r="L723" s="86"/>
      <c r="M723" s="86"/>
      <c r="N723" s="86"/>
      <c r="O723" s="86"/>
      <c r="P723" s="2"/>
      <c r="Q723" s="2"/>
      <c r="R723" s="2"/>
      <c r="S723" s="2"/>
      <c r="T723" s="2"/>
      <c r="U723" s="2"/>
      <c r="V723" s="2"/>
      <c r="W723" s="2"/>
      <c r="X723" s="2"/>
      <c r="Y723" s="2"/>
      <c r="Z723" s="2"/>
    </row>
    <row r="724" spans="1:26">
      <c r="A724" s="2"/>
      <c r="B724" s="2"/>
      <c r="C724" s="86"/>
      <c r="D724" s="86"/>
      <c r="E724" s="86"/>
      <c r="F724" s="86"/>
      <c r="G724" s="86"/>
      <c r="H724" s="86"/>
      <c r="I724" s="86"/>
      <c r="J724" s="86"/>
      <c r="K724" s="86"/>
      <c r="L724" s="86"/>
      <c r="M724" s="86"/>
      <c r="N724" s="86"/>
      <c r="O724" s="86"/>
      <c r="P724" s="2"/>
      <c r="Q724" s="2"/>
      <c r="R724" s="2"/>
      <c r="S724" s="2"/>
      <c r="T724" s="2"/>
      <c r="U724" s="2"/>
      <c r="V724" s="2"/>
      <c r="W724" s="2"/>
      <c r="X724" s="2"/>
      <c r="Y724" s="2"/>
      <c r="Z724" s="2"/>
    </row>
    <row r="725" spans="1:26">
      <c r="A725" s="2"/>
      <c r="B725" s="2"/>
      <c r="C725" s="86"/>
      <c r="D725" s="86"/>
      <c r="E725" s="86"/>
      <c r="F725" s="86"/>
      <c r="G725" s="86"/>
      <c r="H725" s="86"/>
      <c r="I725" s="86"/>
      <c r="J725" s="86"/>
      <c r="K725" s="86"/>
      <c r="L725" s="86"/>
      <c r="M725" s="86"/>
      <c r="N725" s="86"/>
      <c r="O725" s="86"/>
      <c r="P725" s="2"/>
      <c r="Q725" s="2"/>
      <c r="R725" s="2"/>
      <c r="S725" s="2"/>
      <c r="T725" s="2"/>
      <c r="U725" s="2"/>
      <c r="V725" s="2"/>
      <c r="W725" s="2"/>
      <c r="X725" s="2"/>
      <c r="Y725" s="2"/>
      <c r="Z725" s="2"/>
    </row>
    <row r="726" spans="1:26">
      <c r="A726" s="2"/>
      <c r="B726" s="2"/>
      <c r="C726" s="86"/>
      <c r="D726" s="86"/>
      <c r="E726" s="86"/>
      <c r="F726" s="86"/>
      <c r="G726" s="86"/>
      <c r="H726" s="86"/>
      <c r="I726" s="86"/>
      <c r="J726" s="86"/>
      <c r="K726" s="86"/>
      <c r="L726" s="86"/>
      <c r="M726" s="86"/>
      <c r="N726" s="86"/>
      <c r="O726" s="86"/>
      <c r="P726" s="2"/>
      <c r="Q726" s="2"/>
      <c r="R726" s="2"/>
      <c r="S726" s="2"/>
      <c r="T726" s="2"/>
      <c r="U726" s="2"/>
      <c r="V726" s="2"/>
      <c r="W726" s="2"/>
      <c r="X726" s="2"/>
      <c r="Y726" s="2"/>
      <c r="Z726" s="2"/>
    </row>
    <row r="727" spans="1:26">
      <c r="A727" s="2"/>
      <c r="B727" s="2"/>
      <c r="C727" s="86"/>
      <c r="D727" s="86"/>
      <c r="E727" s="86"/>
      <c r="F727" s="86"/>
      <c r="G727" s="86"/>
      <c r="H727" s="86"/>
      <c r="I727" s="86"/>
      <c r="J727" s="86"/>
      <c r="K727" s="86"/>
      <c r="L727" s="86"/>
      <c r="M727" s="86"/>
      <c r="N727" s="86"/>
      <c r="O727" s="86"/>
      <c r="P727" s="2"/>
      <c r="Q727" s="2"/>
      <c r="R727" s="2"/>
      <c r="S727" s="2"/>
      <c r="T727" s="2"/>
      <c r="U727" s="2"/>
      <c r="V727" s="2"/>
      <c r="W727" s="2"/>
      <c r="X727" s="2"/>
      <c r="Y727" s="2"/>
      <c r="Z727" s="2"/>
    </row>
    <row r="728" spans="1:26">
      <c r="A728" s="2"/>
      <c r="B728" s="2"/>
      <c r="C728" s="86"/>
      <c r="D728" s="86"/>
      <c r="E728" s="86"/>
      <c r="F728" s="86"/>
      <c r="G728" s="86"/>
      <c r="H728" s="86"/>
      <c r="I728" s="86"/>
      <c r="J728" s="86"/>
      <c r="K728" s="86"/>
      <c r="L728" s="86"/>
      <c r="M728" s="86"/>
      <c r="N728" s="86"/>
      <c r="O728" s="86"/>
      <c r="P728" s="2"/>
      <c r="Q728" s="2"/>
      <c r="R728" s="2"/>
      <c r="S728" s="2"/>
      <c r="T728" s="2"/>
      <c r="U728" s="2"/>
      <c r="V728" s="2"/>
      <c r="W728" s="2"/>
      <c r="X728" s="2"/>
      <c r="Y728" s="2"/>
      <c r="Z728" s="2"/>
    </row>
    <row r="729" spans="1:26">
      <c r="A729" s="2"/>
      <c r="B729" s="2"/>
      <c r="C729" s="86"/>
      <c r="D729" s="86"/>
      <c r="E729" s="86"/>
      <c r="F729" s="86"/>
      <c r="G729" s="86"/>
      <c r="H729" s="86"/>
      <c r="I729" s="86"/>
      <c r="J729" s="86"/>
      <c r="K729" s="86"/>
      <c r="L729" s="86"/>
      <c r="M729" s="86"/>
      <c r="N729" s="86"/>
      <c r="O729" s="86"/>
      <c r="P729" s="2"/>
      <c r="Q729" s="2"/>
      <c r="R729" s="2"/>
      <c r="S729" s="2"/>
      <c r="T729" s="2"/>
      <c r="U729" s="2"/>
      <c r="V729" s="2"/>
      <c r="W729" s="2"/>
      <c r="X729" s="2"/>
      <c r="Y729" s="2"/>
      <c r="Z729" s="2"/>
    </row>
    <row r="730" spans="1:26">
      <c r="A730" s="2"/>
      <c r="B730" s="2"/>
      <c r="C730" s="86"/>
      <c r="D730" s="86"/>
      <c r="E730" s="86"/>
      <c r="F730" s="86"/>
      <c r="G730" s="86"/>
      <c r="H730" s="86"/>
      <c r="I730" s="86"/>
      <c r="J730" s="86"/>
      <c r="K730" s="86"/>
      <c r="L730" s="86"/>
      <c r="M730" s="86"/>
      <c r="N730" s="86"/>
      <c r="O730" s="86"/>
      <c r="P730" s="2"/>
      <c r="Q730" s="2"/>
      <c r="R730" s="2"/>
      <c r="S730" s="2"/>
      <c r="T730" s="2"/>
      <c r="U730" s="2"/>
      <c r="V730" s="2"/>
      <c r="W730" s="2"/>
      <c r="X730" s="2"/>
      <c r="Y730" s="2"/>
      <c r="Z730" s="2"/>
    </row>
    <row r="731" spans="1:26">
      <c r="A731" s="2"/>
      <c r="B731" s="2"/>
      <c r="C731" s="86"/>
      <c r="D731" s="86"/>
      <c r="E731" s="86"/>
      <c r="F731" s="86"/>
      <c r="G731" s="86"/>
      <c r="H731" s="86"/>
      <c r="I731" s="86"/>
      <c r="J731" s="86"/>
      <c r="K731" s="86"/>
      <c r="L731" s="86"/>
      <c r="M731" s="86"/>
      <c r="N731" s="86"/>
      <c r="O731" s="86"/>
      <c r="P731" s="2"/>
      <c r="Q731" s="2"/>
      <c r="R731" s="2"/>
      <c r="S731" s="2"/>
      <c r="T731" s="2"/>
      <c r="U731" s="2"/>
      <c r="V731" s="2"/>
      <c r="W731" s="2"/>
      <c r="X731" s="2"/>
      <c r="Y731" s="2"/>
      <c r="Z731" s="2"/>
    </row>
    <row r="732" spans="1:26">
      <c r="A732" s="2"/>
      <c r="B732" s="2"/>
      <c r="C732" s="86"/>
      <c r="D732" s="86"/>
      <c r="E732" s="86"/>
      <c r="F732" s="86"/>
      <c r="G732" s="86"/>
      <c r="H732" s="86"/>
      <c r="I732" s="86"/>
      <c r="J732" s="86"/>
      <c r="K732" s="86"/>
      <c r="L732" s="86"/>
      <c r="M732" s="86"/>
      <c r="N732" s="86"/>
      <c r="O732" s="86"/>
      <c r="P732" s="2"/>
      <c r="Q732" s="2"/>
      <c r="R732" s="2"/>
      <c r="S732" s="2"/>
      <c r="T732" s="2"/>
      <c r="U732" s="2"/>
      <c r="V732" s="2"/>
      <c r="W732" s="2"/>
      <c r="X732" s="2"/>
      <c r="Y732" s="2"/>
      <c r="Z732" s="2"/>
    </row>
    <row r="733" spans="1:26">
      <c r="A733" s="2"/>
      <c r="B733" s="2"/>
      <c r="C733" s="86"/>
      <c r="D733" s="86"/>
      <c r="E733" s="86"/>
      <c r="F733" s="86"/>
      <c r="G733" s="86"/>
      <c r="H733" s="86"/>
      <c r="I733" s="86"/>
      <c r="J733" s="86"/>
      <c r="K733" s="86"/>
      <c r="L733" s="86"/>
      <c r="M733" s="86"/>
      <c r="N733" s="86"/>
      <c r="O733" s="86"/>
      <c r="P733" s="2"/>
      <c r="Q733" s="2"/>
      <c r="R733" s="2"/>
      <c r="S733" s="2"/>
      <c r="T733" s="2"/>
      <c r="U733" s="2"/>
      <c r="V733" s="2"/>
      <c r="W733" s="2"/>
      <c r="X733" s="2"/>
      <c r="Y733" s="2"/>
      <c r="Z733" s="2"/>
    </row>
    <row r="734" spans="1:26">
      <c r="A734" s="2"/>
      <c r="B734" s="2"/>
      <c r="C734" s="86"/>
      <c r="D734" s="86"/>
      <c r="E734" s="86"/>
      <c r="F734" s="86"/>
      <c r="G734" s="86"/>
      <c r="H734" s="86"/>
      <c r="I734" s="86"/>
      <c r="J734" s="86"/>
      <c r="K734" s="86"/>
      <c r="L734" s="86"/>
      <c r="M734" s="86"/>
      <c r="N734" s="86"/>
      <c r="O734" s="86"/>
      <c r="P734" s="2"/>
      <c r="Q734" s="2"/>
      <c r="R734" s="2"/>
      <c r="S734" s="2"/>
      <c r="T734" s="2"/>
      <c r="U734" s="2"/>
      <c r="V734" s="2"/>
      <c r="W734" s="2"/>
      <c r="X734" s="2"/>
      <c r="Y734" s="2"/>
      <c r="Z734" s="2"/>
    </row>
    <row r="735" spans="1:26">
      <c r="A735" s="2"/>
      <c r="B735" s="2"/>
      <c r="C735" s="86"/>
      <c r="D735" s="86"/>
      <c r="E735" s="86"/>
      <c r="F735" s="86"/>
      <c r="G735" s="86"/>
      <c r="H735" s="86"/>
      <c r="I735" s="86"/>
      <c r="J735" s="86"/>
      <c r="K735" s="86"/>
      <c r="L735" s="86"/>
      <c r="M735" s="86"/>
      <c r="N735" s="86"/>
      <c r="O735" s="86"/>
      <c r="P735" s="2"/>
      <c r="Q735" s="2"/>
      <c r="R735" s="2"/>
      <c r="S735" s="2"/>
      <c r="T735" s="2"/>
      <c r="U735" s="2"/>
      <c r="V735" s="2"/>
      <c r="W735" s="2"/>
      <c r="X735" s="2"/>
      <c r="Y735" s="2"/>
      <c r="Z735" s="2"/>
    </row>
    <row r="736" spans="1:26">
      <c r="A736" s="2"/>
      <c r="B736" s="2"/>
      <c r="C736" s="86"/>
      <c r="D736" s="86"/>
      <c r="E736" s="86"/>
      <c r="F736" s="86"/>
      <c r="G736" s="86"/>
      <c r="H736" s="86"/>
      <c r="I736" s="86"/>
      <c r="J736" s="86"/>
      <c r="K736" s="86"/>
      <c r="L736" s="86"/>
      <c r="M736" s="86"/>
      <c r="N736" s="86"/>
      <c r="O736" s="86"/>
      <c r="P736" s="2"/>
      <c r="Q736" s="2"/>
      <c r="R736" s="2"/>
      <c r="S736" s="2"/>
      <c r="T736" s="2"/>
      <c r="U736" s="2"/>
      <c r="V736" s="2"/>
      <c r="W736" s="2"/>
      <c r="X736" s="2"/>
      <c r="Y736" s="2"/>
      <c r="Z736" s="2"/>
    </row>
    <row r="737" spans="1:26">
      <c r="A737" s="2"/>
      <c r="B737" s="2"/>
      <c r="C737" s="86"/>
      <c r="D737" s="86"/>
      <c r="E737" s="86"/>
      <c r="F737" s="86"/>
      <c r="G737" s="86"/>
      <c r="H737" s="86"/>
      <c r="I737" s="86"/>
      <c r="J737" s="86"/>
      <c r="K737" s="86"/>
      <c r="L737" s="86"/>
      <c r="M737" s="86"/>
      <c r="N737" s="86"/>
      <c r="O737" s="86"/>
      <c r="P737" s="2"/>
      <c r="Q737" s="2"/>
      <c r="R737" s="2"/>
      <c r="S737" s="2"/>
      <c r="T737" s="2"/>
      <c r="U737" s="2"/>
      <c r="V737" s="2"/>
      <c r="W737" s="2"/>
      <c r="X737" s="2"/>
      <c r="Y737" s="2"/>
      <c r="Z737" s="2"/>
    </row>
    <row r="738" spans="1:26">
      <c r="A738" s="2"/>
      <c r="B738" s="2"/>
      <c r="C738" s="86"/>
      <c r="D738" s="86"/>
      <c r="E738" s="86"/>
      <c r="F738" s="86"/>
      <c r="G738" s="86"/>
      <c r="H738" s="86"/>
      <c r="I738" s="86"/>
      <c r="J738" s="86"/>
      <c r="K738" s="86"/>
      <c r="L738" s="86"/>
      <c r="M738" s="86"/>
      <c r="N738" s="86"/>
      <c r="O738" s="86"/>
      <c r="P738" s="2"/>
      <c r="Q738" s="2"/>
      <c r="R738" s="2"/>
      <c r="S738" s="2"/>
      <c r="T738" s="2"/>
      <c r="U738" s="2"/>
      <c r="V738" s="2"/>
      <c r="W738" s="2"/>
      <c r="X738" s="2"/>
      <c r="Y738" s="2"/>
      <c r="Z738" s="2"/>
    </row>
    <row r="739" spans="1:26">
      <c r="A739" s="2"/>
      <c r="B739" s="2"/>
      <c r="C739" s="86"/>
      <c r="D739" s="86"/>
      <c r="E739" s="86"/>
      <c r="F739" s="86"/>
      <c r="G739" s="86"/>
      <c r="H739" s="86"/>
      <c r="I739" s="86"/>
      <c r="J739" s="86"/>
      <c r="K739" s="86"/>
      <c r="L739" s="86"/>
      <c r="M739" s="86"/>
      <c r="N739" s="86"/>
      <c r="O739" s="86"/>
      <c r="P739" s="2"/>
      <c r="Q739" s="2"/>
      <c r="R739" s="2"/>
      <c r="S739" s="2"/>
      <c r="T739" s="2"/>
      <c r="U739" s="2"/>
      <c r="V739" s="2"/>
      <c r="W739" s="2"/>
      <c r="X739" s="2"/>
      <c r="Y739" s="2"/>
      <c r="Z739" s="2"/>
    </row>
    <row r="740" spans="1:26">
      <c r="A740" s="2"/>
      <c r="B740" s="2"/>
      <c r="C740" s="86"/>
      <c r="D740" s="86"/>
      <c r="E740" s="86"/>
      <c r="F740" s="86"/>
      <c r="G740" s="86"/>
      <c r="H740" s="86"/>
      <c r="I740" s="86"/>
      <c r="J740" s="86"/>
      <c r="K740" s="86"/>
      <c r="L740" s="86"/>
      <c r="M740" s="86"/>
      <c r="N740" s="86"/>
      <c r="O740" s="86"/>
      <c r="P740" s="2"/>
      <c r="Q740" s="2"/>
      <c r="R740" s="2"/>
      <c r="S740" s="2"/>
      <c r="T740" s="2"/>
      <c r="U740" s="2"/>
      <c r="V740" s="2"/>
      <c r="W740" s="2"/>
      <c r="X740" s="2"/>
      <c r="Y740" s="2"/>
      <c r="Z740" s="2"/>
    </row>
    <row r="741" spans="1:26">
      <c r="A741" s="2"/>
      <c r="B741" s="2"/>
      <c r="C741" s="86"/>
      <c r="D741" s="86"/>
      <c r="E741" s="86"/>
      <c r="F741" s="86"/>
      <c r="G741" s="86"/>
      <c r="H741" s="86"/>
      <c r="I741" s="86"/>
      <c r="J741" s="86"/>
      <c r="K741" s="86"/>
      <c r="L741" s="86"/>
      <c r="M741" s="86"/>
      <c r="N741" s="86"/>
      <c r="O741" s="86"/>
      <c r="P741" s="2"/>
      <c r="Q741" s="2"/>
      <c r="R741" s="2"/>
      <c r="S741" s="2"/>
      <c r="T741" s="2"/>
      <c r="U741" s="2"/>
      <c r="V741" s="2"/>
      <c r="W741" s="2"/>
      <c r="X741" s="2"/>
      <c r="Y741" s="2"/>
      <c r="Z741" s="2"/>
    </row>
    <row r="742" spans="1:26">
      <c r="A742" s="2"/>
      <c r="B742" s="2"/>
      <c r="C742" s="86"/>
      <c r="D742" s="86"/>
      <c r="E742" s="86"/>
      <c r="F742" s="86"/>
      <c r="G742" s="86"/>
      <c r="H742" s="86"/>
      <c r="I742" s="86"/>
      <c r="J742" s="86"/>
      <c r="K742" s="86"/>
      <c r="L742" s="86"/>
      <c r="M742" s="86"/>
      <c r="N742" s="86"/>
      <c r="O742" s="86"/>
      <c r="P742" s="2"/>
      <c r="Q742" s="2"/>
      <c r="R742" s="2"/>
      <c r="S742" s="2"/>
      <c r="T742" s="2"/>
      <c r="U742" s="2"/>
      <c r="V742" s="2"/>
      <c r="W742" s="2"/>
      <c r="X742" s="2"/>
      <c r="Y742" s="2"/>
      <c r="Z742" s="2"/>
    </row>
    <row r="743" spans="1:26">
      <c r="A743" s="2"/>
      <c r="B743" s="2"/>
      <c r="C743" s="86"/>
      <c r="D743" s="86"/>
      <c r="E743" s="86"/>
      <c r="F743" s="86"/>
      <c r="G743" s="86"/>
      <c r="H743" s="86"/>
      <c r="I743" s="86"/>
      <c r="J743" s="86"/>
      <c r="K743" s="86"/>
      <c r="L743" s="86"/>
      <c r="M743" s="86"/>
      <c r="N743" s="86"/>
      <c r="O743" s="86"/>
      <c r="P743" s="2"/>
      <c r="Q743" s="2"/>
      <c r="R743" s="2"/>
      <c r="S743" s="2"/>
      <c r="T743" s="2"/>
      <c r="U743" s="2"/>
      <c r="V743" s="2"/>
      <c r="W743" s="2"/>
      <c r="X743" s="2"/>
      <c r="Y743" s="2"/>
      <c r="Z743" s="2"/>
    </row>
    <row r="744" spans="1:26">
      <c r="A744" s="2"/>
      <c r="B744" s="2"/>
      <c r="C744" s="86"/>
      <c r="D744" s="86"/>
      <c r="E744" s="86"/>
      <c r="F744" s="86"/>
      <c r="G744" s="86"/>
      <c r="H744" s="86"/>
      <c r="I744" s="86"/>
      <c r="J744" s="86"/>
      <c r="K744" s="86"/>
      <c r="L744" s="86"/>
      <c r="M744" s="86"/>
      <c r="N744" s="86"/>
      <c r="O744" s="86"/>
      <c r="P744" s="2"/>
      <c r="Q744" s="2"/>
      <c r="R744" s="2"/>
      <c r="S744" s="2"/>
      <c r="T744" s="2"/>
      <c r="U744" s="2"/>
      <c r="V744" s="2"/>
      <c r="W744" s="2"/>
      <c r="X744" s="2"/>
      <c r="Y744" s="2"/>
      <c r="Z744" s="2"/>
    </row>
    <row r="745" spans="1:26">
      <c r="A745" s="2"/>
      <c r="B745" s="2"/>
      <c r="C745" s="86"/>
      <c r="D745" s="86"/>
      <c r="E745" s="86"/>
      <c r="F745" s="86"/>
      <c r="G745" s="86"/>
      <c r="H745" s="86"/>
      <c r="I745" s="86"/>
      <c r="J745" s="86"/>
      <c r="K745" s="86"/>
      <c r="L745" s="86"/>
      <c r="M745" s="86"/>
      <c r="N745" s="86"/>
      <c r="O745" s="86"/>
      <c r="P745" s="2"/>
      <c r="Q745" s="2"/>
      <c r="R745" s="2"/>
      <c r="S745" s="2"/>
      <c r="T745" s="2"/>
      <c r="U745" s="2"/>
      <c r="V745" s="2"/>
      <c r="W745" s="2"/>
      <c r="X745" s="2"/>
      <c r="Y745" s="2"/>
      <c r="Z745" s="2"/>
    </row>
    <row r="746" spans="1:26">
      <c r="A746" s="2"/>
      <c r="B746" s="2"/>
      <c r="C746" s="86"/>
      <c r="D746" s="86"/>
      <c r="E746" s="86"/>
      <c r="F746" s="86"/>
      <c r="G746" s="86"/>
      <c r="H746" s="86"/>
      <c r="I746" s="86"/>
      <c r="J746" s="86"/>
      <c r="K746" s="86"/>
      <c r="L746" s="86"/>
      <c r="M746" s="86"/>
      <c r="N746" s="86"/>
      <c r="O746" s="86"/>
      <c r="P746" s="2"/>
      <c r="Q746" s="2"/>
      <c r="R746" s="2"/>
      <c r="S746" s="2"/>
      <c r="T746" s="2"/>
      <c r="U746" s="2"/>
      <c r="V746" s="2"/>
      <c r="W746" s="2"/>
      <c r="X746" s="2"/>
      <c r="Y746" s="2"/>
      <c r="Z746" s="2"/>
    </row>
    <row r="747" spans="1:26">
      <c r="A747" s="2"/>
      <c r="B747" s="2"/>
      <c r="C747" s="86"/>
      <c r="D747" s="86"/>
      <c r="E747" s="86"/>
      <c r="F747" s="86"/>
      <c r="G747" s="86"/>
      <c r="H747" s="86"/>
      <c r="I747" s="86"/>
      <c r="J747" s="86"/>
      <c r="K747" s="86"/>
      <c r="L747" s="86"/>
      <c r="M747" s="86"/>
      <c r="N747" s="86"/>
      <c r="O747" s="86"/>
      <c r="P747" s="2"/>
      <c r="Q747" s="2"/>
      <c r="R747" s="2"/>
      <c r="S747" s="2"/>
      <c r="T747" s="2"/>
      <c r="U747" s="2"/>
      <c r="V747" s="2"/>
      <c r="W747" s="2"/>
      <c r="X747" s="2"/>
      <c r="Y747" s="2"/>
      <c r="Z747" s="2"/>
    </row>
    <row r="748" spans="1:26">
      <c r="A748" s="2"/>
      <c r="B748" s="2"/>
      <c r="C748" s="86"/>
      <c r="D748" s="86"/>
      <c r="E748" s="86"/>
      <c r="F748" s="86"/>
      <c r="G748" s="86"/>
      <c r="H748" s="86"/>
      <c r="I748" s="86"/>
      <c r="J748" s="86"/>
      <c r="K748" s="86"/>
      <c r="L748" s="86"/>
      <c r="M748" s="86"/>
      <c r="N748" s="86"/>
      <c r="O748" s="86"/>
      <c r="P748" s="2"/>
      <c r="Q748" s="2"/>
      <c r="R748" s="2"/>
      <c r="S748" s="2"/>
      <c r="T748" s="2"/>
      <c r="U748" s="2"/>
      <c r="V748" s="2"/>
      <c r="W748" s="2"/>
      <c r="X748" s="2"/>
      <c r="Y748" s="2"/>
      <c r="Z748" s="2"/>
    </row>
    <row r="749" spans="1:26">
      <c r="A749" s="2"/>
      <c r="B749" s="2"/>
      <c r="C749" s="86"/>
      <c r="D749" s="86"/>
      <c r="E749" s="86"/>
      <c r="F749" s="86"/>
      <c r="G749" s="86"/>
      <c r="H749" s="86"/>
      <c r="I749" s="86"/>
      <c r="J749" s="86"/>
      <c r="K749" s="86"/>
      <c r="L749" s="86"/>
      <c r="M749" s="86"/>
      <c r="N749" s="86"/>
      <c r="O749" s="86"/>
      <c r="P749" s="2"/>
      <c r="Q749" s="2"/>
      <c r="R749" s="2"/>
      <c r="S749" s="2"/>
      <c r="T749" s="2"/>
      <c r="U749" s="2"/>
      <c r="V749" s="2"/>
      <c r="W749" s="2"/>
      <c r="X749" s="2"/>
      <c r="Y749" s="2"/>
      <c r="Z749" s="2"/>
    </row>
    <row r="750" spans="1:26">
      <c r="A750" s="2"/>
      <c r="B750" s="2"/>
      <c r="C750" s="86"/>
      <c r="D750" s="86"/>
      <c r="E750" s="86"/>
      <c r="F750" s="86"/>
      <c r="G750" s="86"/>
      <c r="H750" s="86"/>
      <c r="I750" s="86"/>
      <c r="J750" s="86"/>
      <c r="K750" s="86"/>
      <c r="L750" s="86"/>
      <c r="M750" s="86"/>
      <c r="N750" s="86"/>
      <c r="O750" s="86"/>
      <c r="P750" s="2"/>
      <c r="Q750" s="2"/>
      <c r="R750" s="2"/>
      <c r="S750" s="2"/>
      <c r="T750" s="2"/>
      <c r="U750" s="2"/>
      <c r="V750" s="2"/>
      <c r="W750" s="2"/>
      <c r="X750" s="2"/>
      <c r="Y750" s="2"/>
      <c r="Z750" s="2"/>
    </row>
    <row r="751" spans="1:26">
      <c r="A751" s="2"/>
      <c r="B751" s="2"/>
      <c r="C751" s="86"/>
      <c r="D751" s="86"/>
      <c r="E751" s="86"/>
      <c r="F751" s="86"/>
      <c r="G751" s="86"/>
      <c r="H751" s="86"/>
      <c r="I751" s="86"/>
      <c r="J751" s="86"/>
      <c r="K751" s="86"/>
      <c r="L751" s="86"/>
      <c r="M751" s="86"/>
      <c r="N751" s="86"/>
      <c r="O751" s="86"/>
      <c r="P751" s="2"/>
      <c r="Q751" s="2"/>
      <c r="R751" s="2"/>
      <c r="S751" s="2"/>
      <c r="T751" s="2"/>
      <c r="U751" s="2"/>
      <c r="V751" s="2"/>
      <c r="W751" s="2"/>
      <c r="X751" s="2"/>
      <c r="Y751" s="2"/>
      <c r="Z751" s="2"/>
    </row>
    <row r="752" spans="1:26">
      <c r="A752" s="2"/>
      <c r="B752" s="2"/>
      <c r="C752" s="86"/>
      <c r="D752" s="86"/>
      <c r="E752" s="86"/>
      <c r="F752" s="86"/>
      <c r="G752" s="86"/>
      <c r="H752" s="86"/>
      <c r="I752" s="86"/>
      <c r="J752" s="86"/>
      <c r="K752" s="86"/>
      <c r="L752" s="86"/>
      <c r="M752" s="86"/>
      <c r="N752" s="86"/>
      <c r="O752" s="86"/>
      <c r="P752" s="2"/>
      <c r="Q752" s="2"/>
      <c r="R752" s="2"/>
      <c r="S752" s="2"/>
      <c r="T752" s="2"/>
      <c r="U752" s="2"/>
      <c r="V752" s="2"/>
      <c r="W752" s="2"/>
      <c r="X752" s="2"/>
      <c r="Y752" s="2"/>
      <c r="Z752" s="2"/>
    </row>
    <row r="753" spans="1:26">
      <c r="A753" s="2"/>
      <c r="B753" s="2"/>
      <c r="C753" s="86"/>
      <c r="D753" s="86"/>
      <c r="E753" s="86"/>
      <c r="F753" s="86"/>
      <c r="G753" s="86"/>
      <c r="H753" s="86"/>
      <c r="I753" s="86"/>
      <c r="J753" s="86"/>
      <c r="K753" s="86"/>
      <c r="L753" s="86"/>
      <c r="M753" s="86"/>
      <c r="N753" s="86"/>
      <c r="O753" s="86"/>
      <c r="P753" s="2"/>
      <c r="Q753" s="2"/>
      <c r="R753" s="2"/>
      <c r="S753" s="2"/>
      <c r="T753" s="2"/>
      <c r="U753" s="2"/>
      <c r="V753" s="2"/>
      <c r="W753" s="2"/>
      <c r="X753" s="2"/>
      <c r="Y753" s="2"/>
      <c r="Z753" s="2"/>
    </row>
    <row r="754" spans="1:26">
      <c r="A754" s="2"/>
      <c r="B754" s="2"/>
      <c r="C754" s="86"/>
      <c r="D754" s="86"/>
      <c r="E754" s="86"/>
      <c r="F754" s="86"/>
      <c r="G754" s="86"/>
      <c r="H754" s="86"/>
      <c r="I754" s="86"/>
      <c r="J754" s="86"/>
      <c r="K754" s="86"/>
      <c r="L754" s="86"/>
      <c r="M754" s="86"/>
      <c r="N754" s="86"/>
      <c r="O754" s="86"/>
      <c r="P754" s="2"/>
      <c r="Q754" s="2"/>
      <c r="R754" s="2"/>
      <c r="S754" s="2"/>
      <c r="T754" s="2"/>
      <c r="U754" s="2"/>
      <c r="V754" s="2"/>
      <c r="W754" s="2"/>
      <c r="X754" s="2"/>
      <c r="Y754" s="2"/>
      <c r="Z754" s="2"/>
    </row>
    <row r="755" spans="1:26">
      <c r="A755" s="2"/>
      <c r="B755" s="2"/>
      <c r="C755" s="86"/>
      <c r="D755" s="86"/>
      <c r="E755" s="86"/>
      <c r="F755" s="86"/>
      <c r="G755" s="86"/>
      <c r="H755" s="86"/>
      <c r="I755" s="86"/>
      <c r="J755" s="86"/>
      <c r="K755" s="86"/>
      <c r="L755" s="86"/>
      <c r="M755" s="86"/>
      <c r="N755" s="86"/>
      <c r="O755" s="86"/>
      <c r="P755" s="2"/>
      <c r="Q755" s="2"/>
      <c r="R755" s="2"/>
      <c r="S755" s="2"/>
      <c r="T755" s="2"/>
      <c r="U755" s="2"/>
      <c r="V755" s="2"/>
      <c r="W755" s="2"/>
      <c r="X755" s="2"/>
      <c r="Y755" s="2"/>
      <c r="Z755" s="2"/>
    </row>
    <row r="756" spans="1:26">
      <c r="A756" s="2"/>
      <c r="B756" s="2"/>
      <c r="C756" s="86"/>
      <c r="D756" s="86"/>
      <c r="E756" s="86"/>
      <c r="F756" s="86"/>
      <c r="G756" s="86"/>
      <c r="H756" s="86"/>
      <c r="I756" s="86"/>
      <c r="J756" s="86"/>
      <c r="K756" s="86"/>
      <c r="L756" s="86"/>
      <c r="M756" s="86"/>
      <c r="N756" s="86"/>
      <c r="O756" s="86"/>
      <c r="P756" s="2"/>
      <c r="Q756" s="2"/>
      <c r="R756" s="2"/>
      <c r="S756" s="2"/>
      <c r="T756" s="2"/>
      <c r="U756" s="2"/>
      <c r="V756" s="2"/>
      <c r="W756" s="2"/>
      <c r="X756" s="2"/>
      <c r="Y756" s="2"/>
      <c r="Z756" s="2"/>
    </row>
    <row r="757" spans="1:26">
      <c r="A757" s="2"/>
      <c r="B757" s="2"/>
      <c r="C757" s="86"/>
      <c r="D757" s="86"/>
      <c r="E757" s="86"/>
      <c r="F757" s="86"/>
      <c r="G757" s="86"/>
      <c r="H757" s="86"/>
      <c r="I757" s="86"/>
      <c r="J757" s="86"/>
      <c r="K757" s="86"/>
      <c r="L757" s="86"/>
      <c r="M757" s="86"/>
      <c r="N757" s="86"/>
      <c r="O757" s="86"/>
      <c r="P757" s="2"/>
      <c r="Q757" s="2"/>
      <c r="R757" s="2"/>
      <c r="S757" s="2"/>
      <c r="T757" s="2"/>
      <c r="U757" s="2"/>
      <c r="V757" s="2"/>
      <c r="W757" s="2"/>
      <c r="X757" s="2"/>
      <c r="Y757" s="2"/>
      <c r="Z757" s="2"/>
    </row>
    <row r="758" spans="1:26">
      <c r="A758" s="2"/>
      <c r="B758" s="2"/>
      <c r="C758" s="86"/>
      <c r="D758" s="86"/>
      <c r="E758" s="86"/>
      <c r="F758" s="86"/>
      <c r="G758" s="86"/>
      <c r="H758" s="86"/>
      <c r="I758" s="86"/>
      <c r="J758" s="86"/>
      <c r="K758" s="86"/>
      <c r="L758" s="86"/>
      <c r="M758" s="86"/>
      <c r="N758" s="86"/>
      <c r="O758" s="86"/>
      <c r="P758" s="2"/>
      <c r="Q758" s="2"/>
      <c r="R758" s="2"/>
      <c r="S758" s="2"/>
      <c r="T758" s="2"/>
      <c r="U758" s="2"/>
      <c r="V758" s="2"/>
      <c r="W758" s="2"/>
      <c r="X758" s="2"/>
      <c r="Y758" s="2"/>
      <c r="Z758" s="2"/>
    </row>
    <row r="759" spans="1:26">
      <c r="A759" s="2"/>
      <c r="B759" s="2"/>
      <c r="C759" s="86"/>
      <c r="D759" s="86"/>
      <c r="E759" s="86"/>
      <c r="F759" s="86"/>
      <c r="G759" s="86"/>
      <c r="H759" s="86"/>
      <c r="I759" s="86"/>
      <c r="J759" s="86"/>
      <c r="K759" s="86"/>
      <c r="L759" s="86"/>
      <c r="M759" s="86"/>
      <c r="N759" s="86"/>
      <c r="O759" s="86"/>
      <c r="P759" s="2"/>
      <c r="Q759" s="2"/>
      <c r="R759" s="2"/>
      <c r="S759" s="2"/>
      <c r="T759" s="2"/>
      <c r="U759" s="2"/>
      <c r="V759" s="2"/>
      <c r="W759" s="2"/>
      <c r="X759" s="2"/>
      <c r="Y759" s="2"/>
      <c r="Z759" s="2"/>
    </row>
    <row r="760" spans="1:26">
      <c r="A760" s="2"/>
      <c r="B760" s="2"/>
      <c r="C760" s="86"/>
      <c r="D760" s="86"/>
      <c r="E760" s="86"/>
      <c r="F760" s="86"/>
      <c r="G760" s="86"/>
      <c r="H760" s="86"/>
      <c r="I760" s="86"/>
      <c r="J760" s="86"/>
      <c r="K760" s="86"/>
      <c r="L760" s="86"/>
      <c r="M760" s="86"/>
      <c r="N760" s="86"/>
      <c r="O760" s="86"/>
      <c r="P760" s="2"/>
      <c r="Q760" s="2"/>
      <c r="R760" s="2"/>
      <c r="S760" s="2"/>
      <c r="T760" s="2"/>
      <c r="U760" s="2"/>
      <c r="V760" s="2"/>
      <c r="W760" s="2"/>
      <c r="X760" s="2"/>
      <c r="Y760" s="2"/>
      <c r="Z760" s="2"/>
    </row>
    <row r="761" spans="1:26">
      <c r="A761" s="2"/>
      <c r="B761" s="2"/>
      <c r="C761" s="86"/>
      <c r="D761" s="86"/>
      <c r="E761" s="86"/>
      <c r="F761" s="86"/>
      <c r="G761" s="86"/>
      <c r="H761" s="86"/>
      <c r="I761" s="86"/>
      <c r="J761" s="86"/>
      <c r="K761" s="86"/>
      <c r="L761" s="86"/>
      <c r="M761" s="86"/>
      <c r="N761" s="86"/>
      <c r="O761" s="86"/>
      <c r="P761" s="2"/>
      <c r="Q761" s="2"/>
      <c r="R761" s="2"/>
      <c r="S761" s="2"/>
      <c r="T761" s="2"/>
      <c r="U761" s="2"/>
      <c r="V761" s="2"/>
      <c r="W761" s="2"/>
      <c r="X761" s="2"/>
      <c r="Y761" s="2"/>
      <c r="Z761" s="2"/>
    </row>
    <row r="762" spans="1:26">
      <c r="A762" s="2"/>
      <c r="B762" s="2"/>
      <c r="C762" s="86"/>
      <c r="D762" s="86"/>
      <c r="E762" s="86"/>
      <c r="F762" s="86"/>
      <c r="G762" s="86"/>
      <c r="H762" s="86"/>
      <c r="I762" s="86"/>
      <c r="J762" s="86"/>
      <c r="K762" s="86"/>
      <c r="L762" s="86"/>
      <c r="M762" s="86"/>
      <c r="N762" s="86"/>
      <c r="O762" s="86"/>
      <c r="P762" s="2"/>
      <c r="Q762" s="2"/>
      <c r="R762" s="2"/>
      <c r="S762" s="2"/>
      <c r="T762" s="2"/>
      <c r="U762" s="2"/>
      <c r="V762" s="2"/>
      <c r="W762" s="2"/>
      <c r="X762" s="2"/>
      <c r="Y762" s="2"/>
      <c r="Z762" s="2"/>
    </row>
    <row r="763" spans="1:26">
      <c r="A763" s="2"/>
      <c r="B763" s="2"/>
      <c r="C763" s="86"/>
      <c r="D763" s="86"/>
      <c r="E763" s="86"/>
      <c r="F763" s="86"/>
      <c r="G763" s="86"/>
      <c r="H763" s="86"/>
      <c r="I763" s="86"/>
      <c r="J763" s="86"/>
      <c r="K763" s="86"/>
      <c r="L763" s="86"/>
      <c r="M763" s="86"/>
      <c r="N763" s="86"/>
      <c r="O763" s="86"/>
      <c r="P763" s="2"/>
      <c r="Q763" s="2"/>
      <c r="R763" s="2"/>
      <c r="S763" s="2"/>
      <c r="T763" s="2"/>
      <c r="U763" s="2"/>
      <c r="V763" s="2"/>
      <c r="W763" s="2"/>
      <c r="X763" s="2"/>
      <c r="Y763" s="2"/>
      <c r="Z763" s="2"/>
    </row>
    <row r="764" spans="1:26">
      <c r="A764" s="2"/>
      <c r="B764" s="2"/>
      <c r="C764" s="86"/>
      <c r="D764" s="86"/>
      <c r="E764" s="86"/>
      <c r="F764" s="86"/>
      <c r="G764" s="86"/>
      <c r="H764" s="86"/>
      <c r="I764" s="86"/>
      <c r="J764" s="86"/>
      <c r="K764" s="86"/>
      <c r="L764" s="86"/>
      <c r="M764" s="86"/>
      <c r="N764" s="86"/>
      <c r="O764" s="86"/>
      <c r="P764" s="2"/>
      <c r="Q764" s="2"/>
      <c r="R764" s="2"/>
      <c r="S764" s="2"/>
      <c r="T764" s="2"/>
      <c r="U764" s="2"/>
      <c r="V764" s="2"/>
      <c r="W764" s="2"/>
      <c r="X764" s="2"/>
      <c r="Y764" s="2"/>
      <c r="Z764" s="2"/>
    </row>
    <row r="765" spans="1:26">
      <c r="A765" s="2"/>
      <c r="B765" s="2"/>
      <c r="C765" s="86"/>
      <c r="D765" s="86"/>
      <c r="E765" s="86"/>
      <c r="F765" s="86"/>
      <c r="G765" s="86"/>
      <c r="H765" s="86"/>
      <c r="I765" s="86"/>
      <c r="J765" s="86"/>
      <c r="K765" s="86"/>
      <c r="L765" s="86"/>
      <c r="M765" s="86"/>
      <c r="N765" s="86"/>
      <c r="O765" s="86"/>
      <c r="P765" s="2"/>
      <c r="Q765" s="2"/>
      <c r="R765" s="2"/>
      <c r="S765" s="2"/>
      <c r="T765" s="2"/>
      <c r="U765" s="2"/>
      <c r="V765" s="2"/>
      <c r="W765" s="2"/>
      <c r="X765" s="2"/>
      <c r="Y765" s="2"/>
      <c r="Z765" s="2"/>
    </row>
    <row r="766" spans="1:26">
      <c r="A766" s="2"/>
      <c r="B766" s="2"/>
      <c r="C766" s="86"/>
      <c r="D766" s="86"/>
      <c r="E766" s="86"/>
      <c r="F766" s="86"/>
      <c r="G766" s="86"/>
      <c r="H766" s="86"/>
      <c r="I766" s="86"/>
      <c r="J766" s="86"/>
      <c r="K766" s="86"/>
      <c r="L766" s="86"/>
      <c r="M766" s="86"/>
      <c r="N766" s="86"/>
      <c r="O766" s="86"/>
      <c r="P766" s="2"/>
      <c r="Q766" s="2"/>
      <c r="R766" s="2"/>
      <c r="S766" s="2"/>
      <c r="T766" s="2"/>
      <c r="U766" s="2"/>
      <c r="V766" s="2"/>
      <c r="W766" s="2"/>
      <c r="X766" s="2"/>
      <c r="Y766" s="2"/>
      <c r="Z766" s="2"/>
    </row>
    <row r="767" spans="1:26">
      <c r="A767" s="2"/>
      <c r="B767" s="2"/>
      <c r="C767" s="86"/>
      <c r="D767" s="86"/>
      <c r="E767" s="86"/>
      <c r="F767" s="86"/>
      <c r="G767" s="86"/>
      <c r="H767" s="86"/>
      <c r="I767" s="86"/>
      <c r="J767" s="86"/>
      <c r="K767" s="86"/>
      <c r="L767" s="86"/>
      <c r="M767" s="86"/>
      <c r="N767" s="86"/>
      <c r="O767" s="86"/>
      <c r="P767" s="2"/>
      <c r="Q767" s="2"/>
      <c r="R767" s="2"/>
      <c r="S767" s="2"/>
      <c r="T767" s="2"/>
      <c r="U767" s="2"/>
      <c r="V767" s="2"/>
      <c r="W767" s="2"/>
      <c r="X767" s="2"/>
      <c r="Y767" s="2"/>
      <c r="Z767" s="2"/>
    </row>
    <row r="768" spans="1:26">
      <c r="A768" s="2"/>
      <c r="B768" s="2"/>
      <c r="C768" s="86"/>
      <c r="D768" s="86"/>
      <c r="E768" s="86"/>
      <c r="F768" s="86"/>
      <c r="G768" s="86"/>
      <c r="H768" s="86"/>
      <c r="I768" s="86"/>
      <c r="J768" s="86"/>
      <c r="K768" s="86"/>
      <c r="L768" s="86"/>
      <c r="M768" s="86"/>
      <c r="N768" s="86"/>
      <c r="O768" s="86"/>
      <c r="P768" s="2"/>
      <c r="Q768" s="2"/>
      <c r="R768" s="2"/>
      <c r="S768" s="2"/>
      <c r="T768" s="2"/>
      <c r="U768" s="2"/>
      <c r="V768" s="2"/>
      <c r="W768" s="2"/>
      <c r="X768" s="2"/>
      <c r="Y768" s="2"/>
      <c r="Z768" s="2"/>
    </row>
    <row r="769" spans="1:26">
      <c r="A769" s="2"/>
      <c r="B769" s="2"/>
      <c r="C769" s="86"/>
      <c r="D769" s="86"/>
      <c r="E769" s="86"/>
      <c r="F769" s="86"/>
      <c r="G769" s="86"/>
      <c r="H769" s="86"/>
      <c r="I769" s="86"/>
      <c r="J769" s="86"/>
      <c r="K769" s="86"/>
      <c r="L769" s="86"/>
      <c r="M769" s="86"/>
      <c r="N769" s="86"/>
      <c r="O769" s="86"/>
      <c r="P769" s="2"/>
      <c r="Q769" s="2"/>
      <c r="R769" s="2"/>
      <c r="S769" s="2"/>
      <c r="T769" s="2"/>
      <c r="U769" s="2"/>
      <c r="V769" s="2"/>
      <c r="W769" s="2"/>
      <c r="X769" s="2"/>
      <c r="Y769" s="2"/>
      <c r="Z769" s="2"/>
    </row>
    <row r="770" spans="1:26">
      <c r="A770" s="2"/>
      <c r="B770" s="2"/>
      <c r="C770" s="86"/>
      <c r="D770" s="86"/>
      <c r="E770" s="86"/>
      <c r="F770" s="86"/>
      <c r="G770" s="86"/>
      <c r="H770" s="86"/>
      <c r="I770" s="86"/>
      <c r="J770" s="86"/>
      <c r="K770" s="86"/>
      <c r="L770" s="86"/>
      <c r="M770" s="86"/>
      <c r="N770" s="86"/>
      <c r="O770" s="86"/>
      <c r="P770" s="2"/>
      <c r="Q770" s="2"/>
      <c r="R770" s="2"/>
      <c r="S770" s="2"/>
      <c r="T770" s="2"/>
      <c r="U770" s="2"/>
      <c r="V770" s="2"/>
      <c r="W770" s="2"/>
      <c r="X770" s="2"/>
      <c r="Y770" s="2"/>
      <c r="Z770" s="2"/>
    </row>
    <row r="771" spans="1:26">
      <c r="A771" s="2"/>
      <c r="B771" s="2"/>
      <c r="C771" s="86"/>
      <c r="D771" s="86"/>
      <c r="E771" s="86"/>
      <c r="F771" s="86"/>
      <c r="G771" s="86"/>
      <c r="H771" s="86"/>
      <c r="I771" s="86"/>
      <c r="J771" s="86"/>
      <c r="K771" s="86"/>
      <c r="L771" s="86"/>
      <c r="M771" s="86"/>
      <c r="N771" s="86"/>
      <c r="O771" s="86"/>
      <c r="P771" s="2"/>
      <c r="Q771" s="2"/>
      <c r="R771" s="2"/>
      <c r="S771" s="2"/>
      <c r="T771" s="2"/>
      <c r="U771" s="2"/>
      <c r="V771" s="2"/>
      <c r="W771" s="2"/>
      <c r="X771" s="2"/>
      <c r="Y771" s="2"/>
      <c r="Z771" s="2"/>
    </row>
    <row r="772" spans="1:26">
      <c r="A772" s="2"/>
      <c r="B772" s="2"/>
      <c r="C772" s="86"/>
      <c r="D772" s="86"/>
      <c r="E772" s="86"/>
      <c r="F772" s="86"/>
      <c r="G772" s="86"/>
      <c r="H772" s="86"/>
      <c r="I772" s="86"/>
      <c r="J772" s="86"/>
      <c r="K772" s="86"/>
      <c r="L772" s="86"/>
      <c r="M772" s="86"/>
      <c r="N772" s="86"/>
      <c r="O772" s="86"/>
      <c r="P772" s="2"/>
      <c r="Q772" s="2"/>
      <c r="R772" s="2"/>
      <c r="S772" s="2"/>
      <c r="T772" s="2"/>
      <c r="U772" s="2"/>
      <c r="V772" s="2"/>
      <c r="W772" s="2"/>
      <c r="X772" s="2"/>
      <c r="Y772" s="2"/>
      <c r="Z772" s="2"/>
    </row>
    <row r="773" spans="1:26">
      <c r="A773" s="2"/>
      <c r="B773" s="2"/>
      <c r="C773" s="86"/>
      <c r="D773" s="86"/>
      <c r="E773" s="86"/>
      <c r="F773" s="86"/>
      <c r="G773" s="86"/>
      <c r="H773" s="86"/>
      <c r="I773" s="86"/>
      <c r="J773" s="86"/>
      <c r="K773" s="86"/>
      <c r="L773" s="86"/>
      <c r="M773" s="86"/>
      <c r="N773" s="86"/>
      <c r="O773" s="86"/>
      <c r="P773" s="2"/>
      <c r="Q773" s="2"/>
      <c r="R773" s="2"/>
      <c r="S773" s="2"/>
      <c r="T773" s="2"/>
      <c r="U773" s="2"/>
      <c r="V773" s="2"/>
      <c r="W773" s="2"/>
      <c r="X773" s="2"/>
      <c r="Y773" s="2"/>
      <c r="Z773" s="2"/>
    </row>
    <row r="774" spans="1:26">
      <c r="A774" s="2"/>
      <c r="B774" s="2"/>
      <c r="C774" s="86"/>
      <c r="D774" s="86"/>
      <c r="E774" s="86"/>
      <c r="F774" s="86"/>
      <c r="G774" s="86"/>
      <c r="H774" s="86"/>
      <c r="I774" s="86"/>
      <c r="J774" s="86"/>
      <c r="K774" s="86"/>
      <c r="L774" s="86"/>
      <c r="M774" s="86"/>
      <c r="N774" s="86"/>
      <c r="O774" s="86"/>
      <c r="P774" s="2"/>
      <c r="Q774" s="2"/>
      <c r="R774" s="2"/>
      <c r="S774" s="2"/>
      <c r="T774" s="2"/>
      <c r="U774" s="2"/>
      <c r="V774" s="2"/>
      <c r="W774" s="2"/>
      <c r="X774" s="2"/>
      <c r="Y774" s="2"/>
      <c r="Z774" s="2"/>
    </row>
    <row r="775" spans="1:26">
      <c r="A775" s="2"/>
      <c r="B775" s="2"/>
      <c r="C775" s="86"/>
      <c r="D775" s="86"/>
      <c r="E775" s="86"/>
      <c r="F775" s="86"/>
      <c r="G775" s="86"/>
      <c r="H775" s="86"/>
      <c r="I775" s="86"/>
      <c r="J775" s="86"/>
      <c r="K775" s="86"/>
      <c r="L775" s="86"/>
      <c r="M775" s="86"/>
      <c r="N775" s="86"/>
      <c r="O775" s="86"/>
      <c r="P775" s="2"/>
      <c r="Q775" s="2"/>
      <c r="R775" s="2"/>
      <c r="S775" s="2"/>
      <c r="T775" s="2"/>
      <c r="U775" s="2"/>
      <c r="V775" s="2"/>
      <c r="W775" s="2"/>
      <c r="X775" s="2"/>
      <c r="Y775" s="2"/>
      <c r="Z775" s="2"/>
    </row>
    <row r="776" spans="1:26">
      <c r="A776" s="2"/>
      <c r="B776" s="2"/>
      <c r="C776" s="86"/>
      <c r="D776" s="86"/>
      <c r="E776" s="86"/>
      <c r="F776" s="86"/>
      <c r="G776" s="86"/>
      <c r="H776" s="86"/>
      <c r="I776" s="86"/>
      <c r="J776" s="86"/>
      <c r="K776" s="86"/>
      <c r="L776" s="86"/>
      <c r="M776" s="86"/>
      <c r="N776" s="86"/>
      <c r="O776" s="86"/>
      <c r="P776" s="2"/>
      <c r="Q776" s="2"/>
      <c r="R776" s="2"/>
      <c r="S776" s="2"/>
      <c r="T776" s="2"/>
      <c r="U776" s="2"/>
      <c r="V776" s="2"/>
      <c r="W776" s="2"/>
      <c r="X776" s="2"/>
      <c r="Y776" s="2"/>
      <c r="Z776" s="2"/>
    </row>
    <row r="777" spans="1:26">
      <c r="A777" s="2"/>
      <c r="B777" s="2"/>
      <c r="C777" s="86"/>
      <c r="D777" s="86"/>
      <c r="E777" s="86"/>
      <c r="F777" s="86"/>
      <c r="G777" s="86"/>
      <c r="H777" s="86"/>
      <c r="I777" s="86"/>
      <c r="J777" s="86"/>
      <c r="K777" s="86"/>
      <c r="L777" s="86"/>
      <c r="M777" s="86"/>
      <c r="N777" s="86"/>
      <c r="O777" s="86"/>
      <c r="P777" s="2"/>
      <c r="Q777" s="2"/>
      <c r="R777" s="2"/>
      <c r="S777" s="2"/>
      <c r="T777" s="2"/>
      <c r="U777" s="2"/>
      <c r="V777" s="2"/>
      <c r="W777" s="2"/>
      <c r="X777" s="2"/>
      <c r="Y777" s="2"/>
      <c r="Z777" s="2"/>
    </row>
    <row r="778" spans="1:26">
      <c r="A778" s="2"/>
      <c r="B778" s="2"/>
      <c r="C778" s="86"/>
      <c r="D778" s="86"/>
      <c r="E778" s="86"/>
      <c r="F778" s="86"/>
      <c r="G778" s="86"/>
      <c r="H778" s="86"/>
      <c r="I778" s="86"/>
      <c r="J778" s="86"/>
      <c r="K778" s="86"/>
      <c r="L778" s="86"/>
      <c r="M778" s="86"/>
      <c r="N778" s="86"/>
      <c r="O778" s="86"/>
      <c r="P778" s="2"/>
      <c r="Q778" s="2"/>
      <c r="R778" s="2"/>
      <c r="S778" s="2"/>
      <c r="T778" s="2"/>
      <c r="U778" s="2"/>
      <c r="V778" s="2"/>
      <c r="W778" s="2"/>
      <c r="X778" s="2"/>
      <c r="Y778" s="2"/>
      <c r="Z778" s="2"/>
    </row>
    <row r="779" spans="1:26">
      <c r="A779" s="2"/>
      <c r="B779" s="2"/>
      <c r="C779" s="86"/>
      <c r="D779" s="86"/>
      <c r="E779" s="86"/>
      <c r="F779" s="86"/>
      <c r="G779" s="86"/>
      <c r="H779" s="86"/>
      <c r="I779" s="86"/>
      <c r="J779" s="86"/>
      <c r="K779" s="86"/>
      <c r="L779" s="86"/>
      <c r="M779" s="86"/>
      <c r="N779" s="86"/>
      <c r="O779" s="86"/>
      <c r="P779" s="2"/>
      <c r="Q779" s="2"/>
      <c r="R779" s="2"/>
      <c r="S779" s="2"/>
      <c r="T779" s="2"/>
      <c r="U779" s="2"/>
      <c r="V779" s="2"/>
      <c r="W779" s="2"/>
      <c r="X779" s="2"/>
      <c r="Y779" s="2"/>
      <c r="Z779" s="2"/>
    </row>
    <row r="780" spans="1:26">
      <c r="A780" s="2"/>
      <c r="B780" s="2"/>
      <c r="C780" s="86"/>
      <c r="D780" s="86"/>
      <c r="E780" s="86"/>
      <c r="F780" s="86"/>
      <c r="G780" s="86"/>
      <c r="H780" s="86"/>
      <c r="I780" s="86"/>
      <c r="J780" s="86"/>
      <c r="K780" s="86"/>
      <c r="L780" s="86"/>
      <c r="M780" s="86"/>
      <c r="N780" s="86"/>
      <c r="O780" s="86"/>
      <c r="P780" s="2"/>
      <c r="Q780" s="2"/>
      <c r="R780" s="2"/>
      <c r="S780" s="2"/>
      <c r="T780" s="2"/>
      <c r="U780" s="2"/>
      <c r="V780" s="2"/>
      <c r="W780" s="2"/>
      <c r="X780" s="2"/>
      <c r="Y780" s="2"/>
      <c r="Z780" s="2"/>
    </row>
    <row r="781" spans="1:26">
      <c r="A781" s="2"/>
      <c r="B781" s="2"/>
      <c r="C781" s="86"/>
      <c r="D781" s="86"/>
      <c r="E781" s="86"/>
      <c r="F781" s="86"/>
      <c r="G781" s="86"/>
      <c r="H781" s="86"/>
      <c r="I781" s="86"/>
      <c r="J781" s="86"/>
      <c r="K781" s="86"/>
      <c r="L781" s="86"/>
      <c r="M781" s="86"/>
      <c r="N781" s="86"/>
      <c r="O781" s="86"/>
      <c r="P781" s="2"/>
      <c r="Q781" s="2"/>
      <c r="R781" s="2"/>
      <c r="S781" s="2"/>
      <c r="T781" s="2"/>
      <c r="U781" s="2"/>
      <c r="V781" s="2"/>
      <c r="W781" s="2"/>
      <c r="X781" s="2"/>
      <c r="Y781" s="2"/>
      <c r="Z781" s="2"/>
    </row>
    <row r="782" spans="1:26">
      <c r="A782" s="2"/>
      <c r="B782" s="2"/>
      <c r="C782" s="86"/>
      <c r="D782" s="86"/>
      <c r="E782" s="86"/>
      <c r="F782" s="86"/>
      <c r="G782" s="86"/>
      <c r="H782" s="86"/>
      <c r="I782" s="86"/>
      <c r="J782" s="86"/>
      <c r="K782" s="86"/>
      <c r="L782" s="86"/>
      <c r="M782" s="86"/>
      <c r="N782" s="86"/>
      <c r="O782" s="86"/>
      <c r="P782" s="2"/>
      <c r="Q782" s="2"/>
      <c r="R782" s="2"/>
      <c r="S782" s="2"/>
      <c r="T782" s="2"/>
      <c r="U782" s="2"/>
      <c r="V782" s="2"/>
      <c r="W782" s="2"/>
      <c r="X782" s="2"/>
      <c r="Y782" s="2"/>
      <c r="Z782" s="2"/>
    </row>
    <row r="783" spans="1:26">
      <c r="A783" s="2"/>
      <c r="B783" s="2"/>
      <c r="C783" s="86"/>
      <c r="D783" s="86"/>
      <c r="E783" s="86"/>
      <c r="F783" s="86"/>
      <c r="G783" s="86"/>
      <c r="H783" s="86"/>
      <c r="I783" s="86"/>
      <c r="J783" s="86"/>
      <c r="K783" s="86"/>
      <c r="L783" s="86"/>
      <c r="M783" s="86"/>
      <c r="N783" s="86"/>
      <c r="O783" s="86"/>
      <c r="P783" s="2"/>
      <c r="Q783" s="2"/>
      <c r="R783" s="2"/>
      <c r="S783" s="2"/>
      <c r="T783" s="2"/>
      <c r="U783" s="2"/>
      <c r="V783" s="2"/>
      <c r="W783" s="2"/>
      <c r="X783" s="2"/>
      <c r="Y783" s="2"/>
      <c r="Z783" s="2"/>
    </row>
    <row r="784" spans="1:26">
      <c r="A784" s="2"/>
      <c r="B784" s="2"/>
      <c r="C784" s="86"/>
      <c r="D784" s="86"/>
      <c r="E784" s="86"/>
      <c r="F784" s="86"/>
      <c r="G784" s="86"/>
      <c r="H784" s="86"/>
      <c r="I784" s="86"/>
      <c r="J784" s="86"/>
      <c r="K784" s="86"/>
      <c r="L784" s="86"/>
      <c r="M784" s="86"/>
      <c r="N784" s="86"/>
      <c r="O784" s="86"/>
      <c r="P784" s="2"/>
      <c r="Q784" s="2"/>
      <c r="R784" s="2"/>
      <c r="S784" s="2"/>
      <c r="T784" s="2"/>
      <c r="U784" s="2"/>
      <c r="V784" s="2"/>
      <c r="W784" s="2"/>
      <c r="X784" s="2"/>
      <c r="Y784" s="2"/>
      <c r="Z784" s="2"/>
    </row>
    <row r="785" spans="1:26">
      <c r="A785" s="2"/>
      <c r="B785" s="2"/>
      <c r="C785" s="86"/>
      <c r="D785" s="86"/>
      <c r="E785" s="86"/>
      <c r="F785" s="86"/>
      <c r="G785" s="86"/>
      <c r="H785" s="86"/>
      <c r="I785" s="86"/>
      <c r="J785" s="86"/>
      <c r="K785" s="86"/>
      <c r="L785" s="86"/>
      <c r="M785" s="86"/>
      <c r="N785" s="86"/>
      <c r="O785" s="86"/>
      <c r="P785" s="2"/>
      <c r="Q785" s="2"/>
      <c r="R785" s="2"/>
      <c r="S785" s="2"/>
      <c r="T785" s="2"/>
      <c r="U785" s="2"/>
      <c r="V785" s="2"/>
      <c r="W785" s="2"/>
      <c r="X785" s="2"/>
      <c r="Y785" s="2"/>
      <c r="Z785" s="2"/>
    </row>
    <row r="786" spans="1:26">
      <c r="A786" s="2"/>
      <c r="B786" s="2"/>
      <c r="C786" s="86"/>
      <c r="D786" s="86"/>
      <c r="E786" s="86"/>
      <c r="F786" s="86"/>
      <c r="G786" s="86"/>
      <c r="H786" s="86"/>
      <c r="I786" s="86"/>
      <c r="J786" s="86"/>
      <c r="K786" s="86"/>
      <c r="L786" s="86"/>
      <c r="M786" s="86"/>
      <c r="N786" s="86"/>
      <c r="O786" s="86"/>
      <c r="P786" s="2"/>
      <c r="Q786" s="2"/>
      <c r="R786" s="2"/>
      <c r="S786" s="2"/>
      <c r="T786" s="2"/>
      <c r="U786" s="2"/>
      <c r="V786" s="2"/>
      <c r="W786" s="2"/>
      <c r="X786" s="2"/>
      <c r="Y786" s="2"/>
      <c r="Z786" s="2"/>
    </row>
    <row r="787" spans="1:26">
      <c r="A787" s="2"/>
      <c r="B787" s="2"/>
      <c r="C787" s="86"/>
      <c r="D787" s="86"/>
      <c r="E787" s="86"/>
      <c r="F787" s="86"/>
      <c r="G787" s="86"/>
      <c r="H787" s="86"/>
      <c r="I787" s="86"/>
      <c r="J787" s="86"/>
      <c r="K787" s="86"/>
      <c r="L787" s="86"/>
      <c r="M787" s="86"/>
      <c r="N787" s="86"/>
      <c r="O787" s="86"/>
      <c r="P787" s="2"/>
      <c r="Q787" s="2"/>
      <c r="R787" s="2"/>
      <c r="S787" s="2"/>
      <c r="T787" s="2"/>
      <c r="U787" s="2"/>
      <c r="V787" s="2"/>
      <c r="W787" s="2"/>
      <c r="X787" s="2"/>
      <c r="Y787" s="2"/>
      <c r="Z787" s="2"/>
    </row>
    <row r="788" spans="1:26">
      <c r="A788" s="2"/>
      <c r="B788" s="2"/>
      <c r="C788" s="86"/>
      <c r="D788" s="86"/>
      <c r="E788" s="86"/>
      <c r="F788" s="86"/>
      <c r="G788" s="86"/>
      <c r="H788" s="86"/>
      <c r="I788" s="86"/>
      <c r="J788" s="86"/>
      <c r="K788" s="86"/>
      <c r="L788" s="86"/>
      <c r="M788" s="86"/>
      <c r="N788" s="86"/>
      <c r="O788" s="86"/>
      <c r="P788" s="2"/>
      <c r="Q788" s="2"/>
      <c r="R788" s="2"/>
      <c r="S788" s="2"/>
      <c r="T788" s="2"/>
      <c r="U788" s="2"/>
      <c r="V788" s="2"/>
      <c r="W788" s="2"/>
      <c r="X788" s="2"/>
      <c r="Y788" s="2"/>
      <c r="Z788" s="2"/>
    </row>
    <row r="789" spans="1:26">
      <c r="A789" s="2"/>
      <c r="B789" s="2"/>
      <c r="C789" s="86"/>
      <c r="D789" s="86"/>
      <c r="E789" s="86"/>
      <c r="F789" s="86"/>
      <c r="G789" s="86"/>
      <c r="H789" s="86"/>
      <c r="I789" s="86"/>
      <c r="J789" s="86"/>
      <c r="K789" s="86"/>
      <c r="L789" s="86"/>
      <c r="M789" s="86"/>
      <c r="N789" s="86"/>
      <c r="O789" s="86"/>
      <c r="P789" s="2"/>
      <c r="Q789" s="2"/>
      <c r="R789" s="2"/>
      <c r="S789" s="2"/>
      <c r="T789" s="2"/>
      <c r="U789" s="2"/>
      <c r="V789" s="2"/>
      <c r="W789" s="2"/>
      <c r="X789" s="2"/>
      <c r="Y789" s="2"/>
      <c r="Z789" s="2"/>
    </row>
    <row r="790" spans="1:26">
      <c r="A790" s="2"/>
      <c r="B790" s="2"/>
      <c r="C790" s="86"/>
      <c r="D790" s="86"/>
      <c r="E790" s="86"/>
      <c r="F790" s="86"/>
      <c r="G790" s="86"/>
      <c r="H790" s="86"/>
      <c r="I790" s="86"/>
      <c r="J790" s="86"/>
      <c r="K790" s="86"/>
      <c r="L790" s="86"/>
      <c r="M790" s="86"/>
      <c r="N790" s="86"/>
      <c r="O790" s="86"/>
      <c r="P790" s="2"/>
      <c r="Q790" s="2"/>
      <c r="R790" s="2"/>
      <c r="S790" s="2"/>
      <c r="T790" s="2"/>
      <c r="U790" s="2"/>
      <c r="V790" s="2"/>
      <c r="W790" s="2"/>
      <c r="X790" s="2"/>
      <c r="Y790" s="2"/>
      <c r="Z790" s="2"/>
    </row>
    <row r="791" spans="1:26">
      <c r="A791" s="2"/>
      <c r="B791" s="2"/>
      <c r="C791" s="86"/>
      <c r="D791" s="86"/>
      <c r="E791" s="86"/>
      <c r="F791" s="86"/>
      <c r="G791" s="86"/>
      <c r="H791" s="86"/>
      <c r="I791" s="86"/>
      <c r="J791" s="86"/>
      <c r="K791" s="86"/>
      <c r="L791" s="86"/>
      <c r="M791" s="86"/>
      <c r="N791" s="86"/>
      <c r="O791" s="86"/>
      <c r="P791" s="2"/>
      <c r="Q791" s="2"/>
      <c r="R791" s="2"/>
      <c r="S791" s="2"/>
      <c r="T791" s="2"/>
      <c r="U791" s="2"/>
      <c r="V791" s="2"/>
      <c r="W791" s="2"/>
      <c r="X791" s="2"/>
      <c r="Y791" s="2"/>
      <c r="Z791" s="2"/>
    </row>
    <row r="792" spans="1:26">
      <c r="A792" s="2"/>
      <c r="B792" s="2"/>
      <c r="C792" s="86"/>
      <c r="D792" s="86"/>
      <c r="E792" s="86"/>
      <c r="F792" s="86"/>
      <c r="G792" s="86"/>
      <c r="H792" s="86"/>
      <c r="I792" s="86"/>
      <c r="J792" s="86"/>
      <c r="K792" s="86"/>
      <c r="L792" s="86"/>
      <c r="M792" s="86"/>
      <c r="N792" s="86"/>
      <c r="O792" s="86"/>
      <c r="P792" s="2"/>
      <c r="Q792" s="2"/>
      <c r="R792" s="2"/>
      <c r="S792" s="2"/>
      <c r="T792" s="2"/>
      <c r="U792" s="2"/>
      <c r="V792" s="2"/>
      <c r="W792" s="2"/>
      <c r="X792" s="2"/>
      <c r="Y792" s="2"/>
      <c r="Z792" s="2"/>
    </row>
    <row r="793" spans="1:26">
      <c r="A793" s="2"/>
      <c r="B793" s="2"/>
      <c r="C793" s="86"/>
      <c r="D793" s="86"/>
      <c r="E793" s="86"/>
      <c r="F793" s="86"/>
      <c r="G793" s="86"/>
      <c r="H793" s="86"/>
      <c r="I793" s="86"/>
      <c r="J793" s="86"/>
      <c r="K793" s="86"/>
      <c r="L793" s="86"/>
      <c r="M793" s="86"/>
      <c r="N793" s="86"/>
      <c r="O793" s="86"/>
      <c r="P793" s="2"/>
      <c r="Q793" s="2"/>
      <c r="R793" s="2"/>
      <c r="S793" s="2"/>
      <c r="T793" s="2"/>
      <c r="U793" s="2"/>
      <c r="V793" s="2"/>
      <c r="W793" s="2"/>
      <c r="X793" s="2"/>
      <c r="Y793" s="2"/>
      <c r="Z793" s="2"/>
    </row>
    <row r="794" spans="1:26">
      <c r="A794" s="2"/>
      <c r="B794" s="2"/>
      <c r="C794" s="86"/>
      <c r="D794" s="86"/>
      <c r="E794" s="86"/>
      <c r="F794" s="86"/>
      <c r="G794" s="86"/>
      <c r="H794" s="86"/>
      <c r="I794" s="86"/>
      <c r="J794" s="86"/>
      <c r="K794" s="86"/>
      <c r="L794" s="86"/>
      <c r="M794" s="86"/>
      <c r="N794" s="86"/>
      <c r="O794" s="86"/>
      <c r="P794" s="2"/>
      <c r="Q794" s="2"/>
      <c r="R794" s="2"/>
      <c r="S794" s="2"/>
      <c r="T794" s="2"/>
      <c r="U794" s="2"/>
      <c r="V794" s="2"/>
      <c r="W794" s="2"/>
      <c r="X794" s="2"/>
      <c r="Y794" s="2"/>
      <c r="Z794" s="2"/>
    </row>
    <row r="795" spans="1:26">
      <c r="A795" s="2"/>
      <c r="B795" s="2"/>
      <c r="C795" s="86"/>
      <c r="D795" s="86"/>
      <c r="E795" s="86"/>
      <c r="F795" s="86"/>
      <c r="G795" s="86"/>
      <c r="H795" s="86"/>
      <c r="I795" s="86"/>
      <c r="J795" s="86"/>
      <c r="K795" s="86"/>
      <c r="L795" s="86"/>
      <c r="M795" s="86"/>
      <c r="N795" s="86"/>
      <c r="O795" s="86"/>
      <c r="P795" s="2"/>
      <c r="Q795" s="2"/>
      <c r="R795" s="2"/>
      <c r="S795" s="2"/>
      <c r="T795" s="2"/>
      <c r="U795" s="2"/>
      <c r="V795" s="2"/>
      <c r="W795" s="2"/>
      <c r="X795" s="2"/>
      <c r="Y795" s="2"/>
      <c r="Z795" s="2"/>
    </row>
    <row r="796" spans="1:26">
      <c r="A796" s="2"/>
      <c r="B796" s="2"/>
      <c r="C796" s="86"/>
      <c r="D796" s="86"/>
      <c r="E796" s="86"/>
      <c r="F796" s="86"/>
      <c r="G796" s="86"/>
      <c r="H796" s="86"/>
      <c r="I796" s="86"/>
      <c r="J796" s="86"/>
      <c r="K796" s="86"/>
      <c r="L796" s="86"/>
      <c r="M796" s="86"/>
      <c r="N796" s="86"/>
      <c r="O796" s="86"/>
      <c r="P796" s="2"/>
      <c r="Q796" s="2"/>
      <c r="R796" s="2"/>
      <c r="S796" s="2"/>
      <c r="T796" s="2"/>
      <c r="U796" s="2"/>
      <c r="V796" s="2"/>
      <c r="W796" s="2"/>
      <c r="X796" s="2"/>
      <c r="Y796" s="2"/>
      <c r="Z796" s="2"/>
    </row>
    <row r="797" spans="1:26">
      <c r="A797" s="2"/>
      <c r="B797" s="2"/>
      <c r="C797" s="86"/>
      <c r="D797" s="86"/>
      <c r="E797" s="86"/>
      <c r="F797" s="86"/>
      <c r="G797" s="86"/>
      <c r="H797" s="86"/>
      <c r="I797" s="86"/>
      <c r="J797" s="86"/>
      <c r="K797" s="86"/>
      <c r="L797" s="86"/>
      <c r="M797" s="86"/>
      <c r="N797" s="86"/>
      <c r="O797" s="86"/>
      <c r="P797" s="2"/>
      <c r="Q797" s="2"/>
      <c r="R797" s="2"/>
      <c r="S797" s="2"/>
      <c r="T797" s="2"/>
      <c r="U797" s="2"/>
      <c r="V797" s="2"/>
      <c r="W797" s="2"/>
      <c r="X797" s="2"/>
      <c r="Y797" s="2"/>
      <c r="Z797" s="2"/>
    </row>
    <row r="798" spans="1:26">
      <c r="A798" s="2"/>
      <c r="B798" s="2"/>
      <c r="C798" s="86"/>
      <c r="D798" s="86"/>
      <c r="E798" s="86"/>
      <c r="F798" s="86"/>
      <c r="G798" s="86"/>
      <c r="H798" s="86"/>
      <c r="I798" s="86"/>
      <c r="J798" s="86"/>
      <c r="K798" s="86"/>
      <c r="L798" s="86"/>
      <c r="M798" s="86"/>
      <c r="N798" s="86"/>
      <c r="O798" s="86"/>
      <c r="P798" s="2"/>
      <c r="Q798" s="2"/>
      <c r="R798" s="2"/>
      <c r="S798" s="2"/>
      <c r="T798" s="2"/>
      <c r="U798" s="2"/>
      <c r="V798" s="2"/>
      <c r="W798" s="2"/>
      <c r="X798" s="2"/>
      <c r="Y798" s="2"/>
      <c r="Z798" s="2"/>
    </row>
    <row r="799" spans="1:26">
      <c r="A799" s="2"/>
      <c r="B799" s="2"/>
      <c r="C799" s="86"/>
      <c r="D799" s="86"/>
      <c r="E799" s="86"/>
      <c r="F799" s="86"/>
      <c r="G799" s="86"/>
      <c r="H799" s="86"/>
      <c r="I799" s="86"/>
      <c r="J799" s="86"/>
      <c r="K799" s="86"/>
      <c r="L799" s="86"/>
      <c r="M799" s="86"/>
      <c r="N799" s="86"/>
      <c r="O799" s="86"/>
      <c r="P799" s="2"/>
      <c r="Q799" s="2"/>
      <c r="R799" s="2"/>
      <c r="S799" s="2"/>
      <c r="T799" s="2"/>
      <c r="U799" s="2"/>
      <c r="V799" s="2"/>
      <c r="W799" s="2"/>
      <c r="X799" s="2"/>
      <c r="Y799" s="2"/>
      <c r="Z799" s="2"/>
    </row>
    <row r="800" spans="1:26">
      <c r="A800" s="2"/>
      <c r="B800" s="2"/>
      <c r="C800" s="86"/>
      <c r="D800" s="86"/>
      <c r="E800" s="86"/>
      <c r="F800" s="86"/>
      <c r="G800" s="86"/>
      <c r="H800" s="86"/>
      <c r="I800" s="86"/>
      <c r="J800" s="86"/>
      <c r="K800" s="86"/>
      <c r="L800" s="86"/>
      <c r="M800" s="86"/>
      <c r="N800" s="86"/>
      <c r="O800" s="86"/>
      <c r="P800" s="2"/>
      <c r="Q800" s="2"/>
      <c r="R800" s="2"/>
      <c r="S800" s="2"/>
      <c r="T800" s="2"/>
      <c r="U800" s="2"/>
      <c r="V800" s="2"/>
      <c r="W800" s="2"/>
      <c r="X800" s="2"/>
      <c r="Y800" s="2"/>
      <c r="Z800" s="2"/>
    </row>
    <row r="801" spans="1:26">
      <c r="A801" s="2"/>
      <c r="B801" s="2"/>
      <c r="C801" s="86"/>
      <c r="D801" s="86"/>
      <c r="E801" s="86"/>
      <c r="F801" s="86"/>
      <c r="G801" s="86"/>
      <c r="H801" s="86"/>
      <c r="I801" s="86"/>
      <c r="J801" s="86"/>
      <c r="K801" s="86"/>
      <c r="L801" s="86"/>
      <c r="M801" s="86"/>
      <c r="N801" s="86"/>
      <c r="O801" s="86"/>
      <c r="P801" s="2"/>
      <c r="Q801" s="2"/>
      <c r="R801" s="2"/>
      <c r="S801" s="2"/>
      <c r="T801" s="2"/>
      <c r="U801" s="2"/>
      <c r="V801" s="2"/>
      <c r="W801" s="2"/>
      <c r="X801" s="2"/>
      <c r="Y801" s="2"/>
      <c r="Z801" s="2"/>
    </row>
    <row r="802" spans="1:26">
      <c r="A802" s="2"/>
      <c r="B802" s="2"/>
      <c r="C802" s="86"/>
      <c r="D802" s="86"/>
      <c r="E802" s="86"/>
      <c r="F802" s="86"/>
      <c r="G802" s="86"/>
      <c r="H802" s="86"/>
      <c r="I802" s="86"/>
      <c r="J802" s="86"/>
      <c r="K802" s="86"/>
      <c r="L802" s="86"/>
      <c r="M802" s="86"/>
      <c r="N802" s="86"/>
      <c r="O802" s="86"/>
      <c r="P802" s="2"/>
      <c r="Q802" s="2"/>
      <c r="R802" s="2"/>
      <c r="S802" s="2"/>
      <c r="T802" s="2"/>
      <c r="U802" s="2"/>
      <c r="V802" s="2"/>
      <c r="W802" s="2"/>
      <c r="X802" s="2"/>
      <c r="Y802" s="2"/>
      <c r="Z802" s="2"/>
    </row>
    <row r="803" spans="1:26">
      <c r="A803" s="2"/>
      <c r="B803" s="2"/>
      <c r="C803" s="86"/>
      <c r="D803" s="86"/>
      <c r="E803" s="86"/>
      <c r="F803" s="86"/>
      <c r="G803" s="86"/>
      <c r="H803" s="86"/>
      <c r="I803" s="86"/>
      <c r="J803" s="86"/>
      <c r="K803" s="86"/>
      <c r="L803" s="86"/>
      <c r="M803" s="86"/>
      <c r="N803" s="86"/>
      <c r="O803" s="86"/>
      <c r="P803" s="2"/>
      <c r="Q803" s="2"/>
      <c r="R803" s="2"/>
      <c r="S803" s="2"/>
      <c r="T803" s="2"/>
      <c r="U803" s="2"/>
      <c r="V803" s="2"/>
      <c r="W803" s="2"/>
      <c r="X803" s="2"/>
      <c r="Y803" s="2"/>
      <c r="Z803" s="2"/>
    </row>
    <row r="804" spans="1:26">
      <c r="A804" s="2"/>
      <c r="B804" s="2"/>
      <c r="C804" s="86"/>
      <c r="D804" s="86"/>
      <c r="E804" s="86"/>
      <c r="F804" s="86"/>
      <c r="G804" s="86"/>
      <c r="H804" s="86"/>
      <c r="I804" s="86"/>
      <c r="J804" s="86"/>
      <c r="K804" s="86"/>
      <c r="L804" s="86"/>
      <c r="M804" s="86"/>
      <c r="N804" s="86"/>
      <c r="O804" s="86"/>
      <c r="P804" s="2"/>
      <c r="Q804" s="2"/>
      <c r="R804" s="2"/>
      <c r="S804" s="2"/>
      <c r="T804" s="2"/>
      <c r="U804" s="2"/>
      <c r="V804" s="2"/>
      <c r="W804" s="2"/>
      <c r="X804" s="2"/>
      <c r="Y804" s="2"/>
      <c r="Z804" s="2"/>
    </row>
    <row r="805" spans="1:26">
      <c r="A805" s="2"/>
      <c r="B805" s="2"/>
      <c r="C805" s="86"/>
      <c r="D805" s="86"/>
      <c r="E805" s="86"/>
      <c r="F805" s="86"/>
      <c r="G805" s="86"/>
      <c r="H805" s="86"/>
      <c r="I805" s="86"/>
      <c r="J805" s="86"/>
      <c r="K805" s="86"/>
      <c r="L805" s="86"/>
      <c r="M805" s="86"/>
      <c r="N805" s="86"/>
      <c r="O805" s="86"/>
      <c r="P805" s="2"/>
      <c r="Q805" s="2"/>
      <c r="R805" s="2"/>
      <c r="S805" s="2"/>
      <c r="T805" s="2"/>
      <c r="U805" s="2"/>
      <c r="V805" s="2"/>
      <c r="W805" s="2"/>
      <c r="X805" s="2"/>
      <c r="Y805" s="2"/>
      <c r="Z805" s="2"/>
    </row>
    <row r="806" spans="1:26">
      <c r="A806" s="2"/>
      <c r="B806" s="2"/>
      <c r="C806" s="86"/>
      <c r="D806" s="86"/>
      <c r="E806" s="86"/>
      <c r="F806" s="86"/>
      <c r="G806" s="86"/>
      <c r="H806" s="86"/>
      <c r="I806" s="86"/>
      <c r="J806" s="86"/>
      <c r="K806" s="86"/>
      <c r="L806" s="86"/>
      <c r="M806" s="86"/>
      <c r="N806" s="86"/>
      <c r="O806" s="86"/>
      <c r="P806" s="2"/>
      <c r="Q806" s="2"/>
      <c r="R806" s="2"/>
      <c r="S806" s="2"/>
      <c r="T806" s="2"/>
      <c r="U806" s="2"/>
      <c r="V806" s="2"/>
      <c r="W806" s="2"/>
      <c r="X806" s="2"/>
      <c r="Y806" s="2"/>
      <c r="Z806" s="2"/>
    </row>
    <row r="807" spans="1:26">
      <c r="A807" s="2"/>
      <c r="B807" s="2"/>
      <c r="C807" s="86"/>
      <c r="D807" s="86"/>
      <c r="E807" s="86"/>
      <c r="F807" s="86"/>
      <c r="G807" s="86"/>
      <c r="H807" s="86"/>
      <c r="I807" s="86"/>
      <c r="J807" s="86"/>
      <c r="K807" s="86"/>
      <c r="L807" s="86"/>
      <c r="M807" s="86"/>
      <c r="N807" s="86"/>
      <c r="O807" s="86"/>
      <c r="P807" s="2"/>
      <c r="Q807" s="2"/>
      <c r="R807" s="2"/>
      <c r="S807" s="2"/>
      <c r="T807" s="2"/>
      <c r="U807" s="2"/>
      <c r="V807" s="2"/>
      <c r="W807" s="2"/>
      <c r="X807" s="2"/>
      <c r="Y807" s="2"/>
      <c r="Z807" s="2"/>
    </row>
    <row r="808" spans="1:26">
      <c r="A808" s="2"/>
      <c r="B808" s="2"/>
      <c r="C808" s="86"/>
      <c r="D808" s="86"/>
      <c r="E808" s="86"/>
      <c r="F808" s="86"/>
      <c r="G808" s="86"/>
      <c r="H808" s="86"/>
      <c r="I808" s="86"/>
      <c r="J808" s="86"/>
      <c r="K808" s="86"/>
      <c r="L808" s="86"/>
      <c r="M808" s="86"/>
      <c r="N808" s="86"/>
      <c r="O808" s="86"/>
      <c r="P808" s="2"/>
      <c r="Q808" s="2"/>
      <c r="R808" s="2"/>
      <c r="S808" s="2"/>
      <c r="T808" s="2"/>
      <c r="U808" s="2"/>
      <c r="V808" s="2"/>
      <c r="W808" s="2"/>
      <c r="X808" s="2"/>
      <c r="Y808" s="2"/>
      <c r="Z808" s="2"/>
    </row>
    <row r="809" spans="1:26">
      <c r="A809" s="2"/>
      <c r="B809" s="2"/>
      <c r="C809" s="86"/>
      <c r="D809" s="86"/>
      <c r="E809" s="86"/>
      <c r="F809" s="86"/>
      <c r="G809" s="86"/>
      <c r="H809" s="86"/>
      <c r="I809" s="86"/>
      <c r="J809" s="86"/>
      <c r="K809" s="86"/>
      <c r="L809" s="86"/>
      <c r="M809" s="86"/>
      <c r="N809" s="86"/>
      <c r="O809" s="86"/>
      <c r="P809" s="2"/>
      <c r="Q809" s="2"/>
      <c r="R809" s="2"/>
      <c r="S809" s="2"/>
      <c r="T809" s="2"/>
      <c r="U809" s="2"/>
      <c r="V809" s="2"/>
      <c r="W809" s="2"/>
      <c r="X809" s="2"/>
      <c r="Y809" s="2"/>
      <c r="Z809" s="2"/>
    </row>
    <row r="810" spans="1:26">
      <c r="A810" s="2"/>
      <c r="B810" s="2"/>
      <c r="C810" s="86"/>
      <c r="D810" s="86"/>
      <c r="E810" s="86"/>
      <c r="F810" s="86"/>
      <c r="G810" s="86"/>
      <c r="H810" s="86"/>
      <c r="I810" s="86"/>
      <c r="J810" s="86"/>
      <c r="K810" s="86"/>
      <c r="L810" s="86"/>
      <c r="M810" s="86"/>
      <c r="N810" s="86"/>
      <c r="O810" s="86"/>
      <c r="P810" s="2"/>
      <c r="Q810" s="2"/>
      <c r="R810" s="2"/>
      <c r="S810" s="2"/>
      <c r="T810" s="2"/>
      <c r="U810" s="2"/>
      <c r="V810" s="2"/>
      <c r="W810" s="2"/>
      <c r="X810" s="2"/>
      <c r="Y810" s="2"/>
      <c r="Z810" s="2"/>
    </row>
    <row r="811" spans="1:26">
      <c r="A811" s="2"/>
      <c r="B811" s="2"/>
      <c r="C811" s="86"/>
      <c r="D811" s="86"/>
      <c r="E811" s="86"/>
      <c r="F811" s="86"/>
      <c r="G811" s="86"/>
      <c r="H811" s="86"/>
      <c r="I811" s="86"/>
      <c r="J811" s="86"/>
      <c r="K811" s="86"/>
      <c r="L811" s="86"/>
      <c r="M811" s="86"/>
      <c r="N811" s="86"/>
      <c r="O811" s="86"/>
      <c r="P811" s="2"/>
      <c r="Q811" s="2"/>
      <c r="R811" s="2"/>
      <c r="S811" s="2"/>
      <c r="T811" s="2"/>
      <c r="U811" s="2"/>
      <c r="V811" s="2"/>
      <c r="W811" s="2"/>
      <c r="X811" s="2"/>
      <c r="Y811" s="2"/>
      <c r="Z811" s="2"/>
    </row>
    <row r="812" spans="1:26">
      <c r="A812" s="2"/>
      <c r="B812" s="2"/>
      <c r="C812" s="86"/>
      <c r="D812" s="86"/>
      <c r="E812" s="86"/>
      <c r="F812" s="86"/>
      <c r="G812" s="86"/>
      <c r="H812" s="86"/>
      <c r="I812" s="86"/>
      <c r="J812" s="86"/>
      <c r="K812" s="86"/>
      <c r="L812" s="86"/>
      <c r="M812" s="86"/>
      <c r="N812" s="86"/>
      <c r="O812" s="86"/>
      <c r="P812" s="2"/>
      <c r="Q812" s="2"/>
      <c r="R812" s="2"/>
      <c r="S812" s="2"/>
      <c r="T812" s="2"/>
      <c r="U812" s="2"/>
      <c r="V812" s="2"/>
      <c r="W812" s="2"/>
      <c r="X812" s="2"/>
      <c r="Y812" s="2"/>
      <c r="Z812" s="2"/>
    </row>
    <row r="813" spans="1:26">
      <c r="A813" s="2"/>
      <c r="B813" s="2"/>
      <c r="C813" s="86"/>
      <c r="D813" s="86"/>
      <c r="E813" s="86"/>
      <c r="F813" s="86"/>
      <c r="G813" s="86"/>
      <c r="H813" s="86"/>
      <c r="I813" s="86"/>
      <c r="J813" s="86"/>
      <c r="K813" s="86"/>
      <c r="L813" s="86"/>
      <c r="M813" s="86"/>
      <c r="N813" s="86"/>
      <c r="O813" s="86"/>
      <c r="P813" s="2"/>
      <c r="Q813" s="2"/>
      <c r="R813" s="2"/>
      <c r="S813" s="2"/>
      <c r="T813" s="2"/>
      <c r="U813" s="2"/>
      <c r="V813" s="2"/>
      <c r="W813" s="2"/>
      <c r="X813" s="2"/>
      <c r="Y813" s="2"/>
      <c r="Z813" s="2"/>
    </row>
    <row r="814" spans="1:26">
      <c r="A814" s="2"/>
      <c r="B814" s="2"/>
      <c r="C814" s="86"/>
      <c r="D814" s="86"/>
      <c r="E814" s="86"/>
      <c r="F814" s="86"/>
      <c r="G814" s="86"/>
      <c r="H814" s="86"/>
      <c r="I814" s="86"/>
      <c r="J814" s="86"/>
      <c r="K814" s="86"/>
      <c r="L814" s="86"/>
      <c r="M814" s="86"/>
      <c r="N814" s="86"/>
      <c r="O814" s="86"/>
      <c r="P814" s="2"/>
      <c r="Q814" s="2"/>
      <c r="R814" s="2"/>
      <c r="S814" s="2"/>
      <c r="T814" s="2"/>
      <c r="U814" s="2"/>
      <c r="V814" s="2"/>
      <c r="W814" s="2"/>
      <c r="X814" s="2"/>
      <c r="Y814" s="2"/>
      <c r="Z814" s="2"/>
    </row>
    <row r="815" spans="1:26">
      <c r="A815" s="2"/>
      <c r="B815" s="2"/>
      <c r="C815" s="86"/>
      <c r="D815" s="86"/>
      <c r="E815" s="86"/>
      <c r="F815" s="86"/>
      <c r="G815" s="86"/>
      <c r="H815" s="86"/>
      <c r="I815" s="86"/>
      <c r="J815" s="86"/>
      <c r="K815" s="86"/>
      <c r="L815" s="86"/>
      <c r="M815" s="86"/>
      <c r="N815" s="86"/>
      <c r="O815" s="86"/>
      <c r="P815" s="2"/>
      <c r="Q815" s="2"/>
      <c r="R815" s="2"/>
      <c r="S815" s="2"/>
      <c r="T815" s="2"/>
      <c r="U815" s="2"/>
      <c r="V815" s="2"/>
      <c r="W815" s="2"/>
      <c r="X815" s="2"/>
      <c r="Y815" s="2"/>
      <c r="Z815" s="2"/>
    </row>
    <row r="816" spans="1:26">
      <c r="A816" s="2"/>
      <c r="B816" s="2"/>
      <c r="C816" s="86"/>
      <c r="D816" s="86"/>
      <c r="E816" s="86"/>
      <c r="F816" s="86"/>
      <c r="G816" s="86"/>
      <c r="H816" s="86"/>
      <c r="I816" s="86"/>
      <c r="J816" s="86"/>
      <c r="K816" s="86"/>
      <c r="L816" s="86"/>
      <c r="M816" s="86"/>
      <c r="N816" s="86"/>
      <c r="O816" s="86"/>
      <c r="P816" s="2"/>
      <c r="Q816" s="2"/>
      <c r="R816" s="2"/>
      <c r="S816" s="2"/>
      <c r="T816" s="2"/>
      <c r="U816" s="2"/>
      <c r="V816" s="2"/>
      <c r="W816" s="2"/>
      <c r="X816" s="2"/>
      <c r="Y816" s="2"/>
      <c r="Z816" s="2"/>
    </row>
    <row r="817" spans="1:26">
      <c r="A817" s="2"/>
      <c r="B817" s="2"/>
      <c r="C817" s="86"/>
      <c r="D817" s="86"/>
      <c r="E817" s="86"/>
      <c r="F817" s="86"/>
      <c r="G817" s="86"/>
      <c r="H817" s="86"/>
      <c r="I817" s="86"/>
      <c r="J817" s="86"/>
      <c r="K817" s="86"/>
      <c r="L817" s="86"/>
      <c r="M817" s="86"/>
      <c r="N817" s="86"/>
      <c r="O817" s="86"/>
      <c r="P817" s="2"/>
      <c r="Q817" s="2"/>
      <c r="R817" s="2"/>
      <c r="S817" s="2"/>
      <c r="T817" s="2"/>
      <c r="U817" s="2"/>
      <c r="V817" s="2"/>
      <c r="W817" s="2"/>
      <c r="X817" s="2"/>
      <c r="Y817" s="2"/>
      <c r="Z817" s="2"/>
    </row>
    <row r="818" spans="1:26">
      <c r="A818" s="2"/>
      <c r="B818" s="2"/>
      <c r="C818" s="86"/>
      <c r="D818" s="86"/>
      <c r="E818" s="86"/>
      <c r="F818" s="86"/>
      <c r="G818" s="86"/>
      <c r="H818" s="86"/>
      <c r="I818" s="86"/>
      <c r="J818" s="86"/>
      <c r="K818" s="86"/>
      <c r="L818" s="86"/>
      <c r="M818" s="86"/>
      <c r="N818" s="86"/>
      <c r="O818" s="86"/>
      <c r="P818" s="2"/>
      <c r="Q818" s="2"/>
      <c r="R818" s="2"/>
      <c r="S818" s="2"/>
      <c r="T818" s="2"/>
      <c r="U818" s="2"/>
      <c r="V818" s="2"/>
      <c r="W818" s="2"/>
      <c r="X818" s="2"/>
      <c r="Y818" s="2"/>
      <c r="Z818" s="2"/>
    </row>
    <row r="819" spans="1:26">
      <c r="A819" s="2"/>
      <c r="B819" s="2"/>
      <c r="C819" s="86"/>
      <c r="D819" s="86"/>
      <c r="E819" s="86"/>
      <c r="F819" s="86"/>
      <c r="G819" s="86"/>
      <c r="H819" s="86"/>
      <c r="I819" s="86"/>
      <c r="J819" s="86"/>
      <c r="K819" s="86"/>
      <c r="L819" s="86"/>
      <c r="M819" s="86"/>
      <c r="N819" s="86"/>
      <c r="O819" s="86"/>
      <c r="P819" s="2"/>
      <c r="Q819" s="2"/>
      <c r="R819" s="2"/>
      <c r="S819" s="2"/>
      <c r="T819" s="2"/>
      <c r="U819" s="2"/>
      <c r="V819" s="2"/>
      <c r="W819" s="2"/>
      <c r="X819" s="2"/>
      <c r="Y819" s="2"/>
      <c r="Z819" s="2"/>
    </row>
    <row r="820" spans="1:26">
      <c r="A820" s="2"/>
      <c r="B820" s="2"/>
      <c r="C820" s="86"/>
      <c r="D820" s="86"/>
      <c r="E820" s="86"/>
      <c r="F820" s="86"/>
      <c r="G820" s="86"/>
      <c r="H820" s="86"/>
      <c r="I820" s="86"/>
      <c r="J820" s="86"/>
      <c r="K820" s="86"/>
      <c r="L820" s="86"/>
      <c r="M820" s="86"/>
      <c r="N820" s="86"/>
      <c r="O820" s="86"/>
      <c r="P820" s="2"/>
      <c r="Q820" s="2"/>
      <c r="R820" s="2"/>
      <c r="S820" s="2"/>
      <c r="T820" s="2"/>
      <c r="U820" s="2"/>
      <c r="V820" s="2"/>
      <c r="W820" s="2"/>
      <c r="X820" s="2"/>
      <c r="Y820" s="2"/>
      <c r="Z820" s="2"/>
    </row>
    <row r="821" spans="1:26">
      <c r="A821" s="2"/>
      <c r="B821" s="2"/>
      <c r="C821" s="86"/>
      <c r="D821" s="86"/>
      <c r="E821" s="86"/>
      <c r="F821" s="86"/>
      <c r="G821" s="86"/>
      <c r="H821" s="86"/>
      <c r="I821" s="86"/>
      <c r="J821" s="86"/>
      <c r="K821" s="86"/>
      <c r="L821" s="86"/>
      <c r="M821" s="86"/>
      <c r="N821" s="86"/>
      <c r="O821" s="86"/>
      <c r="P821" s="2"/>
      <c r="Q821" s="2"/>
      <c r="R821" s="2"/>
      <c r="S821" s="2"/>
      <c r="T821" s="2"/>
      <c r="U821" s="2"/>
      <c r="V821" s="2"/>
      <c r="W821" s="2"/>
      <c r="X821" s="2"/>
      <c r="Y821" s="2"/>
      <c r="Z821" s="2"/>
    </row>
    <row r="822" spans="1:26">
      <c r="A822" s="2"/>
      <c r="B822" s="2"/>
      <c r="C822" s="86"/>
      <c r="D822" s="86"/>
      <c r="E822" s="86"/>
      <c r="F822" s="86"/>
      <c r="G822" s="86"/>
      <c r="H822" s="86"/>
      <c r="I822" s="86"/>
      <c r="J822" s="86"/>
      <c r="K822" s="86"/>
      <c r="L822" s="86"/>
      <c r="M822" s="86"/>
      <c r="N822" s="86"/>
      <c r="O822" s="86"/>
      <c r="P822" s="2"/>
      <c r="Q822" s="2"/>
      <c r="R822" s="2"/>
      <c r="S822" s="2"/>
      <c r="T822" s="2"/>
      <c r="U822" s="2"/>
      <c r="V822" s="2"/>
      <c r="W822" s="2"/>
      <c r="X822" s="2"/>
      <c r="Y822" s="2"/>
      <c r="Z822" s="2"/>
    </row>
    <row r="823" spans="1:26">
      <c r="A823" s="2"/>
      <c r="B823" s="2"/>
      <c r="C823" s="86"/>
      <c r="D823" s="86"/>
      <c r="E823" s="86"/>
      <c r="F823" s="86"/>
      <c r="G823" s="86"/>
      <c r="H823" s="86"/>
      <c r="I823" s="86"/>
      <c r="J823" s="86"/>
      <c r="K823" s="86"/>
      <c r="L823" s="86"/>
      <c r="M823" s="86"/>
      <c r="N823" s="86"/>
      <c r="O823" s="86"/>
      <c r="P823" s="2"/>
      <c r="Q823" s="2"/>
      <c r="R823" s="2"/>
      <c r="S823" s="2"/>
      <c r="T823" s="2"/>
      <c r="U823" s="2"/>
      <c r="V823" s="2"/>
      <c r="W823" s="2"/>
      <c r="X823" s="2"/>
      <c r="Y823" s="2"/>
      <c r="Z823" s="2"/>
    </row>
    <row r="824" spans="1:26">
      <c r="A824" s="2"/>
      <c r="B824" s="2"/>
      <c r="C824" s="86"/>
      <c r="D824" s="86"/>
      <c r="E824" s="86"/>
      <c r="F824" s="86"/>
      <c r="G824" s="86"/>
      <c r="H824" s="86"/>
      <c r="I824" s="86"/>
      <c r="J824" s="86"/>
      <c r="K824" s="86"/>
      <c r="L824" s="86"/>
      <c r="M824" s="86"/>
      <c r="N824" s="86"/>
      <c r="O824" s="86"/>
      <c r="P824" s="2"/>
      <c r="Q824" s="2"/>
      <c r="R824" s="2"/>
      <c r="S824" s="2"/>
      <c r="T824" s="2"/>
      <c r="U824" s="2"/>
      <c r="V824" s="2"/>
      <c r="W824" s="2"/>
      <c r="X824" s="2"/>
      <c r="Y824" s="2"/>
      <c r="Z824" s="2"/>
    </row>
    <row r="825" spans="1:26">
      <c r="A825" s="2"/>
      <c r="B825" s="2"/>
      <c r="C825" s="86"/>
      <c r="D825" s="86"/>
      <c r="E825" s="86"/>
      <c r="F825" s="86"/>
      <c r="G825" s="86"/>
      <c r="H825" s="86"/>
      <c r="I825" s="86"/>
      <c r="J825" s="86"/>
      <c r="K825" s="86"/>
      <c r="L825" s="86"/>
      <c r="M825" s="86"/>
      <c r="N825" s="86"/>
      <c r="O825" s="86"/>
      <c r="P825" s="2"/>
      <c r="Q825" s="2"/>
      <c r="R825" s="2"/>
      <c r="S825" s="2"/>
      <c r="T825" s="2"/>
      <c r="U825" s="2"/>
      <c r="V825" s="2"/>
      <c r="W825" s="2"/>
      <c r="X825" s="2"/>
      <c r="Y825" s="2"/>
      <c r="Z825" s="2"/>
    </row>
    <row r="826" spans="1:26">
      <c r="A826" s="2"/>
      <c r="B826" s="2"/>
      <c r="C826" s="86"/>
      <c r="D826" s="86"/>
      <c r="E826" s="86"/>
      <c r="F826" s="86"/>
      <c r="G826" s="86"/>
      <c r="H826" s="86"/>
      <c r="I826" s="86"/>
      <c r="J826" s="86"/>
      <c r="K826" s="86"/>
      <c r="L826" s="86"/>
      <c r="M826" s="86"/>
      <c r="N826" s="86"/>
      <c r="O826" s="86"/>
      <c r="P826" s="2"/>
      <c r="Q826" s="2"/>
      <c r="R826" s="2"/>
      <c r="S826" s="2"/>
      <c r="T826" s="2"/>
      <c r="U826" s="2"/>
      <c r="V826" s="2"/>
      <c r="W826" s="2"/>
      <c r="X826" s="2"/>
      <c r="Y826" s="2"/>
      <c r="Z826" s="2"/>
    </row>
    <row r="827" spans="1:26">
      <c r="A827" s="2"/>
      <c r="B827" s="2"/>
      <c r="C827" s="86"/>
      <c r="D827" s="86"/>
      <c r="E827" s="86"/>
      <c r="F827" s="86"/>
      <c r="G827" s="86"/>
      <c r="H827" s="86"/>
      <c r="I827" s="86"/>
      <c r="J827" s="86"/>
      <c r="K827" s="86"/>
      <c r="L827" s="86"/>
      <c r="M827" s="86"/>
      <c r="N827" s="86"/>
      <c r="O827" s="86"/>
      <c r="P827" s="2"/>
      <c r="Q827" s="2"/>
      <c r="R827" s="2"/>
      <c r="S827" s="2"/>
      <c r="T827" s="2"/>
      <c r="U827" s="2"/>
      <c r="V827" s="2"/>
      <c r="W827" s="2"/>
      <c r="X827" s="2"/>
      <c r="Y827" s="2"/>
      <c r="Z827" s="2"/>
    </row>
    <row r="828" spans="1:26">
      <c r="A828" s="2"/>
      <c r="B828" s="2"/>
      <c r="C828" s="86"/>
      <c r="D828" s="86"/>
      <c r="E828" s="86"/>
      <c r="F828" s="86"/>
      <c r="G828" s="86"/>
      <c r="H828" s="86"/>
      <c r="I828" s="86"/>
      <c r="J828" s="86"/>
      <c r="K828" s="86"/>
      <c r="L828" s="86"/>
      <c r="M828" s="86"/>
      <c r="N828" s="86"/>
      <c r="O828" s="86"/>
      <c r="P828" s="2"/>
      <c r="Q828" s="2"/>
      <c r="R828" s="2"/>
      <c r="S828" s="2"/>
      <c r="T828" s="2"/>
      <c r="U828" s="2"/>
      <c r="V828" s="2"/>
      <c r="W828" s="2"/>
      <c r="X828" s="2"/>
      <c r="Y828" s="2"/>
      <c r="Z828" s="2"/>
    </row>
    <row r="829" spans="1:26">
      <c r="A829" s="2"/>
      <c r="B829" s="2"/>
      <c r="C829" s="86"/>
      <c r="D829" s="86"/>
      <c r="E829" s="86"/>
      <c r="F829" s="86"/>
      <c r="G829" s="86"/>
      <c r="H829" s="86"/>
      <c r="I829" s="86"/>
      <c r="J829" s="86"/>
      <c r="K829" s="86"/>
      <c r="L829" s="86"/>
      <c r="M829" s="86"/>
      <c r="N829" s="86"/>
      <c r="O829" s="86"/>
      <c r="P829" s="2"/>
      <c r="Q829" s="2"/>
      <c r="R829" s="2"/>
      <c r="S829" s="2"/>
      <c r="T829" s="2"/>
      <c r="U829" s="2"/>
      <c r="V829" s="2"/>
      <c r="W829" s="2"/>
      <c r="X829" s="2"/>
      <c r="Y829" s="2"/>
      <c r="Z829" s="2"/>
    </row>
    <row r="830" spans="1:26">
      <c r="A830" s="2"/>
      <c r="B830" s="2"/>
      <c r="C830" s="86"/>
      <c r="D830" s="86"/>
      <c r="E830" s="86"/>
      <c r="F830" s="86"/>
      <c r="G830" s="86"/>
      <c r="H830" s="86"/>
      <c r="I830" s="86"/>
      <c r="J830" s="86"/>
      <c r="K830" s="86"/>
      <c r="L830" s="86"/>
      <c r="M830" s="86"/>
      <c r="N830" s="86"/>
      <c r="O830" s="86"/>
      <c r="P830" s="2"/>
      <c r="Q830" s="2"/>
      <c r="R830" s="2"/>
      <c r="S830" s="2"/>
      <c r="T830" s="2"/>
      <c r="U830" s="2"/>
      <c r="V830" s="2"/>
      <c r="W830" s="2"/>
      <c r="X830" s="2"/>
      <c r="Y830" s="2"/>
      <c r="Z830" s="2"/>
    </row>
    <row r="831" spans="1:26">
      <c r="A831" s="2"/>
      <c r="B831" s="2"/>
      <c r="C831" s="86"/>
      <c r="D831" s="86"/>
      <c r="E831" s="86"/>
      <c r="F831" s="86"/>
      <c r="G831" s="86"/>
      <c r="H831" s="86"/>
      <c r="I831" s="86"/>
      <c r="J831" s="86"/>
      <c r="K831" s="86"/>
      <c r="L831" s="86"/>
      <c r="M831" s="86"/>
      <c r="N831" s="86"/>
      <c r="O831" s="86"/>
      <c r="P831" s="2"/>
      <c r="Q831" s="2"/>
      <c r="R831" s="2"/>
      <c r="S831" s="2"/>
      <c r="T831" s="2"/>
      <c r="U831" s="2"/>
      <c r="V831" s="2"/>
      <c r="W831" s="2"/>
      <c r="X831" s="2"/>
      <c r="Y831" s="2"/>
      <c r="Z831" s="2"/>
    </row>
    <row r="832" spans="1:26">
      <c r="A832" s="2"/>
      <c r="B832" s="2"/>
      <c r="C832" s="86"/>
      <c r="D832" s="86"/>
      <c r="E832" s="86"/>
      <c r="F832" s="86"/>
      <c r="G832" s="86"/>
      <c r="H832" s="86"/>
      <c r="I832" s="86"/>
      <c r="J832" s="86"/>
      <c r="K832" s="86"/>
      <c r="L832" s="86"/>
      <c r="M832" s="86"/>
      <c r="N832" s="86"/>
      <c r="O832" s="86"/>
      <c r="P832" s="2"/>
      <c r="Q832" s="2"/>
      <c r="R832" s="2"/>
      <c r="S832" s="2"/>
      <c r="T832" s="2"/>
      <c r="U832" s="2"/>
      <c r="V832" s="2"/>
      <c r="W832" s="2"/>
      <c r="X832" s="2"/>
      <c r="Y832" s="2"/>
      <c r="Z832" s="2"/>
    </row>
    <row r="833" spans="1:26">
      <c r="A833" s="2"/>
      <c r="B833" s="2"/>
      <c r="C833" s="86"/>
      <c r="D833" s="86"/>
      <c r="E833" s="86"/>
      <c r="F833" s="86"/>
      <c r="G833" s="86"/>
      <c r="H833" s="86"/>
      <c r="I833" s="86"/>
      <c r="J833" s="86"/>
      <c r="K833" s="86"/>
      <c r="L833" s="86"/>
      <c r="M833" s="86"/>
      <c r="N833" s="86"/>
      <c r="O833" s="86"/>
      <c r="P833" s="2"/>
      <c r="Q833" s="2"/>
      <c r="R833" s="2"/>
      <c r="S833" s="2"/>
      <c r="T833" s="2"/>
      <c r="U833" s="2"/>
      <c r="V833" s="2"/>
      <c r="W833" s="2"/>
      <c r="X833" s="2"/>
      <c r="Y833" s="2"/>
      <c r="Z833" s="2"/>
    </row>
    <row r="834" spans="1:26">
      <c r="A834" s="2"/>
      <c r="B834" s="2"/>
      <c r="C834" s="86"/>
      <c r="D834" s="86"/>
      <c r="E834" s="86"/>
      <c r="F834" s="86"/>
      <c r="G834" s="86"/>
      <c r="H834" s="86"/>
      <c r="I834" s="86"/>
      <c r="J834" s="86"/>
      <c r="K834" s="86"/>
      <c r="L834" s="86"/>
      <c r="M834" s="86"/>
      <c r="N834" s="86"/>
      <c r="O834" s="86"/>
      <c r="P834" s="2"/>
      <c r="Q834" s="2"/>
      <c r="R834" s="2"/>
      <c r="S834" s="2"/>
      <c r="T834" s="2"/>
      <c r="U834" s="2"/>
      <c r="V834" s="2"/>
      <c r="W834" s="2"/>
      <c r="X834" s="2"/>
      <c r="Y834" s="2"/>
      <c r="Z834" s="2"/>
    </row>
    <row r="835" spans="1:26">
      <c r="A835" s="2"/>
      <c r="B835" s="2"/>
      <c r="C835" s="86"/>
      <c r="D835" s="86"/>
      <c r="E835" s="86"/>
      <c r="F835" s="86"/>
      <c r="G835" s="86"/>
      <c r="H835" s="86"/>
      <c r="I835" s="86"/>
      <c r="J835" s="86"/>
      <c r="K835" s="86"/>
      <c r="L835" s="86"/>
      <c r="M835" s="86"/>
      <c r="N835" s="86"/>
      <c r="O835" s="86"/>
      <c r="P835" s="2"/>
      <c r="Q835" s="2"/>
      <c r="R835" s="2"/>
      <c r="S835" s="2"/>
      <c r="T835" s="2"/>
      <c r="U835" s="2"/>
      <c r="V835" s="2"/>
      <c r="W835" s="2"/>
      <c r="X835" s="2"/>
      <c r="Y835" s="2"/>
      <c r="Z835" s="2"/>
    </row>
    <row r="836" spans="1:26">
      <c r="A836" s="2"/>
      <c r="B836" s="2"/>
      <c r="C836" s="86"/>
      <c r="D836" s="86"/>
      <c r="E836" s="86"/>
      <c r="F836" s="86"/>
      <c r="G836" s="86"/>
      <c r="H836" s="86"/>
      <c r="I836" s="86"/>
      <c r="J836" s="86"/>
      <c r="K836" s="86"/>
      <c r="L836" s="86"/>
      <c r="M836" s="86"/>
      <c r="N836" s="86"/>
      <c r="O836" s="86"/>
      <c r="P836" s="2"/>
      <c r="Q836" s="2"/>
      <c r="R836" s="2"/>
      <c r="S836" s="2"/>
      <c r="T836" s="2"/>
      <c r="U836" s="2"/>
      <c r="V836" s="2"/>
      <c r="W836" s="2"/>
      <c r="X836" s="2"/>
      <c r="Y836" s="2"/>
      <c r="Z836" s="2"/>
    </row>
    <row r="837" spans="1:26">
      <c r="A837" s="2"/>
      <c r="B837" s="2"/>
      <c r="C837" s="86"/>
      <c r="D837" s="86"/>
      <c r="E837" s="86"/>
      <c r="F837" s="86"/>
      <c r="G837" s="86"/>
      <c r="H837" s="86"/>
      <c r="I837" s="86"/>
      <c r="J837" s="86"/>
      <c r="K837" s="86"/>
      <c r="L837" s="86"/>
      <c r="M837" s="86"/>
      <c r="N837" s="86"/>
      <c r="O837" s="86"/>
      <c r="P837" s="2"/>
      <c r="Q837" s="2"/>
      <c r="R837" s="2"/>
      <c r="S837" s="2"/>
      <c r="T837" s="2"/>
      <c r="U837" s="2"/>
      <c r="V837" s="2"/>
      <c r="W837" s="2"/>
      <c r="X837" s="2"/>
      <c r="Y837" s="2"/>
      <c r="Z837" s="2"/>
    </row>
    <row r="838" spans="1:26">
      <c r="A838" s="2"/>
      <c r="B838" s="2"/>
      <c r="C838" s="86"/>
      <c r="D838" s="86"/>
      <c r="E838" s="86"/>
      <c r="F838" s="86"/>
      <c r="G838" s="86"/>
      <c r="H838" s="86"/>
      <c r="I838" s="86"/>
      <c r="J838" s="86"/>
      <c r="K838" s="86"/>
      <c r="L838" s="86"/>
      <c r="M838" s="86"/>
      <c r="N838" s="86"/>
      <c r="O838" s="86"/>
      <c r="P838" s="2"/>
      <c r="Q838" s="2"/>
      <c r="R838" s="2"/>
      <c r="S838" s="2"/>
      <c r="T838" s="2"/>
      <c r="U838" s="2"/>
      <c r="V838" s="2"/>
      <c r="W838" s="2"/>
      <c r="X838" s="2"/>
      <c r="Y838" s="2"/>
      <c r="Z838" s="2"/>
    </row>
    <row r="839" spans="1:26">
      <c r="A839" s="2"/>
      <c r="B839" s="2"/>
      <c r="C839" s="86"/>
      <c r="D839" s="86"/>
      <c r="E839" s="86"/>
      <c r="F839" s="86"/>
      <c r="G839" s="86"/>
      <c r="H839" s="86"/>
      <c r="I839" s="86"/>
      <c r="J839" s="86"/>
      <c r="K839" s="86"/>
      <c r="L839" s="86"/>
      <c r="M839" s="86"/>
      <c r="N839" s="86"/>
      <c r="O839" s="86"/>
      <c r="P839" s="2"/>
      <c r="Q839" s="2"/>
      <c r="R839" s="2"/>
      <c r="S839" s="2"/>
      <c r="T839" s="2"/>
      <c r="U839" s="2"/>
      <c r="V839" s="2"/>
      <c r="W839" s="2"/>
      <c r="X839" s="2"/>
      <c r="Y839" s="2"/>
      <c r="Z839" s="2"/>
    </row>
    <row r="840" spans="1:26">
      <c r="A840" s="2"/>
      <c r="B840" s="2"/>
      <c r="C840" s="86"/>
      <c r="D840" s="86"/>
      <c r="E840" s="86"/>
      <c r="F840" s="86"/>
      <c r="G840" s="86"/>
      <c r="H840" s="86"/>
      <c r="I840" s="86"/>
      <c r="J840" s="86"/>
      <c r="K840" s="86"/>
      <c r="L840" s="86"/>
      <c r="M840" s="86"/>
      <c r="N840" s="86"/>
      <c r="O840" s="86"/>
      <c r="P840" s="2"/>
      <c r="Q840" s="2"/>
      <c r="R840" s="2"/>
      <c r="S840" s="2"/>
      <c r="T840" s="2"/>
      <c r="U840" s="2"/>
      <c r="V840" s="2"/>
      <c r="W840" s="2"/>
      <c r="X840" s="2"/>
      <c r="Y840" s="2"/>
      <c r="Z840" s="2"/>
    </row>
    <row r="841" spans="1:26">
      <c r="A841" s="2"/>
      <c r="B841" s="2"/>
      <c r="C841" s="86"/>
      <c r="D841" s="86"/>
      <c r="E841" s="86"/>
      <c r="F841" s="86"/>
      <c r="G841" s="86"/>
      <c r="H841" s="86"/>
      <c r="I841" s="86"/>
      <c r="J841" s="86"/>
      <c r="K841" s="86"/>
      <c r="L841" s="86"/>
      <c r="M841" s="86"/>
      <c r="N841" s="86"/>
      <c r="O841" s="86"/>
      <c r="P841" s="2"/>
      <c r="Q841" s="2"/>
      <c r="R841" s="2"/>
      <c r="S841" s="2"/>
      <c r="T841" s="2"/>
      <c r="U841" s="2"/>
      <c r="V841" s="2"/>
      <c r="W841" s="2"/>
      <c r="X841" s="2"/>
      <c r="Y841" s="2"/>
      <c r="Z841" s="2"/>
    </row>
    <row r="842" spans="1:26">
      <c r="A842" s="2"/>
      <c r="B842" s="2"/>
      <c r="C842" s="86"/>
      <c r="D842" s="86"/>
      <c r="E842" s="86"/>
      <c r="F842" s="86"/>
      <c r="G842" s="86"/>
      <c r="H842" s="86"/>
      <c r="I842" s="86"/>
      <c r="J842" s="86"/>
      <c r="K842" s="86"/>
      <c r="L842" s="86"/>
      <c r="M842" s="86"/>
      <c r="N842" s="86"/>
      <c r="O842" s="86"/>
      <c r="P842" s="2"/>
      <c r="Q842" s="2"/>
      <c r="R842" s="2"/>
      <c r="S842" s="2"/>
      <c r="T842" s="2"/>
      <c r="U842" s="2"/>
      <c r="V842" s="2"/>
      <c r="W842" s="2"/>
      <c r="X842" s="2"/>
      <c r="Y842" s="2"/>
      <c r="Z842" s="2"/>
    </row>
    <row r="843" spans="1:26">
      <c r="A843" s="2"/>
      <c r="B843" s="2"/>
      <c r="C843" s="86"/>
      <c r="D843" s="86"/>
      <c r="E843" s="86"/>
      <c r="F843" s="86"/>
      <c r="G843" s="86"/>
      <c r="H843" s="86"/>
      <c r="I843" s="86"/>
      <c r="J843" s="86"/>
      <c r="K843" s="86"/>
      <c r="L843" s="86"/>
      <c r="M843" s="86"/>
      <c r="N843" s="86"/>
      <c r="O843" s="86"/>
      <c r="P843" s="2"/>
      <c r="Q843" s="2"/>
      <c r="R843" s="2"/>
      <c r="S843" s="2"/>
      <c r="T843" s="2"/>
      <c r="U843" s="2"/>
      <c r="V843" s="2"/>
      <c r="W843" s="2"/>
      <c r="X843" s="2"/>
      <c r="Y843" s="2"/>
      <c r="Z843" s="2"/>
    </row>
    <row r="844" spans="1:26">
      <c r="A844" s="2"/>
      <c r="B844" s="2"/>
      <c r="C844" s="86"/>
      <c r="D844" s="86"/>
      <c r="E844" s="86"/>
      <c r="F844" s="86"/>
      <c r="G844" s="86"/>
      <c r="H844" s="86"/>
      <c r="I844" s="86"/>
      <c r="J844" s="86"/>
      <c r="K844" s="86"/>
      <c r="L844" s="86"/>
      <c r="M844" s="86"/>
      <c r="N844" s="86"/>
      <c r="O844" s="86"/>
      <c r="P844" s="2"/>
      <c r="Q844" s="2"/>
      <c r="R844" s="2"/>
      <c r="S844" s="2"/>
      <c r="T844" s="2"/>
      <c r="U844" s="2"/>
      <c r="V844" s="2"/>
      <c r="W844" s="2"/>
      <c r="X844" s="2"/>
      <c r="Y844" s="2"/>
      <c r="Z844" s="2"/>
    </row>
    <row r="845" spans="1:26">
      <c r="A845" s="2"/>
      <c r="B845" s="2"/>
      <c r="C845" s="86"/>
      <c r="D845" s="86"/>
      <c r="E845" s="86"/>
      <c r="F845" s="86"/>
      <c r="G845" s="86"/>
      <c r="H845" s="86"/>
      <c r="I845" s="86"/>
      <c r="J845" s="86"/>
      <c r="K845" s="86"/>
      <c r="L845" s="86"/>
      <c r="M845" s="86"/>
      <c r="N845" s="86"/>
      <c r="O845" s="86"/>
      <c r="P845" s="2"/>
      <c r="Q845" s="2"/>
      <c r="R845" s="2"/>
      <c r="S845" s="2"/>
      <c r="T845" s="2"/>
      <c r="U845" s="2"/>
      <c r="V845" s="2"/>
      <c r="W845" s="2"/>
      <c r="X845" s="2"/>
      <c r="Y845" s="2"/>
      <c r="Z845" s="2"/>
    </row>
    <row r="846" spans="1:26">
      <c r="A846" s="2"/>
      <c r="B846" s="2"/>
      <c r="C846" s="86"/>
      <c r="D846" s="86"/>
      <c r="E846" s="86"/>
      <c r="F846" s="86"/>
      <c r="G846" s="86"/>
      <c r="H846" s="86"/>
      <c r="I846" s="86"/>
      <c r="J846" s="86"/>
      <c r="K846" s="86"/>
      <c r="L846" s="86"/>
      <c r="M846" s="86"/>
      <c r="N846" s="86"/>
      <c r="O846" s="86"/>
      <c r="P846" s="2"/>
      <c r="Q846" s="2"/>
      <c r="R846" s="2"/>
      <c r="S846" s="2"/>
      <c r="T846" s="2"/>
      <c r="U846" s="2"/>
      <c r="V846" s="2"/>
      <c r="W846" s="2"/>
      <c r="X846" s="2"/>
      <c r="Y846" s="2"/>
      <c r="Z846" s="2"/>
    </row>
    <row r="847" spans="1:26">
      <c r="A847" s="2"/>
      <c r="B847" s="2"/>
      <c r="C847" s="86"/>
      <c r="D847" s="86"/>
      <c r="E847" s="86"/>
      <c r="F847" s="86"/>
      <c r="G847" s="86"/>
      <c r="H847" s="86"/>
      <c r="I847" s="86"/>
      <c r="J847" s="86"/>
      <c r="K847" s="86"/>
      <c r="L847" s="86"/>
      <c r="M847" s="86"/>
      <c r="N847" s="86"/>
      <c r="O847" s="86"/>
      <c r="P847" s="2"/>
      <c r="Q847" s="2"/>
      <c r="R847" s="2"/>
      <c r="S847" s="2"/>
      <c r="T847" s="2"/>
      <c r="U847" s="2"/>
      <c r="V847" s="2"/>
      <c r="W847" s="2"/>
      <c r="X847" s="2"/>
      <c r="Y847" s="2"/>
      <c r="Z847" s="2"/>
    </row>
    <row r="848" spans="1:26">
      <c r="A848" s="2"/>
      <c r="B848" s="2"/>
      <c r="C848" s="86"/>
      <c r="D848" s="86"/>
      <c r="E848" s="86"/>
      <c r="F848" s="86"/>
      <c r="G848" s="86"/>
      <c r="H848" s="86"/>
      <c r="I848" s="86"/>
      <c r="J848" s="86"/>
      <c r="K848" s="86"/>
      <c r="L848" s="86"/>
      <c r="M848" s="86"/>
      <c r="N848" s="86"/>
      <c r="O848" s="86"/>
      <c r="P848" s="2"/>
      <c r="Q848" s="2"/>
      <c r="R848" s="2"/>
      <c r="S848" s="2"/>
      <c r="T848" s="2"/>
      <c r="U848" s="2"/>
      <c r="V848" s="2"/>
      <c r="W848" s="2"/>
      <c r="X848" s="2"/>
      <c r="Y848" s="2"/>
      <c r="Z848" s="2"/>
    </row>
    <row r="849" spans="1:26">
      <c r="A849" s="2"/>
      <c r="B849" s="2"/>
      <c r="C849" s="86"/>
      <c r="D849" s="86"/>
      <c r="E849" s="86"/>
      <c r="F849" s="86"/>
      <c r="G849" s="86"/>
      <c r="H849" s="86"/>
      <c r="I849" s="86"/>
      <c r="J849" s="86"/>
      <c r="K849" s="86"/>
      <c r="L849" s="86"/>
      <c r="M849" s="86"/>
      <c r="N849" s="86"/>
      <c r="O849" s="86"/>
      <c r="P849" s="2"/>
      <c r="Q849" s="2"/>
      <c r="R849" s="2"/>
      <c r="S849" s="2"/>
      <c r="T849" s="2"/>
      <c r="U849" s="2"/>
      <c r="V849" s="2"/>
      <c r="W849" s="2"/>
      <c r="X849" s="2"/>
      <c r="Y849" s="2"/>
      <c r="Z849" s="2"/>
    </row>
    <row r="850" spans="1:26">
      <c r="A850" s="2"/>
      <c r="B850" s="2"/>
      <c r="C850" s="86"/>
      <c r="D850" s="86"/>
      <c r="E850" s="86"/>
      <c r="F850" s="86"/>
      <c r="G850" s="86"/>
      <c r="H850" s="86"/>
      <c r="I850" s="86"/>
      <c r="J850" s="86"/>
      <c r="K850" s="86"/>
      <c r="L850" s="86"/>
      <c r="M850" s="86"/>
      <c r="N850" s="86"/>
      <c r="O850" s="86"/>
      <c r="P850" s="2"/>
      <c r="Q850" s="2"/>
      <c r="R850" s="2"/>
      <c r="S850" s="2"/>
      <c r="T850" s="2"/>
      <c r="U850" s="2"/>
      <c r="V850" s="2"/>
      <c r="W850" s="2"/>
      <c r="X850" s="2"/>
      <c r="Y850" s="2"/>
      <c r="Z850" s="2"/>
    </row>
    <row r="851" spans="1:26">
      <c r="A851" s="2"/>
      <c r="B851" s="2"/>
      <c r="C851" s="86"/>
      <c r="D851" s="86"/>
      <c r="E851" s="86"/>
      <c r="F851" s="86"/>
      <c r="G851" s="86"/>
      <c r="H851" s="86"/>
      <c r="I851" s="86"/>
      <c r="J851" s="86"/>
      <c r="K851" s="86"/>
      <c r="L851" s="86"/>
      <c r="M851" s="86"/>
      <c r="N851" s="86"/>
      <c r="O851" s="86"/>
      <c r="P851" s="2"/>
      <c r="Q851" s="2"/>
      <c r="R851" s="2"/>
      <c r="S851" s="2"/>
      <c r="T851" s="2"/>
      <c r="U851" s="2"/>
      <c r="V851" s="2"/>
      <c r="W851" s="2"/>
      <c r="X851" s="2"/>
      <c r="Y851" s="2"/>
      <c r="Z851" s="2"/>
    </row>
    <row r="852" spans="1:26">
      <c r="A852" s="2"/>
      <c r="B852" s="2"/>
      <c r="C852" s="86"/>
      <c r="D852" s="86"/>
      <c r="E852" s="86"/>
      <c r="F852" s="86"/>
      <c r="G852" s="86"/>
      <c r="H852" s="86"/>
      <c r="I852" s="86"/>
      <c r="J852" s="86"/>
      <c r="K852" s="86"/>
      <c r="L852" s="86"/>
      <c r="M852" s="86"/>
      <c r="N852" s="86"/>
      <c r="O852" s="86"/>
      <c r="P852" s="2"/>
      <c r="Q852" s="2"/>
      <c r="R852" s="2"/>
      <c r="S852" s="2"/>
      <c r="T852" s="2"/>
      <c r="U852" s="2"/>
      <c r="V852" s="2"/>
      <c r="W852" s="2"/>
      <c r="X852" s="2"/>
      <c r="Y852" s="2"/>
      <c r="Z852" s="2"/>
    </row>
    <row r="853" spans="1:26">
      <c r="A853" s="2"/>
      <c r="B853" s="2"/>
      <c r="C853" s="86"/>
      <c r="D853" s="86"/>
      <c r="E853" s="86"/>
      <c r="F853" s="86"/>
      <c r="G853" s="86"/>
      <c r="H853" s="86"/>
      <c r="I853" s="86"/>
      <c r="J853" s="86"/>
      <c r="K853" s="86"/>
      <c r="L853" s="86"/>
      <c r="M853" s="86"/>
      <c r="N853" s="86"/>
      <c r="O853" s="86"/>
      <c r="P853" s="2"/>
      <c r="Q853" s="2"/>
      <c r="R853" s="2"/>
      <c r="S853" s="2"/>
      <c r="T853" s="2"/>
      <c r="U853" s="2"/>
      <c r="V853" s="2"/>
      <c r="W853" s="2"/>
      <c r="X853" s="2"/>
      <c r="Y853" s="2"/>
      <c r="Z853" s="2"/>
    </row>
    <row r="854" spans="1:26">
      <c r="A854" s="2"/>
      <c r="B854" s="2"/>
      <c r="C854" s="86"/>
      <c r="D854" s="86"/>
      <c r="E854" s="86"/>
      <c r="F854" s="86"/>
      <c r="G854" s="86"/>
      <c r="H854" s="86"/>
      <c r="I854" s="86"/>
      <c r="J854" s="86"/>
      <c r="K854" s="86"/>
      <c r="L854" s="86"/>
      <c r="M854" s="86"/>
      <c r="N854" s="86"/>
      <c r="O854" s="86"/>
      <c r="P854" s="2"/>
      <c r="Q854" s="2"/>
      <c r="R854" s="2"/>
      <c r="S854" s="2"/>
      <c r="T854" s="2"/>
      <c r="U854" s="2"/>
      <c r="V854" s="2"/>
      <c r="W854" s="2"/>
      <c r="X854" s="2"/>
      <c r="Y854" s="2"/>
      <c r="Z854" s="2"/>
    </row>
    <row r="855" spans="1:26">
      <c r="A855" s="2"/>
      <c r="B855" s="2"/>
      <c r="C855" s="86"/>
      <c r="D855" s="86"/>
      <c r="E855" s="86"/>
      <c r="F855" s="86"/>
      <c r="G855" s="86"/>
      <c r="H855" s="86"/>
      <c r="I855" s="86"/>
      <c r="J855" s="86"/>
      <c r="K855" s="86"/>
      <c r="L855" s="86"/>
      <c r="M855" s="86"/>
      <c r="N855" s="86"/>
      <c r="O855" s="86"/>
      <c r="P855" s="2"/>
      <c r="Q855" s="2"/>
      <c r="R855" s="2"/>
      <c r="S855" s="2"/>
      <c r="T855" s="2"/>
      <c r="U855" s="2"/>
      <c r="V855" s="2"/>
      <c r="W855" s="2"/>
      <c r="X855" s="2"/>
      <c r="Y855" s="2"/>
      <c r="Z855" s="2"/>
    </row>
    <row r="856" spans="1:26">
      <c r="A856" s="2"/>
      <c r="B856" s="2"/>
      <c r="C856" s="86"/>
      <c r="D856" s="86"/>
      <c r="E856" s="86"/>
      <c r="F856" s="86"/>
      <c r="G856" s="86"/>
      <c r="H856" s="86"/>
      <c r="I856" s="86"/>
      <c r="J856" s="86"/>
      <c r="K856" s="86"/>
      <c r="L856" s="86"/>
      <c r="M856" s="86"/>
      <c r="N856" s="86"/>
      <c r="O856" s="86"/>
      <c r="P856" s="2"/>
      <c r="Q856" s="2"/>
      <c r="R856" s="2"/>
      <c r="S856" s="2"/>
      <c r="T856" s="2"/>
      <c r="U856" s="2"/>
      <c r="V856" s="2"/>
      <c r="W856" s="2"/>
      <c r="X856" s="2"/>
      <c r="Y856" s="2"/>
      <c r="Z856" s="2"/>
    </row>
    <row r="857" spans="1:26">
      <c r="A857" s="2"/>
      <c r="B857" s="2"/>
      <c r="C857" s="86"/>
      <c r="D857" s="86"/>
      <c r="E857" s="86"/>
      <c r="F857" s="86"/>
      <c r="G857" s="86"/>
      <c r="H857" s="86"/>
      <c r="I857" s="86"/>
      <c r="J857" s="86"/>
      <c r="K857" s="86"/>
      <c r="L857" s="86"/>
      <c r="M857" s="86"/>
      <c r="N857" s="86"/>
      <c r="O857" s="86"/>
      <c r="P857" s="2"/>
      <c r="Q857" s="2"/>
      <c r="R857" s="2"/>
      <c r="S857" s="2"/>
      <c r="T857" s="2"/>
      <c r="U857" s="2"/>
      <c r="V857" s="2"/>
      <c r="W857" s="2"/>
      <c r="X857" s="2"/>
      <c r="Y857" s="2"/>
      <c r="Z857" s="2"/>
    </row>
    <row r="858" spans="1:26">
      <c r="A858" s="2"/>
      <c r="B858" s="2"/>
      <c r="C858" s="86"/>
      <c r="D858" s="86"/>
      <c r="E858" s="86"/>
      <c r="F858" s="86"/>
      <c r="G858" s="86"/>
      <c r="H858" s="86"/>
      <c r="I858" s="86"/>
      <c r="J858" s="86"/>
      <c r="K858" s="86"/>
      <c r="L858" s="86"/>
      <c r="M858" s="86"/>
      <c r="N858" s="86"/>
      <c r="O858" s="86"/>
      <c r="P858" s="2"/>
      <c r="Q858" s="2"/>
      <c r="R858" s="2"/>
      <c r="S858" s="2"/>
      <c r="T858" s="2"/>
      <c r="U858" s="2"/>
      <c r="V858" s="2"/>
      <c r="W858" s="2"/>
      <c r="X858" s="2"/>
      <c r="Y858" s="2"/>
      <c r="Z858" s="2"/>
    </row>
    <row r="859" spans="1:26">
      <c r="A859" s="2"/>
      <c r="B859" s="2"/>
      <c r="C859" s="86"/>
      <c r="D859" s="86"/>
      <c r="E859" s="86"/>
      <c r="F859" s="86"/>
      <c r="G859" s="86"/>
      <c r="H859" s="86"/>
      <c r="I859" s="86"/>
      <c r="J859" s="86"/>
      <c r="K859" s="86"/>
      <c r="L859" s="86"/>
      <c r="M859" s="86"/>
      <c r="N859" s="86"/>
      <c r="O859" s="86"/>
      <c r="P859" s="2"/>
      <c r="Q859" s="2"/>
      <c r="R859" s="2"/>
      <c r="S859" s="2"/>
      <c r="T859" s="2"/>
      <c r="U859" s="2"/>
      <c r="V859" s="2"/>
      <c r="W859" s="2"/>
      <c r="X859" s="2"/>
      <c r="Y859" s="2"/>
      <c r="Z859" s="2"/>
    </row>
    <row r="860" spans="1:26">
      <c r="A860" s="2"/>
      <c r="B860" s="2"/>
      <c r="C860" s="86"/>
      <c r="D860" s="86"/>
      <c r="E860" s="86"/>
      <c r="F860" s="86"/>
      <c r="G860" s="86"/>
      <c r="H860" s="86"/>
      <c r="I860" s="86"/>
      <c r="J860" s="86"/>
      <c r="K860" s="86"/>
      <c r="L860" s="86"/>
      <c r="M860" s="86"/>
      <c r="N860" s="86"/>
      <c r="O860" s="86"/>
      <c r="P860" s="2"/>
      <c r="Q860" s="2"/>
      <c r="R860" s="2"/>
      <c r="S860" s="2"/>
      <c r="T860" s="2"/>
      <c r="U860" s="2"/>
      <c r="V860" s="2"/>
      <c r="W860" s="2"/>
      <c r="X860" s="2"/>
      <c r="Y860" s="2"/>
      <c r="Z860" s="2"/>
    </row>
    <row r="861" spans="1:26">
      <c r="A861" s="2"/>
      <c r="B861" s="2"/>
      <c r="C861" s="86"/>
      <c r="D861" s="86"/>
      <c r="E861" s="86"/>
      <c r="F861" s="86"/>
      <c r="G861" s="86"/>
      <c r="H861" s="86"/>
      <c r="I861" s="86"/>
      <c r="J861" s="86"/>
      <c r="K861" s="86"/>
      <c r="L861" s="86"/>
      <c r="M861" s="86"/>
      <c r="N861" s="86"/>
      <c r="O861" s="86"/>
      <c r="P861" s="2"/>
      <c r="Q861" s="2"/>
      <c r="R861" s="2"/>
      <c r="S861" s="2"/>
      <c r="T861" s="2"/>
      <c r="U861" s="2"/>
      <c r="V861" s="2"/>
      <c r="W861" s="2"/>
      <c r="X861" s="2"/>
      <c r="Y861" s="2"/>
      <c r="Z861" s="2"/>
    </row>
    <row r="862" spans="1:26">
      <c r="A862" s="2"/>
      <c r="B862" s="2"/>
      <c r="C862" s="86"/>
      <c r="D862" s="86"/>
      <c r="E862" s="86"/>
      <c r="F862" s="86"/>
      <c r="G862" s="86"/>
      <c r="H862" s="86"/>
      <c r="I862" s="86"/>
      <c r="J862" s="86"/>
      <c r="K862" s="86"/>
      <c r="L862" s="86"/>
      <c r="M862" s="86"/>
      <c r="N862" s="86"/>
      <c r="O862" s="86"/>
      <c r="P862" s="2"/>
      <c r="Q862" s="2"/>
      <c r="R862" s="2"/>
      <c r="S862" s="2"/>
      <c r="T862" s="2"/>
      <c r="U862" s="2"/>
      <c r="V862" s="2"/>
      <c r="W862" s="2"/>
      <c r="X862" s="2"/>
      <c r="Y862" s="2"/>
      <c r="Z862" s="2"/>
    </row>
    <row r="863" spans="1:26">
      <c r="A863" s="2"/>
      <c r="B863" s="2"/>
      <c r="C863" s="86"/>
      <c r="D863" s="86"/>
      <c r="E863" s="86"/>
      <c r="F863" s="86"/>
      <c r="G863" s="86"/>
      <c r="H863" s="86"/>
      <c r="I863" s="86"/>
      <c r="J863" s="86"/>
      <c r="K863" s="86"/>
      <c r="L863" s="86"/>
      <c r="M863" s="86"/>
      <c r="N863" s="86"/>
      <c r="O863" s="86"/>
      <c r="P863" s="2"/>
      <c r="Q863" s="2"/>
      <c r="R863" s="2"/>
      <c r="S863" s="2"/>
      <c r="T863" s="2"/>
      <c r="U863" s="2"/>
      <c r="V863" s="2"/>
      <c r="W863" s="2"/>
      <c r="X863" s="2"/>
      <c r="Y863" s="2"/>
      <c r="Z863" s="2"/>
    </row>
    <row r="864" spans="1:26">
      <c r="A864" s="2"/>
      <c r="B864" s="2"/>
      <c r="C864" s="86"/>
      <c r="D864" s="86"/>
      <c r="E864" s="86"/>
      <c r="F864" s="86"/>
      <c r="G864" s="86"/>
      <c r="H864" s="86"/>
      <c r="I864" s="86"/>
      <c r="J864" s="86"/>
      <c r="K864" s="86"/>
      <c r="L864" s="86"/>
      <c r="M864" s="86"/>
      <c r="N864" s="86"/>
      <c r="O864" s="86"/>
      <c r="P864" s="2"/>
      <c r="Q864" s="2"/>
      <c r="R864" s="2"/>
      <c r="S864" s="2"/>
      <c r="T864" s="2"/>
      <c r="U864" s="2"/>
      <c r="V864" s="2"/>
      <c r="W864" s="2"/>
      <c r="X864" s="2"/>
      <c r="Y864" s="2"/>
      <c r="Z864" s="2"/>
    </row>
    <row r="865" spans="1:26">
      <c r="A865" s="2"/>
      <c r="B865" s="2"/>
      <c r="C865" s="86"/>
      <c r="D865" s="86"/>
      <c r="E865" s="86"/>
      <c r="F865" s="86"/>
      <c r="G865" s="86"/>
      <c r="H865" s="86"/>
      <c r="I865" s="86"/>
      <c r="J865" s="86"/>
      <c r="K865" s="86"/>
      <c r="L865" s="86"/>
      <c r="M865" s="86"/>
      <c r="N865" s="86"/>
      <c r="O865" s="86"/>
      <c r="P865" s="2"/>
      <c r="Q865" s="2"/>
      <c r="R865" s="2"/>
      <c r="S865" s="2"/>
      <c r="T865" s="2"/>
      <c r="U865" s="2"/>
      <c r="V865" s="2"/>
      <c r="W865" s="2"/>
      <c r="X865" s="2"/>
      <c r="Y865" s="2"/>
      <c r="Z865" s="2"/>
    </row>
    <row r="866" spans="1:26">
      <c r="A866" s="2"/>
      <c r="B866" s="2"/>
      <c r="C866" s="86"/>
      <c r="D866" s="86"/>
      <c r="E866" s="86"/>
      <c r="F866" s="86"/>
      <c r="G866" s="86"/>
      <c r="H866" s="86"/>
      <c r="I866" s="86"/>
      <c r="J866" s="86"/>
      <c r="K866" s="86"/>
      <c r="L866" s="86"/>
      <c r="M866" s="86"/>
      <c r="N866" s="86"/>
      <c r="O866" s="86"/>
      <c r="P866" s="2"/>
      <c r="Q866" s="2"/>
      <c r="R866" s="2"/>
      <c r="S866" s="2"/>
      <c r="T866" s="2"/>
      <c r="U866" s="2"/>
      <c r="V866" s="2"/>
      <c r="W866" s="2"/>
      <c r="X866" s="2"/>
      <c r="Y866" s="2"/>
      <c r="Z866" s="2"/>
    </row>
    <row r="867" spans="1:26">
      <c r="A867" s="2"/>
      <c r="B867" s="2"/>
      <c r="C867" s="86"/>
      <c r="D867" s="86"/>
      <c r="E867" s="86"/>
      <c r="F867" s="86"/>
      <c r="G867" s="86"/>
      <c r="H867" s="86"/>
      <c r="I867" s="86"/>
      <c r="J867" s="86"/>
      <c r="K867" s="86"/>
      <c r="L867" s="86"/>
      <c r="M867" s="86"/>
      <c r="N867" s="86"/>
      <c r="O867" s="86"/>
      <c r="P867" s="2"/>
      <c r="Q867" s="2"/>
      <c r="R867" s="2"/>
      <c r="S867" s="2"/>
      <c r="T867" s="2"/>
      <c r="U867" s="2"/>
      <c r="V867" s="2"/>
      <c r="W867" s="2"/>
      <c r="X867" s="2"/>
      <c r="Y867" s="2"/>
      <c r="Z867" s="2"/>
    </row>
    <row r="868" spans="1:26">
      <c r="A868" s="2"/>
      <c r="B868" s="2"/>
      <c r="C868" s="86"/>
      <c r="D868" s="86"/>
      <c r="E868" s="86"/>
      <c r="F868" s="86"/>
      <c r="G868" s="86"/>
      <c r="H868" s="86"/>
      <c r="I868" s="86"/>
      <c r="J868" s="86"/>
      <c r="K868" s="86"/>
      <c r="L868" s="86"/>
      <c r="M868" s="86"/>
      <c r="N868" s="86"/>
      <c r="O868" s="86"/>
      <c r="P868" s="2"/>
      <c r="Q868" s="2"/>
      <c r="R868" s="2"/>
      <c r="S868" s="2"/>
      <c r="T868" s="2"/>
      <c r="U868" s="2"/>
      <c r="V868" s="2"/>
      <c r="W868" s="2"/>
      <c r="X868" s="2"/>
      <c r="Y868" s="2"/>
      <c r="Z868" s="2"/>
    </row>
    <row r="869" spans="1:26">
      <c r="A869" s="2"/>
      <c r="B869" s="2"/>
      <c r="C869" s="86"/>
      <c r="D869" s="86"/>
      <c r="E869" s="86"/>
      <c r="F869" s="86"/>
      <c r="G869" s="86"/>
      <c r="H869" s="86"/>
      <c r="I869" s="86"/>
      <c r="J869" s="86"/>
      <c r="K869" s="86"/>
      <c r="L869" s="86"/>
      <c r="M869" s="86"/>
      <c r="N869" s="86"/>
      <c r="O869" s="86"/>
      <c r="P869" s="2"/>
      <c r="Q869" s="2"/>
      <c r="R869" s="2"/>
      <c r="S869" s="2"/>
      <c r="T869" s="2"/>
      <c r="U869" s="2"/>
      <c r="V869" s="2"/>
      <c r="W869" s="2"/>
      <c r="X869" s="2"/>
      <c r="Y869" s="2"/>
      <c r="Z869" s="2"/>
    </row>
    <row r="870" spans="1:26">
      <c r="A870" s="2"/>
      <c r="B870" s="2"/>
      <c r="C870" s="86"/>
      <c r="D870" s="86"/>
      <c r="E870" s="86"/>
      <c r="F870" s="86"/>
      <c r="G870" s="86"/>
      <c r="H870" s="86"/>
      <c r="I870" s="86"/>
      <c r="J870" s="86"/>
      <c r="K870" s="86"/>
      <c r="L870" s="86"/>
      <c r="M870" s="86"/>
      <c r="N870" s="86"/>
      <c r="O870" s="86"/>
      <c r="P870" s="2"/>
      <c r="Q870" s="2"/>
      <c r="R870" s="2"/>
      <c r="S870" s="2"/>
      <c r="T870" s="2"/>
      <c r="U870" s="2"/>
      <c r="V870" s="2"/>
      <c r="W870" s="2"/>
      <c r="X870" s="2"/>
      <c r="Y870" s="2"/>
      <c r="Z870" s="2"/>
    </row>
    <row r="871" spans="1:26">
      <c r="A871" s="2"/>
      <c r="B871" s="2"/>
      <c r="C871" s="86"/>
      <c r="D871" s="86"/>
      <c r="E871" s="86"/>
      <c r="F871" s="86"/>
      <c r="G871" s="86"/>
      <c r="H871" s="86"/>
      <c r="I871" s="86"/>
      <c r="J871" s="86"/>
      <c r="K871" s="86"/>
      <c r="L871" s="86"/>
      <c r="M871" s="86"/>
      <c r="N871" s="86"/>
      <c r="O871" s="86"/>
      <c r="P871" s="2"/>
      <c r="Q871" s="2"/>
      <c r="R871" s="2"/>
      <c r="S871" s="2"/>
      <c r="T871" s="2"/>
      <c r="U871" s="2"/>
      <c r="V871" s="2"/>
      <c r="W871" s="2"/>
      <c r="X871" s="2"/>
      <c r="Y871" s="2"/>
      <c r="Z871" s="2"/>
    </row>
    <row r="872" spans="1:26">
      <c r="A872" s="2"/>
      <c r="B872" s="2"/>
      <c r="C872" s="86"/>
      <c r="D872" s="86"/>
      <c r="E872" s="86"/>
      <c r="F872" s="86"/>
      <c r="G872" s="86"/>
      <c r="H872" s="86"/>
      <c r="I872" s="86"/>
      <c r="J872" s="86"/>
      <c r="K872" s="86"/>
      <c r="L872" s="86"/>
      <c r="M872" s="86"/>
      <c r="N872" s="86"/>
      <c r="O872" s="86"/>
      <c r="P872" s="2"/>
      <c r="Q872" s="2"/>
      <c r="R872" s="2"/>
      <c r="S872" s="2"/>
      <c r="T872" s="2"/>
      <c r="U872" s="2"/>
      <c r="V872" s="2"/>
      <c r="W872" s="2"/>
      <c r="X872" s="2"/>
      <c r="Y872" s="2"/>
      <c r="Z872" s="2"/>
    </row>
    <row r="873" spans="1:26">
      <c r="A873" s="2"/>
      <c r="B873" s="2"/>
      <c r="C873" s="86"/>
      <c r="D873" s="86"/>
      <c r="E873" s="86"/>
      <c r="F873" s="86"/>
      <c r="G873" s="86"/>
      <c r="H873" s="86"/>
      <c r="I873" s="86"/>
      <c r="J873" s="86"/>
      <c r="K873" s="86"/>
      <c r="L873" s="86"/>
      <c r="M873" s="86"/>
      <c r="N873" s="86"/>
      <c r="O873" s="86"/>
      <c r="P873" s="2"/>
      <c r="Q873" s="2"/>
      <c r="R873" s="2"/>
      <c r="S873" s="2"/>
      <c r="T873" s="2"/>
      <c r="U873" s="2"/>
      <c r="V873" s="2"/>
      <c r="W873" s="2"/>
      <c r="X873" s="2"/>
      <c r="Y873" s="2"/>
      <c r="Z873" s="2"/>
    </row>
    <row r="874" spans="1:26">
      <c r="A874" s="2"/>
      <c r="B874" s="2"/>
      <c r="C874" s="86"/>
      <c r="D874" s="86"/>
      <c r="E874" s="86"/>
      <c r="F874" s="86"/>
      <c r="G874" s="86"/>
      <c r="H874" s="86"/>
      <c r="I874" s="86"/>
      <c r="J874" s="86"/>
      <c r="K874" s="86"/>
      <c r="L874" s="86"/>
      <c r="M874" s="86"/>
      <c r="N874" s="86"/>
      <c r="O874" s="86"/>
      <c r="P874" s="2"/>
      <c r="Q874" s="2"/>
      <c r="R874" s="2"/>
      <c r="S874" s="2"/>
      <c r="T874" s="2"/>
      <c r="U874" s="2"/>
      <c r="V874" s="2"/>
      <c r="W874" s="2"/>
      <c r="X874" s="2"/>
      <c r="Y874" s="2"/>
      <c r="Z874" s="2"/>
    </row>
    <row r="875" spans="1:26">
      <c r="A875" s="2"/>
      <c r="B875" s="2"/>
      <c r="C875" s="86"/>
      <c r="D875" s="86"/>
      <c r="E875" s="86"/>
      <c r="F875" s="86"/>
      <c r="G875" s="86"/>
      <c r="H875" s="86"/>
      <c r="I875" s="86"/>
      <c r="J875" s="86"/>
      <c r="K875" s="86"/>
      <c r="L875" s="86"/>
      <c r="M875" s="86"/>
      <c r="N875" s="86"/>
      <c r="O875" s="86"/>
      <c r="P875" s="2"/>
      <c r="Q875" s="2"/>
      <c r="R875" s="2"/>
      <c r="S875" s="2"/>
      <c r="T875" s="2"/>
      <c r="U875" s="2"/>
      <c r="V875" s="2"/>
      <c r="W875" s="2"/>
      <c r="X875" s="2"/>
      <c r="Y875" s="2"/>
      <c r="Z875" s="2"/>
    </row>
    <row r="876" spans="1:26">
      <c r="A876" s="2"/>
      <c r="B876" s="2"/>
      <c r="C876" s="86"/>
      <c r="D876" s="86"/>
      <c r="E876" s="86"/>
      <c r="F876" s="86"/>
      <c r="G876" s="86"/>
      <c r="H876" s="86"/>
      <c r="I876" s="86"/>
      <c r="J876" s="86"/>
      <c r="K876" s="86"/>
      <c r="L876" s="86"/>
      <c r="M876" s="86"/>
      <c r="N876" s="86"/>
      <c r="O876" s="86"/>
      <c r="P876" s="2"/>
      <c r="Q876" s="2"/>
      <c r="R876" s="2"/>
      <c r="S876" s="2"/>
      <c r="T876" s="2"/>
      <c r="U876" s="2"/>
      <c r="V876" s="2"/>
      <c r="W876" s="2"/>
      <c r="X876" s="2"/>
      <c r="Y876" s="2"/>
      <c r="Z876" s="2"/>
    </row>
    <row r="877" spans="1:26">
      <c r="A877" s="2"/>
      <c r="B877" s="2"/>
      <c r="C877" s="86"/>
      <c r="D877" s="86"/>
      <c r="E877" s="86"/>
      <c r="F877" s="86"/>
      <c r="G877" s="86"/>
      <c r="H877" s="86"/>
      <c r="I877" s="86"/>
      <c r="J877" s="86"/>
      <c r="K877" s="86"/>
      <c r="L877" s="86"/>
      <c r="M877" s="86"/>
      <c r="N877" s="86"/>
      <c r="O877" s="86"/>
      <c r="P877" s="2"/>
      <c r="Q877" s="2"/>
      <c r="R877" s="2"/>
      <c r="S877" s="2"/>
      <c r="T877" s="2"/>
      <c r="U877" s="2"/>
      <c r="V877" s="2"/>
      <c r="W877" s="2"/>
      <c r="X877" s="2"/>
      <c r="Y877" s="2"/>
      <c r="Z877" s="2"/>
    </row>
    <row r="878" spans="1:26">
      <c r="A878" s="2"/>
      <c r="B878" s="2"/>
      <c r="C878" s="86"/>
      <c r="D878" s="86"/>
      <c r="E878" s="86"/>
      <c r="F878" s="86"/>
      <c r="G878" s="86"/>
      <c r="H878" s="86"/>
      <c r="I878" s="86"/>
      <c r="J878" s="86"/>
      <c r="K878" s="86"/>
      <c r="L878" s="86"/>
      <c r="M878" s="86"/>
      <c r="N878" s="86"/>
      <c r="O878" s="86"/>
      <c r="P878" s="2"/>
      <c r="Q878" s="2"/>
      <c r="R878" s="2"/>
      <c r="S878" s="2"/>
      <c r="T878" s="2"/>
      <c r="U878" s="2"/>
      <c r="V878" s="2"/>
      <c r="W878" s="2"/>
      <c r="X878" s="2"/>
      <c r="Y878" s="2"/>
      <c r="Z878" s="2"/>
    </row>
    <row r="879" spans="1:26">
      <c r="A879" s="2"/>
      <c r="B879" s="2"/>
      <c r="C879" s="86"/>
      <c r="D879" s="86"/>
      <c r="E879" s="86"/>
      <c r="F879" s="86"/>
      <c r="G879" s="86"/>
      <c r="H879" s="86"/>
      <c r="I879" s="86"/>
      <c r="J879" s="86"/>
      <c r="K879" s="86"/>
      <c r="L879" s="86"/>
      <c r="M879" s="86"/>
      <c r="N879" s="86"/>
      <c r="O879" s="86"/>
      <c r="P879" s="2"/>
      <c r="Q879" s="2"/>
      <c r="R879" s="2"/>
      <c r="S879" s="2"/>
      <c r="T879" s="2"/>
      <c r="U879" s="2"/>
      <c r="V879" s="2"/>
      <c r="W879" s="2"/>
      <c r="X879" s="2"/>
      <c r="Y879" s="2"/>
      <c r="Z879" s="2"/>
    </row>
    <row r="880" spans="1:26">
      <c r="A880" s="2"/>
      <c r="B880" s="2"/>
      <c r="C880" s="86"/>
      <c r="D880" s="86"/>
      <c r="E880" s="86"/>
      <c r="F880" s="86"/>
      <c r="G880" s="86"/>
      <c r="H880" s="86"/>
      <c r="I880" s="86"/>
      <c r="J880" s="86"/>
      <c r="K880" s="86"/>
      <c r="L880" s="86"/>
      <c r="M880" s="86"/>
      <c r="N880" s="86"/>
      <c r="O880" s="86"/>
      <c r="P880" s="2"/>
      <c r="Q880" s="2"/>
      <c r="R880" s="2"/>
      <c r="S880" s="2"/>
      <c r="T880" s="2"/>
      <c r="U880" s="2"/>
      <c r="V880" s="2"/>
      <c r="W880" s="2"/>
      <c r="X880" s="2"/>
      <c r="Y880" s="2"/>
      <c r="Z880" s="2"/>
    </row>
    <row r="881" spans="1:26">
      <c r="A881" s="2"/>
      <c r="B881" s="2"/>
      <c r="C881" s="86"/>
      <c r="D881" s="86"/>
      <c r="E881" s="86"/>
      <c r="F881" s="86"/>
      <c r="G881" s="86"/>
      <c r="H881" s="86"/>
      <c r="I881" s="86"/>
      <c r="J881" s="86"/>
      <c r="K881" s="86"/>
      <c r="L881" s="86"/>
      <c r="M881" s="86"/>
      <c r="N881" s="86"/>
      <c r="O881" s="86"/>
      <c r="P881" s="2"/>
      <c r="Q881" s="2"/>
      <c r="R881" s="2"/>
      <c r="S881" s="2"/>
      <c r="T881" s="2"/>
      <c r="U881" s="2"/>
      <c r="V881" s="2"/>
      <c r="W881" s="2"/>
      <c r="X881" s="2"/>
      <c r="Y881" s="2"/>
      <c r="Z881" s="2"/>
    </row>
    <row r="882" spans="1:26">
      <c r="A882" s="2"/>
      <c r="B882" s="2"/>
      <c r="C882" s="86"/>
      <c r="D882" s="86"/>
      <c r="E882" s="86"/>
      <c r="F882" s="86"/>
      <c r="G882" s="86"/>
      <c r="H882" s="86"/>
      <c r="I882" s="86"/>
      <c r="J882" s="86"/>
      <c r="K882" s="86"/>
      <c r="L882" s="86"/>
      <c r="M882" s="86"/>
      <c r="N882" s="86"/>
      <c r="O882" s="86"/>
      <c r="P882" s="2"/>
      <c r="Q882" s="2"/>
      <c r="R882" s="2"/>
      <c r="S882" s="2"/>
      <c r="T882" s="2"/>
      <c r="U882" s="2"/>
      <c r="V882" s="2"/>
      <c r="W882" s="2"/>
      <c r="X882" s="2"/>
      <c r="Y882" s="2"/>
      <c r="Z882" s="2"/>
    </row>
    <row r="883" spans="1:26">
      <c r="A883" s="2"/>
      <c r="B883" s="2"/>
      <c r="C883" s="86"/>
      <c r="D883" s="86"/>
      <c r="E883" s="86"/>
      <c r="F883" s="86"/>
      <c r="G883" s="86"/>
      <c r="H883" s="86"/>
      <c r="I883" s="86"/>
      <c r="J883" s="86"/>
      <c r="K883" s="86"/>
      <c r="L883" s="86"/>
      <c r="M883" s="86"/>
      <c r="N883" s="86"/>
      <c r="O883" s="86"/>
      <c r="P883" s="2"/>
      <c r="Q883" s="2"/>
      <c r="R883" s="2"/>
      <c r="S883" s="2"/>
      <c r="T883" s="2"/>
      <c r="U883" s="2"/>
      <c r="V883" s="2"/>
      <c r="W883" s="2"/>
      <c r="X883" s="2"/>
      <c r="Y883" s="2"/>
      <c r="Z883" s="2"/>
    </row>
    <row r="884" spans="1:26">
      <c r="A884" s="2"/>
      <c r="B884" s="2"/>
      <c r="C884" s="86"/>
      <c r="D884" s="86"/>
      <c r="E884" s="86"/>
      <c r="F884" s="86"/>
      <c r="G884" s="86"/>
      <c r="H884" s="86"/>
      <c r="I884" s="86"/>
      <c r="J884" s="86"/>
      <c r="K884" s="86"/>
      <c r="L884" s="86"/>
      <c r="M884" s="86"/>
      <c r="N884" s="86"/>
      <c r="O884" s="86"/>
      <c r="P884" s="2"/>
      <c r="Q884" s="2"/>
      <c r="R884" s="2"/>
      <c r="S884" s="2"/>
      <c r="T884" s="2"/>
      <c r="U884" s="2"/>
      <c r="V884" s="2"/>
      <c r="W884" s="2"/>
      <c r="X884" s="2"/>
      <c r="Y884" s="2"/>
      <c r="Z884" s="2"/>
    </row>
    <row r="885" spans="1:26">
      <c r="A885" s="2"/>
      <c r="B885" s="2"/>
      <c r="C885" s="86"/>
      <c r="D885" s="86"/>
      <c r="E885" s="86"/>
      <c r="F885" s="86"/>
      <c r="G885" s="86"/>
      <c r="H885" s="86"/>
      <c r="I885" s="86"/>
      <c r="J885" s="86"/>
      <c r="K885" s="86"/>
      <c r="L885" s="86"/>
      <c r="M885" s="86"/>
      <c r="N885" s="86"/>
      <c r="O885" s="86"/>
      <c r="P885" s="2"/>
      <c r="Q885" s="2"/>
      <c r="R885" s="2"/>
      <c r="S885" s="2"/>
      <c r="T885" s="2"/>
      <c r="U885" s="2"/>
      <c r="V885" s="2"/>
      <c r="W885" s="2"/>
      <c r="X885" s="2"/>
      <c r="Y885" s="2"/>
      <c r="Z885" s="2"/>
    </row>
    <row r="886" spans="1:26">
      <c r="A886" s="2"/>
      <c r="B886" s="2"/>
      <c r="C886" s="86"/>
      <c r="D886" s="86"/>
      <c r="E886" s="86"/>
      <c r="F886" s="86"/>
      <c r="G886" s="86"/>
      <c r="H886" s="86"/>
      <c r="I886" s="86"/>
      <c r="J886" s="86"/>
      <c r="K886" s="86"/>
      <c r="L886" s="86"/>
      <c r="M886" s="86"/>
      <c r="N886" s="86"/>
      <c r="O886" s="86"/>
      <c r="P886" s="2"/>
      <c r="Q886" s="2"/>
      <c r="R886" s="2"/>
      <c r="S886" s="2"/>
      <c r="T886" s="2"/>
      <c r="U886" s="2"/>
      <c r="V886" s="2"/>
      <c r="W886" s="2"/>
      <c r="X886" s="2"/>
      <c r="Y886" s="2"/>
      <c r="Z886" s="2"/>
    </row>
    <row r="887" spans="1:26">
      <c r="A887" s="2"/>
      <c r="B887" s="2"/>
      <c r="C887" s="86"/>
      <c r="D887" s="86"/>
      <c r="E887" s="86"/>
      <c r="F887" s="86"/>
      <c r="G887" s="86"/>
      <c r="H887" s="86"/>
      <c r="I887" s="86"/>
      <c r="J887" s="86"/>
      <c r="K887" s="86"/>
      <c r="L887" s="86"/>
      <c r="M887" s="86"/>
      <c r="N887" s="86"/>
      <c r="O887" s="86"/>
      <c r="P887" s="2"/>
      <c r="Q887" s="2"/>
      <c r="R887" s="2"/>
      <c r="S887" s="2"/>
      <c r="T887" s="2"/>
      <c r="U887" s="2"/>
      <c r="V887" s="2"/>
      <c r="W887" s="2"/>
      <c r="X887" s="2"/>
      <c r="Y887" s="2"/>
      <c r="Z887" s="2"/>
    </row>
    <row r="888" spans="1:26">
      <c r="A888" s="2"/>
      <c r="B888" s="2"/>
      <c r="C888" s="86"/>
      <c r="D888" s="86"/>
      <c r="E888" s="86"/>
      <c r="F888" s="86"/>
      <c r="G888" s="86"/>
      <c r="H888" s="86"/>
      <c r="I888" s="86"/>
      <c r="J888" s="86"/>
      <c r="K888" s="86"/>
      <c r="L888" s="86"/>
      <c r="M888" s="86"/>
      <c r="N888" s="86"/>
      <c r="O888" s="86"/>
      <c r="P888" s="2"/>
      <c r="Q888" s="2"/>
      <c r="R888" s="2"/>
      <c r="S888" s="2"/>
      <c r="T888" s="2"/>
      <c r="U888" s="2"/>
      <c r="V888" s="2"/>
      <c r="W888" s="2"/>
      <c r="X888" s="2"/>
      <c r="Y888" s="2"/>
      <c r="Z888" s="2"/>
    </row>
    <row r="889" spans="1:26">
      <c r="A889" s="2"/>
      <c r="B889" s="2"/>
      <c r="C889" s="86"/>
      <c r="D889" s="86"/>
      <c r="E889" s="86"/>
      <c r="F889" s="86"/>
      <c r="G889" s="86"/>
      <c r="H889" s="86"/>
      <c r="I889" s="86"/>
      <c r="J889" s="86"/>
      <c r="K889" s="86"/>
      <c r="L889" s="86"/>
      <c r="M889" s="86"/>
      <c r="N889" s="86"/>
      <c r="O889" s="86"/>
      <c r="P889" s="2"/>
      <c r="Q889" s="2"/>
      <c r="R889" s="2"/>
      <c r="S889" s="2"/>
      <c r="T889" s="2"/>
      <c r="U889" s="2"/>
      <c r="V889" s="2"/>
      <c r="W889" s="2"/>
      <c r="X889" s="2"/>
      <c r="Y889" s="2"/>
      <c r="Z889" s="2"/>
    </row>
    <row r="890" spans="1:26">
      <c r="A890" s="2"/>
      <c r="B890" s="2"/>
      <c r="C890" s="86"/>
      <c r="D890" s="86"/>
      <c r="E890" s="86"/>
      <c r="F890" s="86"/>
      <c r="G890" s="86"/>
      <c r="H890" s="86"/>
      <c r="I890" s="86"/>
      <c r="J890" s="86"/>
      <c r="K890" s="86"/>
      <c r="L890" s="86"/>
      <c r="M890" s="86"/>
      <c r="N890" s="86"/>
      <c r="O890" s="86"/>
      <c r="P890" s="2"/>
      <c r="Q890" s="2"/>
      <c r="R890" s="2"/>
      <c r="S890" s="2"/>
      <c r="T890" s="2"/>
      <c r="U890" s="2"/>
      <c r="V890" s="2"/>
      <c r="W890" s="2"/>
      <c r="X890" s="2"/>
      <c r="Y890" s="2"/>
      <c r="Z890" s="2"/>
    </row>
    <row r="891" spans="1:26">
      <c r="A891" s="2"/>
      <c r="B891" s="2"/>
      <c r="C891" s="86"/>
      <c r="D891" s="86"/>
      <c r="E891" s="86"/>
      <c r="F891" s="86"/>
      <c r="G891" s="86"/>
      <c r="H891" s="86"/>
      <c r="I891" s="86"/>
      <c r="J891" s="86"/>
      <c r="K891" s="86"/>
      <c r="L891" s="86"/>
      <c r="M891" s="86"/>
      <c r="N891" s="86"/>
      <c r="O891" s="86"/>
      <c r="P891" s="2"/>
      <c r="Q891" s="2"/>
      <c r="R891" s="2"/>
      <c r="S891" s="2"/>
      <c r="T891" s="2"/>
      <c r="U891" s="2"/>
      <c r="V891" s="2"/>
      <c r="W891" s="2"/>
      <c r="X891" s="2"/>
      <c r="Y891" s="2"/>
      <c r="Z891" s="2"/>
    </row>
    <row r="892" spans="1:26">
      <c r="A892" s="2"/>
      <c r="B892" s="2"/>
      <c r="C892" s="86"/>
      <c r="D892" s="86"/>
      <c r="E892" s="86"/>
      <c r="F892" s="86"/>
      <c r="G892" s="86"/>
      <c r="H892" s="86"/>
      <c r="I892" s="86"/>
      <c r="J892" s="86"/>
      <c r="K892" s="86"/>
      <c r="L892" s="86"/>
      <c r="M892" s="86"/>
      <c r="N892" s="86"/>
      <c r="O892" s="86"/>
      <c r="P892" s="2"/>
      <c r="Q892" s="2"/>
      <c r="R892" s="2"/>
      <c r="S892" s="2"/>
      <c r="T892" s="2"/>
      <c r="U892" s="2"/>
      <c r="V892" s="2"/>
      <c r="W892" s="2"/>
      <c r="X892" s="2"/>
      <c r="Y892" s="2"/>
      <c r="Z892" s="2"/>
    </row>
    <row r="893" spans="1:26">
      <c r="A893" s="2"/>
      <c r="B893" s="2"/>
      <c r="C893" s="86"/>
      <c r="D893" s="86"/>
      <c r="E893" s="86"/>
      <c r="F893" s="86"/>
      <c r="G893" s="86"/>
      <c r="H893" s="86"/>
      <c r="I893" s="86"/>
      <c r="J893" s="86"/>
      <c r="K893" s="86"/>
      <c r="L893" s="86"/>
      <c r="M893" s="86"/>
      <c r="N893" s="86"/>
      <c r="O893" s="86"/>
      <c r="P893" s="2"/>
      <c r="Q893" s="2"/>
      <c r="R893" s="2"/>
      <c r="S893" s="2"/>
      <c r="T893" s="2"/>
      <c r="U893" s="2"/>
      <c r="V893" s="2"/>
      <c r="W893" s="2"/>
      <c r="X893" s="2"/>
      <c r="Y893" s="2"/>
      <c r="Z893" s="2"/>
    </row>
    <row r="894" spans="1:26">
      <c r="A894" s="2"/>
      <c r="B894" s="2"/>
      <c r="C894" s="86"/>
      <c r="D894" s="86"/>
      <c r="E894" s="86"/>
      <c r="F894" s="86"/>
      <c r="G894" s="86"/>
      <c r="H894" s="86"/>
      <c r="I894" s="86"/>
      <c r="J894" s="86"/>
      <c r="K894" s="86"/>
      <c r="L894" s="86"/>
      <c r="M894" s="86"/>
      <c r="N894" s="86"/>
      <c r="O894" s="86"/>
      <c r="P894" s="2"/>
      <c r="Q894" s="2"/>
      <c r="R894" s="2"/>
      <c r="S894" s="2"/>
      <c r="T894" s="2"/>
      <c r="U894" s="2"/>
      <c r="V894" s="2"/>
      <c r="W894" s="2"/>
      <c r="X894" s="2"/>
      <c r="Y894" s="2"/>
      <c r="Z894" s="2"/>
    </row>
    <row r="895" spans="1:26">
      <c r="A895" s="2"/>
      <c r="B895" s="2"/>
      <c r="C895" s="86"/>
      <c r="D895" s="86"/>
      <c r="E895" s="86"/>
      <c r="F895" s="86"/>
      <c r="G895" s="86"/>
      <c r="H895" s="86"/>
      <c r="I895" s="86"/>
      <c r="J895" s="86"/>
      <c r="K895" s="86"/>
      <c r="L895" s="86"/>
      <c r="M895" s="86"/>
      <c r="N895" s="86"/>
      <c r="O895" s="86"/>
      <c r="P895" s="2"/>
      <c r="Q895" s="2"/>
      <c r="R895" s="2"/>
      <c r="S895" s="2"/>
      <c r="T895" s="2"/>
      <c r="U895" s="2"/>
      <c r="V895" s="2"/>
      <c r="W895" s="2"/>
      <c r="X895" s="2"/>
      <c r="Y895" s="2"/>
      <c r="Z895" s="2"/>
    </row>
    <row r="896" spans="1:26">
      <c r="A896" s="2"/>
      <c r="B896" s="2"/>
      <c r="C896" s="86"/>
      <c r="D896" s="86"/>
      <c r="E896" s="86"/>
      <c r="F896" s="86"/>
      <c r="G896" s="86"/>
      <c r="H896" s="86"/>
      <c r="I896" s="86"/>
      <c r="J896" s="86"/>
      <c r="K896" s="86"/>
      <c r="L896" s="86"/>
      <c r="M896" s="86"/>
      <c r="N896" s="86"/>
      <c r="O896" s="86"/>
      <c r="P896" s="2"/>
      <c r="Q896" s="2"/>
      <c r="R896" s="2"/>
      <c r="S896" s="2"/>
      <c r="T896" s="2"/>
      <c r="U896" s="2"/>
      <c r="V896" s="2"/>
      <c r="W896" s="2"/>
      <c r="X896" s="2"/>
      <c r="Y896" s="2"/>
      <c r="Z896" s="2"/>
    </row>
    <row r="897" spans="1:26">
      <c r="A897" s="2"/>
      <c r="B897" s="2"/>
      <c r="C897" s="86"/>
      <c r="D897" s="86"/>
      <c r="E897" s="86"/>
      <c r="F897" s="86"/>
      <c r="G897" s="86"/>
      <c r="H897" s="86"/>
      <c r="I897" s="86"/>
      <c r="J897" s="86"/>
      <c r="K897" s="86"/>
      <c r="L897" s="86"/>
      <c r="M897" s="86"/>
      <c r="N897" s="86"/>
      <c r="O897" s="86"/>
      <c r="P897" s="2"/>
      <c r="Q897" s="2"/>
      <c r="R897" s="2"/>
      <c r="S897" s="2"/>
      <c r="T897" s="2"/>
      <c r="U897" s="2"/>
      <c r="V897" s="2"/>
      <c r="W897" s="2"/>
      <c r="X897" s="2"/>
      <c r="Y897" s="2"/>
      <c r="Z897" s="2"/>
    </row>
    <row r="898" spans="1:26">
      <c r="A898" s="2"/>
      <c r="B898" s="2"/>
      <c r="C898" s="86"/>
      <c r="D898" s="86"/>
      <c r="E898" s="86"/>
      <c r="F898" s="86"/>
      <c r="G898" s="86"/>
      <c r="H898" s="86"/>
      <c r="I898" s="86"/>
      <c r="J898" s="86"/>
      <c r="K898" s="86"/>
      <c r="L898" s="86"/>
      <c r="M898" s="86"/>
      <c r="N898" s="86"/>
      <c r="O898" s="86"/>
      <c r="P898" s="2"/>
      <c r="Q898" s="2"/>
      <c r="R898" s="2"/>
      <c r="S898" s="2"/>
      <c r="T898" s="2"/>
      <c r="U898" s="2"/>
      <c r="V898" s="2"/>
      <c r="W898" s="2"/>
      <c r="X898" s="2"/>
      <c r="Y898" s="2"/>
      <c r="Z898" s="2"/>
    </row>
    <row r="899" spans="1:26">
      <c r="A899" s="2"/>
      <c r="B899" s="2"/>
      <c r="C899" s="86"/>
      <c r="D899" s="86"/>
      <c r="E899" s="86"/>
      <c r="F899" s="86"/>
      <c r="G899" s="86"/>
      <c r="H899" s="86"/>
      <c r="I899" s="86"/>
      <c r="J899" s="86"/>
      <c r="K899" s="86"/>
      <c r="L899" s="86"/>
      <c r="M899" s="86"/>
      <c r="N899" s="86"/>
      <c r="O899" s="86"/>
      <c r="P899" s="2"/>
      <c r="Q899" s="2"/>
      <c r="R899" s="2"/>
      <c r="S899" s="2"/>
      <c r="T899" s="2"/>
      <c r="U899" s="2"/>
      <c r="V899" s="2"/>
      <c r="W899" s="2"/>
      <c r="X899" s="2"/>
      <c r="Y899" s="2"/>
      <c r="Z899" s="2"/>
    </row>
    <row r="900" spans="1:26">
      <c r="A900" s="2"/>
      <c r="B900" s="2"/>
      <c r="C900" s="86"/>
      <c r="D900" s="86"/>
      <c r="E900" s="86"/>
      <c r="F900" s="86"/>
      <c r="G900" s="86"/>
      <c r="H900" s="86"/>
      <c r="I900" s="86"/>
      <c r="J900" s="86"/>
      <c r="K900" s="86"/>
      <c r="L900" s="86"/>
      <c r="M900" s="86"/>
      <c r="N900" s="86"/>
      <c r="O900" s="86"/>
      <c r="P900" s="2"/>
      <c r="Q900" s="2"/>
      <c r="R900" s="2"/>
      <c r="S900" s="2"/>
      <c r="T900" s="2"/>
      <c r="U900" s="2"/>
      <c r="V900" s="2"/>
      <c r="W900" s="2"/>
      <c r="X900" s="2"/>
      <c r="Y900" s="2"/>
      <c r="Z900" s="2"/>
    </row>
    <row r="901" spans="1:26">
      <c r="A901" s="2"/>
      <c r="B901" s="2"/>
      <c r="C901" s="86"/>
      <c r="D901" s="86"/>
      <c r="E901" s="86"/>
      <c r="F901" s="86"/>
      <c r="G901" s="86"/>
      <c r="H901" s="86"/>
      <c r="I901" s="86"/>
      <c r="J901" s="86"/>
      <c r="K901" s="86"/>
      <c r="L901" s="86"/>
      <c r="M901" s="86"/>
      <c r="N901" s="86"/>
      <c r="O901" s="86"/>
      <c r="P901" s="2"/>
      <c r="Q901" s="2"/>
      <c r="R901" s="2"/>
      <c r="S901" s="2"/>
      <c r="T901" s="2"/>
      <c r="U901" s="2"/>
      <c r="V901" s="2"/>
      <c r="W901" s="2"/>
      <c r="X901" s="2"/>
      <c r="Y901" s="2"/>
      <c r="Z901" s="2"/>
    </row>
    <row r="902" spans="1:26">
      <c r="A902" s="2"/>
      <c r="B902" s="2"/>
      <c r="C902" s="86"/>
      <c r="D902" s="86"/>
      <c r="E902" s="86"/>
      <c r="F902" s="86"/>
      <c r="G902" s="86"/>
      <c r="H902" s="86"/>
      <c r="I902" s="86"/>
      <c r="J902" s="86"/>
      <c r="K902" s="86"/>
      <c r="L902" s="86"/>
      <c r="M902" s="86"/>
      <c r="N902" s="86"/>
      <c r="O902" s="86"/>
      <c r="P902" s="2"/>
      <c r="Q902" s="2"/>
      <c r="R902" s="2"/>
      <c r="S902" s="2"/>
      <c r="T902" s="2"/>
      <c r="U902" s="2"/>
      <c r="V902" s="2"/>
      <c r="W902" s="2"/>
      <c r="X902" s="2"/>
      <c r="Y902" s="2"/>
      <c r="Z902" s="2"/>
    </row>
    <row r="903" spans="1:26">
      <c r="A903" s="2"/>
      <c r="B903" s="2"/>
      <c r="C903" s="86"/>
      <c r="D903" s="86"/>
      <c r="E903" s="86"/>
      <c r="F903" s="86"/>
      <c r="G903" s="86"/>
      <c r="H903" s="86"/>
      <c r="I903" s="86"/>
      <c r="J903" s="86"/>
      <c r="K903" s="86"/>
      <c r="L903" s="86"/>
      <c r="M903" s="86"/>
      <c r="N903" s="86"/>
      <c r="O903" s="86"/>
      <c r="P903" s="2"/>
      <c r="Q903" s="2"/>
      <c r="R903" s="2"/>
      <c r="S903" s="2"/>
      <c r="T903" s="2"/>
      <c r="U903" s="2"/>
      <c r="V903" s="2"/>
      <c r="W903" s="2"/>
      <c r="X903" s="2"/>
      <c r="Y903" s="2"/>
      <c r="Z903" s="2"/>
    </row>
    <row r="904" spans="1:26">
      <c r="A904" s="2"/>
      <c r="B904" s="2"/>
      <c r="C904" s="86"/>
      <c r="D904" s="86"/>
      <c r="E904" s="86"/>
      <c r="F904" s="86"/>
      <c r="G904" s="86"/>
      <c r="H904" s="86"/>
      <c r="I904" s="86"/>
      <c r="J904" s="86"/>
      <c r="K904" s="86"/>
      <c r="L904" s="86"/>
      <c r="M904" s="86"/>
      <c r="N904" s="86"/>
      <c r="O904" s="86"/>
      <c r="P904" s="2"/>
      <c r="Q904" s="2"/>
      <c r="R904" s="2"/>
      <c r="S904" s="2"/>
      <c r="T904" s="2"/>
      <c r="U904" s="2"/>
      <c r="V904" s="2"/>
      <c r="W904" s="2"/>
      <c r="X904" s="2"/>
      <c r="Y904" s="2"/>
      <c r="Z904" s="2"/>
    </row>
    <row r="905" spans="1:26">
      <c r="A905" s="2"/>
      <c r="B905" s="2"/>
      <c r="C905" s="86"/>
      <c r="D905" s="86"/>
      <c r="E905" s="86"/>
      <c r="F905" s="86"/>
      <c r="G905" s="86"/>
      <c r="H905" s="86"/>
      <c r="I905" s="86"/>
      <c r="J905" s="86"/>
      <c r="K905" s="86"/>
      <c r="L905" s="86"/>
      <c r="M905" s="86"/>
      <c r="N905" s="86"/>
      <c r="O905" s="86"/>
      <c r="P905" s="2"/>
      <c r="Q905" s="2"/>
      <c r="R905" s="2"/>
      <c r="S905" s="2"/>
      <c r="T905" s="2"/>
      <c r="U905" s="2"/>
      <c r="V905" s="2"/>
      <c r="W905" s="2"/>
      <c r="X905" s="2"/>
      <c r="Y905" s="2"/>
      <c r="Z905" s="2"/>
    </row>
    <row r="906" spans="1:26">
      <c r="A906" s="2"/>
      <c r="B906" s="2"/>
      <c r="C906" s="86"/>
      <c r="D906" s="86"/>
      <c r="E906" s="86"/>
      <c r="F906" s="86"/>
      <c r="G906" s="86"/>
      <c r="H906" s="86"/>
      <c r="I906" s="86"/>
      <c r="J906" s="86"/>
      <c r="K906" s="86"/>
      <c r="L906" s="86"/>
      <c r="M906" s="86"/>
      <c r="N906" s="86"/>
      <c r="O906" s="86"/>
      <c r="P906" s="2"/>
      <c r="Q906" s="2"/>
      <c r="R906" s="2"/>
      <c r="S906" s="2"/>
      <c r="T906" s="2"/>
      <c r="U906" s="2"/>
      <c r="V906" s="2"/>
      <c r="W906" s="2"/>
      <c r="X906" s="2"/>
      <c r="Y906" s="2"/>
      <c r="Z906" s="2"/>
    </row>
    <row r="907" spans="1:26">
      <c r="A907" s="2"/>
      <c r="B907" s="2"/>
      <c r="C907" s="86"/>
      <c r="D907" s="86"/>
      <c r="E907" s="86"/>
      <c r="F907" s="86"/>
      <c r="G907" s="86"/>
      <c r="H907" s="86"/>
      <c r="I907" s="86"/>
      <c r="J907" s="86"/>
      <c r="K907" s="86"/>
      <c r="L907" s="86"/>
      <c r="M907" s="86"/>
      <c r="N907" s="86"/>
      <c r="O907" s="86"/>
      <c r="P907" s="2"/>
      <c r="Q907" s="2"/>
      <c r="R907" s="2"/>
      <c r="S907" s="2"/>
      <c r="T907" s="2"/>
      <c r="U907" s="2"/>
      <c r="V907" s="2"/>
      <c r="W907" s="2"/>
      <c r="X907" s="2"/>
      <c r="Y907" s="2"/>
      <c r="Z907" s="2"/>
    </row>
    <row r="908" spans="1:26">
      <c r="A908" s="2"/>
      <c r="B908" s="2"/>
      <c r="C908" s="86"/>
      <c r="D908" s="86"/>
      <c r="E908" s="86"/>
      <c r="F908" s="86"/>
      <c r="G908" s="86"/>
      <c r="H908" s="86"/>
      <c r="I908" s="86"/>
      <c r="J908" s="86"/>
      <c r="K908" s="86"/>
      <c r="L908" s="86"/>
      <c r="M908" s="86"/>
      <c r="N908" s="86"/>
      <c r="O908" s="86"/>
      <c r="P908" s="2"/>
      <c r="Q908" s="2"/>
      <c r="R908" s="2"/>
      <c r="S908" s="2"/>
      <c r="T908" s="2"/>
      <c r="U908" s="2"/>
      <c r="V908" s="2"/>
      <c r="W908" s="2"/>
      <c r="X908" s="2"/>
      <c r="Y908" s="2"/>
      <c r="Z908" s="2"/>
    </row>
    <row r="909" spans="1:26">
      <c r="A909" s="2"/>
      <c r="B909" s="2"/>
      <c r="C909" s="86"/>
      <c r="D909" s="86"/>
      <c r="E909" s="86"/>
      <c r="F909" s="86"/>
      <c r="G909" s="86"/>
      <c r="H909" s="86"/>
      <c r="I909" s="86"/>
      <c r="J909" s="86"/>
      <c r="K909" s="86"/>
      <c r="L909" s="86"/>
      <c r="M909" s="86"/>
      <c r="N909" s="86"/>
      <c r="O909" s="86"/>
      <c r="P909" s="2"/>
      <c r="Q909" s="2"/>
      <c r="R909" s="2"/>
      <c r="S909" s="2"/>
      <c r="T909" s="2"/>
      <c r="U909" s="2"/>
      <c r="V909" s="2"/>
      <c r="W909" s="2"/>
      <c r="X909" s="2"/>
      <c r="Y909" s="2"/>
      <c r="Z909" s="2"/>
    </row>
    <row r="910" spans="1:26">
      <c r="A910" s="2"/>
      <c r="B910" s="2"/>
      <c r="C910" s="86"/>
      <c r="D910" s="86"/>
      <c r="E910" s="86"/>
      <c r="F910" s="86"/>
      <c r="G910" s="86"/>
      <c r="H910" s="86"/>
      <c r="I910" s="86"/>
      <c r="J910" s="86"/>
      <c r="K910" s="86"/>
      <c r="L910" s="86"/>
      <c r="M910" s="86"/>
      <c r="N910" s="86"/>
      <c r="O910" s="86"/>
      <c r="P910" s="2"/>
      <c r="Q910" s="2"/>
      <c r="R910" s="2"/>
      <c r="S910" s="2"/>
      <c r="T910" s="2"/>
      <c r="U910" s="2"/>
      <c r="V910" s="2"/>
      <c r="W910" s="2"/>
      <c r="X910" s="2"/>
      <c r="Y910" s="2"/>
      <c r="Z910" s="2"/>
    </row>
    <row r="911" spans="1:26">
      <c r="A911" s="2"/>
      <c r="B911" s="2"/>
      <c r="C911" s="86"/>
      <c r="D911" s="86"/>
      <c r="E911" s="86"/>
      <c r="F911" s="86"/>
      <c r="G911" s="86"/>
      <c r="H911" s="86"/>
      <c r="I911" s="86"/>
      <c r="J911" s="86"/>
      <c r="K911" s="86"/>
      <c r="L911" s="86"/>
      <c r="M911" s="86"/>
      <c r="N911" s="86"/>
      <c r="O911" s="86"/>
      <c r="P911" s="2"/>
      <c r="Q911" s="2"/>
      <c r="R911" s="2"/>
      <c r="S911" s="2"/>
      <c r="T911" s="2"/>
      <c r="U911" s="2"/>
      <c r="V911" s="2"/>
      <c r="W911" s="2"/>
      <c r="X911" s="2"/>
      <c r="Y911" s="2"/>
      <c r="Z911" s="2"/>
    </row>
    <row r="912" spans="1:26">
      <c r="A912" s="2"/>
      <c r="B912" s="2"/>
      <c r="C912" s="86"/>
      <c r="D912" s="86"/>
      <c r="E912" s="86"/>
      <c r="F912" s="86"/>
      <c r="G912" s="86"/>
      <c r="H912" s="86"/>
      <c r="I912" s="86"/>
      <c r="J912" s="86"/>
      <c r="K912" s="86"/>
      <c r="L912" s="86"/>
      <c r="M912" s="86"/>
      <c r="N912" s="86"/>
      <c r="O912" s="86"/>
      <c r="P912" s="2"/>
      <c r="Q912" s="2"/>
      <c r="R912" s="2"/>
      <c r="S912" s="2"/>
      <c r="T912" s="2"/>
      <c r="U912" s="2"/>
      <c r="V912" s="2"/>
      <c r="W912" s="2"/>
      <c r="X912" s="2"/>
      <c r="Y912" s="2"/>
      <c r="Z912" s="2"/>
    </row>
    <row r="913" spans="1:26">
      <c r="A913" s="2"/>
      <c r="B913" s="2"/>
      <c r="C913" s="86"/>
      <c r="D913" s="86"/>
      <c r="E913" s="86"/>
      <c r="F913" s="86"/>
      <c r="G913" s="86"/>
      <c r="H913" s="86"/>
      <c r="I913" s="86"/>
      <c r="J913" s="86"/>
      <c r="K913" s="86"/>
      <c r="L913" s="86"/>
      <c r="M913" s="86"/>
      <c r="N913" s="86"/>
      <c r="O913" s="86"/>
      <c r="P913" s="2"/>
      <c r="Q913" s="2"/>
      <c r="R913" s="2"/>
      <c r="S913" s="2"/>
      <c r="T913" s="2"/>
      <c r="U913" s="2"/>
      <c r="V913" s="2"/>
      <c r="W913" s="2"/>
      <c r="X913" s="2"/>
      <c r="Y913" s="2"/>
      <c r="Z913" s="2"/>
    </row>
    <row r="914" spans="1:26">
      <c r="A914" s="2"/>
      <c r="B914" s="2"/>
      <c r="C914" s="86"/>
      <c r="D914" s="86"/>
      <c r="E914" s="86"/>
      <c r="F914" s="86"/>
      <c r="G914" s="86"/>
      <c r="H914" s="86"/>
      <c r="I914" s="86"/>
      <c r="J914" s="86"/>
      <c r="K914" s="86"/>
      <c r="L914" s="86"/>
      <c r="M914" s="86"/>
      <c r="N914" s="86"/>
      <c r="O914" s="86"/>
      <c r="P914" s="2"/>
      <c r="Q914" s="2"/>
      <c r="R914" s="2"/>
      <c r="S914" s="2"/>
      <c r="T914" s="2"/>
      <c r="U914" s="2"/>
      <c r="V914" s="2"/>
      <c r="W914" s="2"/>
      <c r="X914" s="2"/>
      <c r="Y914" s="2"/>
      <c r="Z914" s="2"/>
    </row>
    <row r="915" spans="1:26">
      <c r="A915" s="2"/>
      <c r="B915" s="2"/>
      <c r="C915" s="86"/>
      <c r="D915" s="86"/>
      <c r="E915" s="86"/>
      <c r="F915" s="86"/>
      <c r="G915" s="86"/>
      <c r="H915" s="86"/>
      <c r="I915" s="86"/>
      <c r="J915" s="86"/>
      <c r="K915" s="86"/>
      <c r="L915" s="86"/>
      <c r="M915" s="86"/>
      <c r="N915" s="86"/>
      <c r="O915" s="86"/>
      <c r="P915" s="2"/>
      <c r="Q915" s="2"/>
      <c r="R915" s="2"/>
      <c r="S915" s="2"/>
      <c r="T915" s="2"/>
      <c r="U915" s="2"/>
      <c r="V915" s="2"/>
      <c r="W915" s="2"/>
      <c r="X915" s="2"/>
      <c r="Y915" s="2"/>
      <c r="Z915" s="2"/>
    </row>
    <row r="916" spans="1:26">
      <c r="A916" s="2"/>
      <c r="B916" s="2"/>
      <c r="C916" s="86"/>
      <c r="D916" s="86"/>
      <c r="E916" s="86"/>
      <c r="F916" s="86"/>
      <c r="G916" s="86"/>
      <c r="H916" s="86"/>
      <c r="I916" s="86"/>
      <c r="J916" s="86"/>
      <c r="K916" s="86"/>
      <c r="L916" s="86"/>
      <c r="M916" s="86"/>
      <c r="N916" s="86"/>
      <c r="O916" s="86"/>
      <c r="P916" s="2"/>
      <c r="Q916" s="2"/>
      <c r="R916" s="2"/>
      <c r="S916" s="2"/>
      <c r="T916" s="2"/>
      <c r="U916" s="2"/>
      <c r="V916" s="2"/>
      <c r="W916" s="2"/>
      <c r="X916" s="2"/>
      <c r="Y916" s="2"/>
      <c r="Z916" s="2"/>
    </row>
    <row r="917" spans="1:26">
      <c r="A917" s="2"/>
      <c r="B917" s="2"/>
      <c r="C917" s="86"/>
      <c r="D917" s="86"/>
      <c r="E917" s="86"/>
      <c r="F917" s="86"/>
      <c r="G917" s="86"/>
      <c r="H917" s="86"/>
      <c r="I917" s="86"/>
      <c r="J917" s="86"/>
      <c r="K917" s="86"/>
      <c r="L917" s="86"/>
      <c r="M917" s="86"/>
      <c r="N917" s="86"/>
      <c r="O917" s="86"/>
      <c r="P917" s="2"/>
      <c r="Q917" s="2"/>
      <c r="R917" s="2"/>
      <c r="S917" s="2"/>
      <c r="T917" s="2"/>
      <c r="U917" s="2"/>
      <c r="V917" s="2"/>
      <c r="W917" s="2"/>
      <c r="X917" s="2"/>
      <c r="Y917" s="2"/>
      <c r="Z917" s="2"/>
    </row>
    <row r="918" spans="1:26">
      <c r="A918" s="2"/>
      <c r="B918" s="2"/>
      <c r="C918" s="86"/>
      <c r="D918" s="86"/>
      <c r="E918" s="86"/>
      <c r="F918" s="86"/>
      <c r="G918" s="86"/>
      <c r="H918" s="86"/>
      <c r="I918" s="86"/>
      <c r="J918" s="86"/>
      <c r="K918" s="86"/>
      <c r="L918" s="86"/>
      <c r="M918" s="86"/>
      <c r="N918" s="86"/>
      <c r="O918" s="86"/>
      <c r="P918" s="2"/>
      <c r="Q918" s="2"/>
      <c r="R918" s="2"/>
      <c r="S918" s="2"/>
      <c r="T918" s="2"/>
      <c r="U918" s="2"/>
      <c r="V918" s="2"/>
      <c r="W918" s="2"/>
      <c r="X918" s="2"/>
      <c r="Y918" s="2"/>
      <c r="Z918" s="2"/>
    </row>
    <row r="919" spans="1:26">
      <c r="A919" s="2"/>
      <c r="B919" s="2"/>
      <c r="C919" s="86"/>
      <c r="D919" s="86"/>
      <c r="E919" s="86"/>
      <c r="F919" s="86"/>
      <c r="G919" s="86"/>
      <c r="H919" s="86"/>
      <c r="I919" s="86"/>
      <c r="J919" s="86"/>
      <c r="K919" s="86"/>
      <c r="L919" s="86"/>
      <c r="M919" s="86"/>
      <c r="N919" s="86"/>
      <c r="O919" s="86"/>
      <c r="P919" s="2"/>
      <c r="Q919" s="2"/>
      <c r="R919" s="2"/>
      <c r="S919" s="2"/>
      <c r="T919" s="2"/>
      <c r="U919" s="2"/>
      <c r="V919" s="2"/>
      <c r="W919" s="2"/>
      <c r="X919" s="2"/>
      <c r="Y919" s="2"/>
      <c r="Z919" s="2"/>
    </row>
    <row r="920" spans="1:26">
      <c r="A920" s="2"/>
      <c r="B920" s="2"/>
      <c r="C920" s="86"/>
      <c r="D920" s="86"/>
      <c r="E920" s="86"/>
      <c r="F920" s="86"/>
      <c r="G920" s="86"/>
      <c r="H920" s="86"/>
      <c r="I920" s="86"/>
      <c r="J920" s="86"/>
      <c r="K920" s="86"/>
      <c r="L920" s="86"/>
      <c r="M920" s="86"/>
      <c r="N920" s="86"/>
      <c r="O920" s="86"/>
      <c r="P920" s="2"/>
      <c r="Q920" s="2"/>
      <c r="R920" s="2"/>
      <c r="S920" s="2"/>
      <c r="T920" s="2"/>
      <c r="U920" s="2"/>
      <c r="V920" s="2"/>
      <c r="W920" s="2"/>
      <c r="X920" s="2"/>
      <c r="Y920" s="2"/>
      <c r="Z920" s="2"/>
    </row>
    <row r="921" spans="1:26">
      <c r="A921" s="2"/>
      <c r="B921" s="2"/>
      <c r="C921" s="86"/>
      <c r="D921" s="86"/>
      <c r="E921" s="86"/>
      <c r="F921" s="86"/>
      <c r="G921" s="86"/>
      <c r="H921" s="86"/>
      <c r="I921" s="86"/>
      <c r="J921" s="86"/>
      <c r="K921" s="86"/>
      <c r="L921" s="86"/>
      <c r="M921" s="86"/>
      <c r="N921" s="86"/>
      <c r="O921" s="86"/>
      <c r="P921" s="2"/>
      <c r="Q921" s="2"/>
      <c r="R921" s="2"/>
      <c r="S921" s="2"/>
      <c r="T921" s="2"/>
      <c r="U921" s="2"/>
      <c r="V921" s="2"/>
      <c r="W921" s="2"/>
      <c r="X921" s="2"/>
      <c r="Y921" s="2"/>
      <c r="Z921" s="2"/>
    </row>
    <row r="922" spans="1:26">
      <c r="A922" s="2"/>
      <c r="B922" s="2"/>
      <c r="C922" s="86"/>
      <c r="D922" s="86"/>
      <c r="E922" s="86"/>
      <c r="F922" s="86"/>
      <c r="G922" s="86"/>
      <c r="H922" s="86"/>
      <c r="I922" s="86"/>
      <c r="J922" s="86"/>
      <c r="K922" s="86"/>
      <c r="L922" s="86"/>
      <c r="M922" s="86"/>
      <c r="N922" s="86"/>
      <c r="O922" s="86"/>
      <c r="P922" s="2"/>
      <c r="Q922" s="2"/>
      <c r="R922" s="2"/>
      <c r="S922" s="2"/>
      <c r="T922" s="2"/>
      <c r="U922" s="2"/>
      <c r="V922" s="2"/>
      <c r="W922" s="2"/>
      <c r="X922" s="2"/>
      <c r="Y922" s="2"/>
      <c r="Z922" s="2"/>
    </row>
    <row r="923" spans="1:26">
      <c r="A923" s="2"/>
      <c r="B923" s="2"/>
      <c r="C923" s="86"/>
      <c r="D923" s="86"/>
      <c r="E923" s="86"/>
      <c r="F923" s="86"/>
      <c r="G923" s="86"/>
      <c r="H923" s="86"/>
      <c r="I923" s="86"/>
      <c r="J923" s="86"/>
      <c r="K923" s="86"/>
      <c r="L923" s="86"/>
      <c r="M923" s="86"/>
      <c r="N923" s="86"/>
      <c r="O923" s="86"/>
      <c r="P923" s="2"/>
      <c r="Q923" s="2"/>
      <c r="R923" s="2"/>
      <c r="S923" s="2"/>
      <c r="T923" s="2"/>
      <c r="U923" s="2"/>
      <c r="V923" s="2"/>
      <c r="W923" s="2"/>
      <c r="X923" s="2"/>
      <c r="Y923" s="2"/>
      <c r="Z923" s="2"/>
    </row>
    <row r="924" spans="1:26">
      <c r="A924" s="2"/>
      <c r="B924" s="2"/>
      <c r="C924" s="86"/>
      <c r="D924" s="86"/>
      <c r="E924" s="86"/>
      <c r="F924" s="86"/>
      <c r="G924" s="86"/>
      <c r="H924" s="86"/>
      <c r="I924" s="86"/>
      <c r="J924" s="86"/>
      <c r="K924" s="86"/>
      <c r="L924" s="86"/>
      <c r="M924" s="86"/>
      <c r="N924" s="86"/>
      <c r="O924" s="86"/>
      <c r="P924" s="2"/>
      <c r="Q924" s="2"/>
      <c r="R924" s="2"/>
      <c r="S924" s="2"/>
      <c r="T924" s="2"/>
      <c r="U924" s="2"/>
      <c r="V924" s="2"/>
      <c r="W924" s="2"/>
      <c r="X924" s="2"/>
      <c r="Y924" s="2"/>
      <c r="Z924" s="2"/>
    </row>
    <row r="925" spans="1:26">
      <c r="A925" s="2"/>
      <c r="B925" s="2"/>
      <c r="C925" s="86"/>
      <c r="D925" s="86"/>
      <c r="E925" s="86"/>
      <c r="F925" s="86"/>
      <c r="G925" s="86"/>
      <c r="H925" s="86"/>
      <c r="I925" s="86"/>
      <c r="J925" s="86"/>
      <c r="K925" s="86"/>
      <c r="L925" s="86"/>
      <c r="M925" s="86"/>
      <c r="N925" s="86"/>
      <c r="O925" s="86"/>
      <c r="P925" s="2"/>
      <c r="Q925" s="2"/>
      <c r="R925" s="2"/>
      <c r="S925" s="2"/>
      <c r="T925" s="2"/>
      <c r="U925" s="2"/>
      <c r="V925" s="2"/>
      <c r="W925" s="2"/>
      <c r="X925" s="2"/>
      <c r="Y925" s="2"/>
      <c r="Z925" s="2"/>
    </row>
    <row r="926" spans="1:26">
      <c r="A926" s="2"/>
      <c r="B926" s="2"/>
      <c r="C926" s="86"/>
      <c r="D926" s="86"/>
      <c r="E926" s="86"/>
      <c r="F926" s="86"/>
      <c r="G926" s="86"/>
      <c r="H926" s="86"/>
      <c r="I926" s="86"/>
      <c r="J926" s="86"/>
      <c r="K926" s="86"/>
      <c r="L926" s="86"/>
      <c r="M926" s="86"/>
      <c r="N926" s="86"/>
      <c r="O926" s="86"/>
      <c r="P926" s="2"/>
      <c r="Q926" s="2"/>
      <c r="R926" s="2"/>
      <c r="S926" s="2"/>
      <c r="T926" s="2"/>
      <c r="U926" s="2"/>
      <c r="V926" s="2"/>
      <c r="W926" s="2"/>
      <c r="X926" s="2"/>
      <c r="Y926" s="2"/>
      <c r="Z926" s="2"/>
    </row>
    <row r="927" spans="1:26">
      <c r="A927" s="2"/>
      <c r="B927" s="2"/>
      <c r="C927" s="86"/>
      <c r="D927" s="86"/>
      <c r="E927" s="86"/>
      <c r="F927" s="86"/>
      <c r="G927" s="86"/>
      <c r="H927" s="86"/>
      <c r="I927" s="86"/>
      <c r="J927" s="86"/>
      <c r="K927" s="86"/>
      <c r="L927" s="86"/>
      <c r="M927" s="86"/>
      <c r="N927" s="86"/>
      <c r="O927" s="86"/>
      <c r="P927" s="2"/>
      <c r="Q927" s="2"/>
      <c r="R927" s="2"/>
      <c r="S927" s="2"/>
      <c r="T927" s="2"/>
      <c r="U927" s="2"/>
      <c r="V927" s="2"/>
      <c r="W927" s="2"/>
      <c r="X927" s="2"/>
      <c r="Y927" s="2"/>
      <c r="Z927" s="2"/>
    </row>
    <row r="928" spans="1:26">
      <c r="A928" s="2"/>
      <c r="B928" s="2"/>
      <c r="C928" s="86"/>
      <c r="D928" s="86"/>
      <c r="E928" s="86"/>
      <c r="F928" s="86"/>
      <c r="G928" s="86"/>
      <c r="H928" s="86"/>
      <c r="I928" s="86"/>
      <c r="J928" s="86"/>
      <c r="K928" s="86"/>
      <c r="L928" s="86"/>
      <c r="M928" s="86"/>
      <c r="N928" s="86"/>
      <c r="O928" s="86"/>
      <c r="P928" s="2"/>
      <c r="Q928" s="2"/>
      <c r="R928" s="2"/>
      <c r="S928" s="2"/>
      <c r="T928" s="2"/>
      <c r="U928" s="2"/>
      <c r="V928" s="2"/>
      <c r="W928" s="2"/>
      <c r="X928" s="2"/>
      <c r="Y928" s="2"/>
      <c r="Z928" s="2"/>
    </row>
    <row r="929" spans="1:26">
      <c r="A929" s="2"/>
      <c r="B929" s="2"/>
      <c r="C929" s="86"/>
      <c r="D929" s="86"/>
      <c r="E929" s="86"/>
      <c r="F929" s="86"/>
      <c r="G929" s="86"/>
      <c r="H929" s="86"/>
      <c r="I929" s="86"/>
      <c r="J929" s="86"/>
      <c r="K929" s="86"/>
      <c r="L929" s="86"/>
      <c r="M929" s="86"/>
      <c r="N929" s="86"/>
      <c r="O929" s="86"/>
      <c r="P929" s="2"/>
      <c r="Q929" s="2"/>
      <c r="R929" s="2"/>
      <c r="S929" s="2"/>
      <c r="T929" s="2"/>
      <c r="U929" s="2"/>
      <c r="V929" s="2"/>
      <c r="W929" s="2"/>
      <c r="X929" s="2"/>
      <c r="Y929" s="2"/>
      <c r="Z929" s="2"/>
    </row>
    <row r="930" spans="1:26">
      <c r="A930" s="2"/>
      <c r="B930" s="2"/>
      <c r="C930" s="86"/>
      <c r="D930" s="86"/>
      <c r="E930" s="86"/>
      <c r="F930" s="86"/>
      <c r="G930" s="86"/>
      <c r="H930" s="86"/>
      <c r="I930" s="86"/>
      <c r="J930" s="86"/>
      <c r="K930" s="86"/>
      <c r="L930" s="86"/>
      <c r="M930" s="86"/>
      <c r="N930" s="86"/>
      <c r="O930" s="86"/>
      <c r="P930" s="2"/>
      <c r="Q930" s="2"/>
      <c r="R930" s="2"/>
      <c r="S930" s="2"/>
      <c r="T930" s="2"/>
      <c r="U930" s="2"/>
      <c r="V930" s="2"/>
      <c r="W930" s="2"/>
      <c r="X930" s="2"/>
      <c r="Y930" s="2"/>
      <c r="Z930" s="2"/>
    </row>
    <row r="931" spans="1:26">
      <c r="A931" s="2"/>
      <c r="B931" s="2"/>
      <c r="C931" s="86"/>
      <c r="D931" s="86"/>
      <c r="E931" s="86"/>
      <c r="F931" s="86"/>
      <c r="G931" s="86"/>
      <c r="H931" s="86"/>
      <c r="I931" s="86"/>
      <c r="J931" s="86"/>
      <c r="K931" s="86"/>
      <c r="L931" s="86"/>
      <c r="M931" s="86"/>
      <c r="N931" s="86"/>
      <c r="O931" s="86"/>
      <c r="P931" s="2"/>
      <c r="Q931" s="2"/>
      <c r="R931" s="2"/>
      <c r="S931" s="2"/>
      <c r="T931" s="2"/>
      <c r="U931" s="2"/>
      <c r="V931" s="2"/>
      <c r="W931" s="2"/>
      <c r="X931" s="2"/>
      <c r="Y931" s="2"/>
      <c r="Z931" s="2"/>
    </row>
    <row r="932" spans="1:26">
      <c r="A932" s="2"/>
      <c r="B932" s="2"/>
      <c r="C932" s="86"/>
      <c r="D932" s="86"/>
      <c r="E932" s="86"/>
      <c r="F932" s="86"/>
      <c r="G932" s="86"/>
      <c r="H932" s="86"/>
      <c r="I932" s="86"/>
      <c r="J932" s="86"/>
      <c r="K932" s="86"/>
      <c r="L932" s="86"/>
      <c r="M932" s="86"/>
      <c r="N932" s="86"/>
      <c r="O932" s="86"/>
      <c r="P932" s="2"/>
      <c r="Q932" s="2"/>
      <c r="R932" s="2"/>
      <c r="S932" s="2"/>
      <c r="T932" s="2"/>
      <c r="U932" s="2"/>
      <c r="V932" s="2"/>
      <c r="W932" s="2"/>
      <c r="X932" s="2"/>
      <c r="Y932" s="2"/>
      <c r="Z932" s="2"/>
    </row>
    <row r="933" spans="1:26">
      <c r="A933" s="2"/>
      <c r="B933" s="2"/>
      <c r="C933" s="86"/>
      <c r="D933" s="86"/>
      <c r="E933" s="86"/>
      <c r="F933" s="86"/>
      <c r="G933" s="86"/>
      <c r="H933" s="86"/>
      <c r="I933" s="86"/>
      <c r="J933" s="86"/>
      <c r="K933" s="86"/>
      <c r="L933" s="86"/>
      <c r="M933" s="86"/>
      <c r="N933" s="86"/>
      <c r="O933" s="86"/>
      <c r="P933" s="2"/>
      <c r="Q933" s="2"/>
      <c r="R933" s="2"/>
      <c r="S933" s="2"/>
      <c r="T933" s="2"/>
      <c r="U933" s="2"/>
      <c r="V933" s="2"/>
      <c r="W933" s="2"/>
      <c r="X933" s="2"/>
      <c r="Y933" s="2"/>
      <c r="Z933" s="2"/>
    </row>
    <row r="934" spans="1:26">
      <c r="A934" s="2"/>
      <c r="B934" s="2"/>
      <c r="C934" s="86"/>
      <c r="D934" s="86"/>
      <c r="E934" s="86"/>
      <c r="F934" s="86"/>
      <c r="G934" s="86"/>
      <c r="H934" s="86"/>
      <c r="I934" s="86"/>
      <c r="J934" s="86"/>
      <c r="K934" s="86"/>
      <c r="L934" s="86"/>
      <c r="M934" s="86"/>
      <c r="N934" s="86"/>
      <c r="O934" s="86"/>
      <c r="P934" s="2"/>
      <c r="Q934" s="2"/>
      <c r="R934" s="2"/>
      <c r="S934" s="2"/>
      <c r="T934" s="2"/>
      <c r="U934" s="2"/>
      <c r="V934" s="2"/>
      <c r="W934" s="2"/>
      <c r="X934" s="2"/>
      <c r="Y934" s="2"/>
      <c r="Z934" s="2"/>
    </row>
    <row r="935" spans="1:26">
      <c r="A935" s="2"/>
      <c r="B935" s="2"/>
      <c r="C935" s="86"/>
      <c r="D935" s="86"/>
      <c r="E935" s="86"/>
      <c r="F935" s="86"/>
      <c r="G935" s="86"/>
      <c r="H935" s="86"/>
      <c r="I935" s="86"/>
      <c r="J935" s="86"/>
      <c r="K935" s="86"/>
      <c r="L935" s="86"/>
      <c r="M935" s="86"/>
      <c r="N935" s="86"/>
      <c r="O935" s="86"/>
      <c r="P935" s="2"/>
      <c r="Q935" s="2"/>
      <c r="R935" s="2"/>
      <c r="S935" s="2"/>
      <c r="T935" s="2"/>
      <c r="U935" s="2"/>
      <c r="V935" s="2"/>
      <c r="W935" s="2"/>
      <c r="X935" s="2"/>
      <c r="Y935" s="2"/>
      <c r="Z935" s="2"/>
    </row>
    <row r="936" spans="1:26">
      <c r="A936" s="2"/>
      <c r="B936" s="2"/>
      <c r="C936" s="86"/>
      <c r="D936" s="86"/>
      <c r="E936" s="86"/>
      <c r="F936" s="86"/>
      <c r="G936" s="86"/>
      <c r="H936" s="86"/>
      <c r="I936" s="86"/>
      <c r="J936" s="86"/>
      <c r="K936" s="86"/>
      <c r="L936" s="86"/>
      <c r="M936" s="86"/>
      <c r="N936" s="86"/>
      <c r="O936" s="86"/>
      <c r="P936" s="2"/>
      <c r="Q936" s="2"/>
      <c r="R936" s="2"/>
      <c r="S936" s="2"/>
      <c r="T936" s="2"/>
      <c r="U936" s="2"/>
      <c r="V936" s="2"/>
      <c r="W936" s="2"/>
      <c r="X936" s="2"/>
      <c r="Y936" s="2"/>
      <c r="Z936" s="2"/>
    </row>
    <row r="937" spans="1:26">
      <c r="A937" s="2"/>
      <c r="B937" s="2"/>
      <c r="C937" s="86"/>
      <c r="D937" s="86"/>
      <c r="E937" s="86"/>
      <c r="F937" s="86"/>
      <c r="G937" s="86"/>
      <c r="H937" s="86"/>
      <c r="I937" s="86"/>
      <c r="J937" s="86"/>
      <c r="K937" s="86"/>
      <c r="L937" s="86"/>
      <c r="M937" s="86"/>
      <c r="N937" s="86"/>
      <c r="O937" s="86"/>
      <c r="P937" s="2"/>
      <c r="Q937" s="2"/>
      <c r="R937" s="2"/>
      <c r="S937" s="2"/>
      <c r="T937" s="2"/>
      <c r="U937" s="2"/>
      <c r="V937" s="2"/>
      <c r="W937" s="2"/>
      <c r="X937" s="2"/>
      <c r="Y937" s="2"/>
      <c r="Z937" s="2"/>
    </row>
    <row r="938" spans="1:26">
      <c r="A938" s="2"/>
      <c r="B938" s="2"/>
      <c r="C938" s="86"/>
      <c r="D938" s="86"/>
      <c r="E938" s="86"/>
      <c r="F938" s="86"/>
      <c r="G938" s="86"/>
      <c r="H938" s="86"/>
      <c r="I938" s="86"/>
      <c r="J938" s="86"/>
      <c r="K938" s="86"/>
      <c r="L938" s="86"/>
      <c r="M938" s="86"/>
      <c r="N938" s="86"/>
      <c r="O938" s="86"/>
      <c r="P938" s="2"/>
      <c r="Q938" s="2"/>
      <c r="R938" s="2"/>
      <c r="S938" s="2"/>
      <c r="T938" s="2"/>
      <c r="U938" s="2"/>
      <c r="V938" s="2"/>
      <c r="W938" s="2"/>
      <c r="X938" s="2"/>
      <c r="Y938" s="2"/>
      <c r="Z938" s="2"/>
    </row>
    <row r="939" spans="1:26">
      <c r="A939" s="2"/>
      <c r="B939" s="2"/>
      <c r="C939" s="86"/>
      <c r="D939" s="86"/>
      <c r="E939" s="86"/>
      <c r="F939" s="86"/>
      <c r="G939" s="86"/>
      <c r="H939" s="86"/>
      <c r="I939" s="86"/>
      <c r="J939" s="86"/>
      <c r="K939" s="86"/>
      <c r="L939" s="86"/>
      <c r="M939" s="86"/>
      <c r="N939" s="86"/>
      <c r="O939" s="86"/>
      <c r="P939" s="2"/>
      <c r="Q939" s="2"/>
      <c r="R939" s="2"/>
      <c r="S939" s="2"/>
      <c r="T939" s="2"/>
      <c r="U939" s="2"/>
      <c r="V939" s="2"/>
      <c r="W939" s="2"/>
      <c r="X939" s="2"/>
      <c r="Y939" s="2"/>
      <c r="Z939" s="2"/>
    </row>
    <row r="940" spans="1:26">
      <c r="A940" s="2"/>
      <c r="B940" s="2"/>
      <c r="C940" s="86"/>
      <c r="D940" s="86"/>
      <c r="E940" s="86"/>
      <c r="F940" s="86"/>
      <c r="G940" s="86"/>
      <c r="H940" s="86"/>
      <c r="I940" s="86"/>
      <c r="J940" s="86"/>
      <c r="K940" s="86"/>
      <c r="L940" s="86"/>
      <c r="M940" s="86"/>
      <c r="N940" s="86"/>
      <c r="O940" s="86"/>
      <c r="P940" s="2"/>
      <c r="Q940" s="2"/>
      <c r="R940" s="2"/>
      <c r="S940" s="2"/>
      <c r="T940" s="2"/>
      <c r="U940" s="2"/>
      <c r="V940" s="2"/>
      <c r="W940" s="2"/>
      <c r="X940" s="2"/>
      <c r="Y940" s="2"/>
      <c r="Z940" s="2"/>
    </row>
    <row r="941" spans="1:26">
      <c r="A941" s="2"/>
      <c r="B941" s="2"/>
      <c r="C941" s="86"/>
      <c r="D941" s="86"/>
      <c r="E941" s="86"/>
      <c r="F941" s="86"/>
      <c r="G941" s="86"/>
      <c r="H941" s="86"/>
      <c r="I941" s="86"/>
      <c r="J941" s="86"/>
      <c r="K941" s="86"/>
      <c r="L941" s="86"/>
      <c r="M941" s="86"/>
      <c r="N941" s="86"/>
      <c r="O941" s="86"/>
      <c r="P941" s="2"/>
      <c r="Q941" s="2"/>
      <c r="R941" s="2"/>
      <c r="S941" s="2"/>
      <c r="T941" s="2"/>
      <c r="U941" s="2"/>
      <c r="V941" s="2"/>
      <c r="W941" s="2"/>
      <c r="X941" s="2"/>
      <c r="Y941" s="2"/>
      <c r="Z941" s="2"/>
    </row>
    <row r="942" spans="1:26">
      <c r="A942" s="2"/>
      <c r="B942" s="2"/>
      <c r="C942" s="86"/>
      <c r="D942" s="86"/>
      <c r="E942" s="86"/>
      <c r="F942" s="86"/>
      <c r="G942" s="86"/>
      <c r="H942" s="86"/>
      <c r="I942" s="86"/>
      <c r="J942" s="86"/>
      <c r="K942" s="86"/>
      <c r="L942" s="86"/>
      <c r="M942" s="86"/>
      <c r="N942" s="86"/>
      <c r="O942" s="86"/>
      <c r="P942" s="2"/>
      <c r="Q942" s="2"/>
      <c r="R942" s="2"/>
      <c r="S942" s="2"/>
      <c r="T942" s="2"/>
      <c r="U942" s="2"/>
      <c r="V942" s="2"/>
      <c r="W942" s="2"/>
      <c r="X942" s="2"/>
      <c r="Y942" s="2"/>
      <c r="Z942" s="2"/>
    </row>
    <row r="943" spans="1:26">
      <c r="A943" s="2"/>
      <c r="B943" s="2"/>
      <c r="C943" s="86"/>
      <c r="D943" s="86"/>
      <c r="E943" s="86"/>
      <c r="F943" s="86"/>
      <c r="G943" s="86"/>
      <c r="H943" s="86"/>
      <c r="I943" s="86"/>
      <c r="J943" s="86"/>
      <c r="K943" s="86"/>
      <c r="L943" s="86"/>
      <c r="M943" s="86"/>
      <c r="N943" s="86"/>
      <c r="O943" s="86"/>
      <c r="P943" s="2"/>
      <c r="Q943" s="2"/>
      <c r="R943" s="2"/>
      <c r="S943" s="2"/>
      <c r="T943" s="2"/>
      <c r="U943" s="2"/>
      <c r="V943" s="2"/>
      <c r="W943" s="2"/>
      <c r="X943" s="2"/>
      <c r="Y943" s="2"/>
      <c r="Z943" s="2"/>
    </row>
    <row r="944" spans="1:26">
      <c r="A944" s="2"/>
      <c r="B944" s="2"/>
      <c r="C944" s="86"/>
      <c r="D944" s="86"/>
      <c r="E944" s="86"/>
      <c r="F944" s="86"/>
      <c r="G944" s="86"/>
      <c r="H944" s="86"/>
      <c r="I944" s="86"/>
      <c r="J944" s="86"/>
      <c r="K944" s="86"/>
      <c r="L944" s="86"/>
      <c r="M944" s="86"/>
      <c r="N944" s="86"/>
      <c r="O944" s="86"/>
      <c r="P944" s="2"/>
      <c r="Q944" s="2"/>
      <c r="R944" s="2"/>
      <c r="S944" s="2"/>
      <c r="T944" s="2"/>
      <c r="U944" s="2"/>
      <c r="V944" s="2"/>
      <c r="W944" s="2"/>
      <c r="X944" s="2"/>
      <c r="Y944" s="2"/>
      <c r="Z944" s="2"/>
    </row>
    <row r="945" spans="1:26">
      <c r="A945" s="2"/>
      <c r="B945" s="2"/>
      <c r="C945" s="86"/>
      <c r="D945" s="86"/>
      <c r="E945" s="86"/>
      <c r="F945" s="86"/>
      <c r="G945" s="86"/>
      <c r="H945" s="86"/>
      <c r="I945" s="86"/>
      <c r="J945" s="86"/>
      <c r="K945" s="86"/>
      <c r="L945" s="86"/>
      <c r="M945" s="86"/>
      <c r="N945" s="86"/>
      <c r="O945" s="86"/>
      <c r="P945" s="2"/>
      <c r="Q945" s="2"/>
      <c r="R945" s="2"/>
      <c r="S945" s="2"/>
      <c r="T945" s="2"/>
      <c r="U945" s="2"/>
      <c r="V945" s="2"/>
      <c r="W945" s="2"/>
      <c r="X945" s="2"/>
      <c r="Y945" s="2"/>
      <c r="Z945" s="2"/>
    </row>
    <row r="946" spans="1:26">
      <c r="A946" s="2"/>
      <c r="B946" s="2"/>
      <c r="C946" s="86"/>
      <c r="D946" s="86"/>
      <c r="E946" s="86"/>
      <c r="F946" s="86"/>
      <c r="G946" s="86"/>
      <c r="H946" s="86"/>
      <c r="I946" s="86"/>
      <c r="J946" s="86"/>
      <c r="K946" s="86"/>
      <c r="L946" s="86"/>
      <c r="M946" s="86"/>
      <c r="N946" s="86"/>
      <c r="O946" s="86"/>
      <c r="P946" s="2"/>
      <c r="Q946" s="2"/>
      <c r="R946" s="2"/>
      <c r="S946" s="2"/>
      <c r="T946" s="2"/>
      <c r="U946" s="2"/>
      <c r="V946" s="2"/>
      <c r="W946" s="2"/>
      <c r="X946" s="2"/>
      <c r="Y946" s="2"/>
      <c r="Z946" s="2"/>
    </row>
    <row r="947" spans="1:26">
      <c r="A947" s="2"/>
      <c r="B947" s="2"/>
      <c r="C947" s="86"/>
      <c r="D947" s="86"/>
      <c r="E947" s="86"/>
      <c r="F947" s="86"/>
      <c r="G947" s="86"/>
      <c r="H947" s="86"/>
      <c r="I947" s="86"/>
      <c r="J947" s="86"/>
      <c r="K947" s="86"/>
      <c r="L947" s="86"/>
      <c r="M947" s="86"/>
      <c r="N947" s="86"/>
      <c r="O947" s="86"/>
      <c r="P947" s="2"/>
      <c r="Q947" s="2"/>
      <c r="R947" s="2"/>
      <c r="S947" s="2"/>
      <c r="T947" s="2"/>
      <c r="U947" s="2"/>
      <c r="V947" s="2"/>
      <c r="W947" s="2"/>
      <c r="X947" s="2"/>
      <c r="Y947" s="2"/>
      <c r="Z947" s="2"/>
    </row>
    <row r="948" spans="1:26">
      <c r="A948" s="2"/>
      <c r="B948" s="2"/>
      <c r="C948" s="86"/>
      <c r="D948" s="86"/>
      <c r="E948" s="86"/>
      <c r="F948" s="86"/>
      <c r="G948" s="86"/>
      <c r="H948" s="86"/>
      <c r="I948" s="86"/>
      <c r="J948" s="86"/>
      <c r="K948" s="86"/>
      <c r="L948" s="86"/>
      <c r="M948" s="86"/>
      <c r="N948" s="86"/>
      <c r="O948" s="86"/>
      <c r="P948" s="2"/>
      <c r="Q948" s="2"/>
      <c r="R948" s="2"/>
      <c r="S948" s="2"/>
      <c r="T948" s="2"/>
      <c r="U948" s="2"/>
      <c r="V948" s="2"/>
      <c r="W948" s="2"/>
      <c r="X948" s="2"/>
      <c r="Y948" s="2"/>
      <c r="Z948" s="2"/>
    </row>
    <row r="949" spans="1:26">
      <c r="A949" s="2"/>
      <c r="B949" s="2"/>
      <c r="C949" s="86"/>
      <c r="D949" s="86"/>
      <c r="E949" s="86"/>
      <c r="F949" s="86"/>
      <c r="G949" s="86"/>
      <c r="H949" s="86"/>
      <c r="I949" s="86"/>
      <c r="J949" s="86"/>
      <c r="K949" s="86"/>
      <c r="L949" s="86"/>
      <c r="M949" s="86"/>
      <c r="N949" s="86"/>
      <c r="O949" s="86"/>
      <c r="P949" s="2"/>
      <c r="Q949" s="2"/>
      <c r="R949" s="2"/>
      <c r="S949" s="2"/>
      <c r="T949" s="2"/>
      <c r="U949" s="2"/>
      <c r="V949" s="2"/>
      <c r="W949" s="2"/>
      <c r="X949" s="2"/>
      <c r="Y949" s="2"/>
      <c r="Z949" s="2"/>
    </row>
    <row r="950" spans="1:26">
      <c r="A950" s="2"/>
      <c r="B950" s="2"/>
      <c r="C950" s="86"/>
      <c r="D950" s="86"/>
      <c r="E950" s="86"/>
      <c r="F950" s="86"/>
      <c r="G950" s="86"/>
      <c r="H950" s="86"/>
      <c r="I950" s="86"/>
      <c r="J950" s="86"/>
      <c r="K950" s="86"/>
      <c r="L950" s="86"/>
      <c r="M950" s="86"/>
      <c r="N950" s="86"/>
      <c r="O950" s="86"/>
      <c r="P950" s="2"/>
      <c r="Q950" s="2"/>
      <c r="R950" s="2"/>
      <c r="S950" s="2"/>
      <c r="T950" s="2"/>
      <c r="U950" s="2"/>
      <c r="V950" s="2"/>
      <c r="W950" s="2"/>
      <c r="X950" s="2"/>
      <c r="Y950" s="2"/>
      <c r="Z950" s="2"/>
    </row>
    <row r="951" spans="1:26">
      <c r="A951" s="2"/>
      <c r="B951" s="2"/>
      <c r="C951" s="86"/>
      <c r="D951" s="86"/>
      <c r="E951" s="86"/>
      <c r="F951" s="86"/>
      <c r="G951" s="86"/>
      <c r="H951" s="86"/>
      <c r="I951" s="86"/>
      <c r="J951" s="86"/>
      <c r="K951" s="86"/>
      <c r="L951" s="86"/>
      <c r="M951" s="86"/>
      <c r="N951" s="86"/>
      <c r="O951" s="86"/>
      <c r="P951" s="2"/>
      <c r="Q951" s="2"/>
      <c r="R951" s="2"/>
      <c r="S951" s="2"/>
      <c r="T951" s="2"/>
      <c r="U951" s="2"/>
      <c r="V951" s="2"/>
      <c r="W951" s="2"/>
      <c r="X951" s="2"/>
      <c r="Y951" s="2"/>
      <c r="Z951" s="2"/>
    </row>
    <row r="952" spans="1:26">
      <c r="A952" s="2"/>
      <c r="B952" s="2"/>
      <c r="C952" s="86"/>
      <c r="D952" s="86"/>
      <c r="E952" s="86"/>
      <c r="F952" s="86"/>
      <c r="G952" s="86"/>
      <c r="H952" s="86"/>
      <c r="I952" s="86"/>
      <c r="J952" s="86"/>
      <c r="K952" s="86"/>
      <c r="L952" s="86"/>
      <c r="M952" s="86"/>
      <c r="N952" s="86"/>
      <c r="O952" s="86"/>
      <c r="P952" s="2"/>
      <c r="Q952" s="2"/>
      <c r="R952" s="2"/>
      <c r="S952" s="2"/>
      <c r="T952" s="2"/>
      <c r="U952" s="2"/>
      <c r="V952" s="2"/>
      <c r="W952" s="2"/>
      <c r="X952" s="2"/>
      <c r="Y952" s="2"/>
      <c r="Z952" s="2"/>
    </row>
    <row r="953" spans="1:26">
      <c r="A953" s="2"/>
      <c r="B953" s="2"/>
      <c r="C953" s="86"/>
      <c r="D953" s="86"/>
      <c r="E953" s="86"/>
      <c r="F953" s="86"/>
      <c r="G953" s="86"/>
      <c r="H953" s="86"/>
      <c r="I953" s="86"/>
      <c r="J953" s="86"/>
      <c r="K953" s="86"/>
      <c r="L953" s="86"/>
      <c r="M953" s="86"/>
      <c r="N953" s="86"/>
      <c r="O953" s="86"/>
      <c r="P953" s="2"/>
      <c r="Q953" s="2"/>
      <c r="R953" s="2"/>
      <c r="S953" s="2"/>
      <c r="T953" s="2"/>
      <c r="U953" s="2"/>
      <c r="V953" s="2"/>
      <c r="W953" s="2"/>
      <c r="X953" s="2"/>
      <c r="Y953" s="2"/>
      <c r="Z953" s="2"/>
    </row>
    <row r="954" spans="1:26">
      <c r="A954" s="2"/>
      <c r="B954" s="2"/>
      <c r="C954" s="86"/>
      <c r="D954" s="86"/>
      <c r="E954" s="86"/>
      <c r="F954" s="86"/>
      <c r="G954" s="86"/>
      <c r="H954" s="86"/>
      <c r="I954" s="86"/>
      <c r="J954" s="86"/>
      <c r="K954" s="86"/>
      <c r="L954" s="86"/>
      <c r="M954" s="86"/>
      <c r="N954" s="86"/>
      <c r="O954" s="86"/>
      <c r="P954" s="2"/>
      <c r="Q954" s="2"/>
      <c r="R954" s="2"/>
      <c r="S954" s="2"/>
      <c r="T954" s="2"/>
      <c r="U954" s="2"/>
      <c r="V954" s="2"/>
      <c r="W954" s="2"/>
      <c r="X954" s="2"/>
      <c r="Y954" s="2"/>
      <c r="Z954" s="2"/>
    </row>
    <row r="955" spans="1:26">
      <c r="A955" s="2"/>
      <c r="B955" s="2"/>
      <c r="C955" s="86"/>
      <c r="D955" s="86"/>
      <c r="E955" s="86"/>
      <c r="F955" s="86"/>
      <c r="G955" s="86"/>
      <c r="H955" s="86"/>
      <c r="I955" s="86"/>
      <c r="J955" s="86"/>
      <c r="K955" s="86"/>
      <c r="L955" s="86"/>
      <c r="M955" s="86"/>
      <c r="N955" s="86"/>
      <c r="O955" s="86"/>
      <c r="P955" s="2"/>
      <c r="Q955" s="2"/>
      <c r="R955" s="2"/>
      <c r="S955" s="2"/>
      <c r="T955" s="2"/>
      <c r="U955" s="2"/>
      <c r="V955" s="2"/>
      <c r="W955" s="2"/>
      <c r="X955" s="2"/>
      <c r="Y955" s="2"/>
      <c r="Z955" s="2"/>
    </row>
    <row r="956" spans="1:26">
      <c r="A956" s="2"/>
      <c r="B956" s="2"/>
      <c r="C956" s="86"/>
      <c r="D956" s="86"/>
      <c r="E956" s="86"/>
      <c r="F956" s="86"/>
      <c r="G956" s="86"/>
      <c r="H956" s="86"/>
      <c r="I956" s="86"/>
      <c r="J956" s="86"/>
      <c r="K956" s="86"/>
      <c r="L956" s="86"/>
      <c r="M956" s="86"/>
      <c r="N956" s="86"/>
      <c r="O956" s="86"/>
      <c r="P956" s="2"/>
      <c r="Q956" s="2"/>
      <c r="R956" s="2"/>
      <c r="S956" s="2"/>
      <c r="T956" s="2"/>
      <c r="U956" s="2"/>
      <c r="V956" s="2"/>
      <c r="W956" s="2"/>
      <c r="X956" s="2"/>
      <c r="Y956" s="2"/>
      <c r="Z956" s="2"/>
    </row>
    <row r="957" spans="1:26">
      <c r="A957" s="2"/>
      <c r="B957" s="2"/>
      <c r="C957" s="86"/>
      <c r="D957" s="86"/>
      <c r="E957" s="86"/>
      <c r="F957" s="86"/>
      <c r="G957" s="86"/>
      <c r="H957" s="86"/>
      <c r="I957" s="86"/>
      <c r="J957" s="86"/>
      <c r="K957" s="86"/>
      <c r="L957" s="86"/>
      <c r="M957" s="86"/>
      <c r="N957" s="86"/>
      <c r="O957" s="86"/>
      <c r="P957" s="2"/>
      <c r="Q957" s="2"/>
      <c r="R957" s="2"/>
      <c r="S957" s="2"/>
      <c r="T957" s="2"/>
      <c r="U957" s="2"/>
      <c r="V957" s="2"/>
      <c r="W957" s="2"/>
      <c r="X957" s="2"/>
      <c r="Y957" s="2"/>
      <c r="Z957" s="2"/>
    </row>
    <row r="958" spans="1:26">
      <c r="A958" s="2"/>
      <c r="B958" s="2"/>
      <c r="C958" s="86"/>
      <c r="D958" s="86"/>
      <c r="E958" s="86"/>
      <c r="F958" s="86"/>
      <c r="G958" s="86"/>
      <c r="H958" s="86"/>
      <c r="I958" s="86"/>
      <c r="J958" s="86"/>
      <c r="K958" s="86"/>
      <c r="L958" s="86"/>
      <c r="M958" s="86"/>
      <c r="N958" s="86"/>
      <c r="O958" s="86"/>
      <c r="P958" s="2"/>
      <c r="Q958" s="2"/>
      <c r="R958" s="2"/>
      <c r="S958" s="2"/>
      <c r="T958" s="2"/>
      <c r="U958" s="2"/>
      <c r="V958" s="2"/>
      <c r="W958" s="2"/>
      <c r="X958" s="2"/>
      <c r="Y958" s="2"/>
      <c r="Z958" s="2"/>
    </row>
    <row r="959" spans="1:26">
      <c r="A959" s="2"/>
      <c r="B959" s="2"/>
      <c r="C959" s="86"/>
      <c r="D959" s="86"/>
      <c r="E959" s="86"/>
      <c r="F959" s="86"/>
      <c r="G959" s="86"/>
      <c r="H959" s="86"/>
      <c r="I959" s="86"/>
      <c r="J959" s="86"/>
      <c r="K959" s="86"/>
      <c r="L959" s="86"/>
      <c r="M959" s="86"/>
      <c r="N959" s="86"/>
      <c r="O959" s="86"/>
      <c r="P959" s="2"/>
      <c r="Q959" s="2"/>
      <c r="R959" s="2"/>
      <c r="S959" s="2"/>
      <c r="T959" s="2"/>
      <c r="U959" s="2"/>
      <c r="V959" s="2"/>
      <c r="W959" s="2"/>
      <c r="X959" s="2"/>
      <c r="Y959" s="2"/>
      <c r="Z959" s="2"/>
    </row>
    <row r="960" spans="1:26">
      <c r="A960" s="2"/>
      <c r="B960" s="2"/>
      <c r="C960" s="86"/>
      <c r="D960" s="86"/>
      <c r="E960" s="86"/>
      <c r="F960" s="86"/>
      <c r="G960" s="86"/>
      <c r="H960" s="86"/>
      <c r="I960" s="86"/>
      <c r="J960" s="86"/>
      <c r="K960" s="86"/>
      <c r="L960" s="86"/>
      <c r="M960" s="86"/>
      <c r="N960" s="86"/>
      <c r="O960" s="86"/>
      <c r="P960" s="2"/>
      <c r="Q960" s="2"/>
      <c r="R960" s="2"/>
      <c r="S960" s="2"/>
      <c r="T960" s="2"/>
      <c r="U960" s="2"/>
      <c r="V960" s="2"/>
      <c r="W960" s="2"/>
      <c r="X960" s="2"/>
      <c r="Y960" s="2"/>
      <c r="Z960" s="2"/>
    </row>
    <row r="961" spans="1:26">
      <c r="A961" s="2"/>
      <c r="B961" s="2"/>
      <c r="C961" s="86"/>
      <c r="D961" s="86"/>
      <c r="E961" s="86"/>
      <c r="F961" s="86"/>
      <c r="G961" s="86"/>
      <c r="H961" s="86"/>
      <c r="I961" s="86"/>
      <c r="J961" s="86"/>
      <c r="K961" s="86"/>
      <c r="L961" s="86"/>
      <c r="M961" s="86"/>
      <c r="N961" s="86"/>
      <c r="O961" s="86"/>
      <c r="P961" s="2"/>
      <c r="Q961" s="2"/>
      <c r="R961" s="2"/>
      <c r="S961" s="2"/>
      <c r="T961" s="2"/>
      <c r="U961" s="2"/>
      <c r="V961" s="2"/>
      <c r="W961" s="2"/>
      <c r="X961" s="2"/>
      <c r="Y961" s="2"/>
      <c r="Z961" s="2"/>
    </row>
    <row r="962" spans="1:26">
      <c r="A962" s="2"/>
      <c r="B962" s="2"/>
      <c r="C962" s="86"/>
      <c r="D962" s="86"/>
      <c r="E962" s="86"/>
      <c r="F962" s="86"/>
      <c r="G962" s="86"/>
      <c r="H962" s="86"/>
      <c r="I962" s="86"/>
      <c r="J962" s="86"/>
      <c r="K962" s="86"/>
      <c r="L962" s="86"/>
      <c r="M962" s="86"/>
      <c r="N962" s="86"/>
      <c r="O962" s="86"/>
      <c r="P962" s="2"/>
      <c r="Q962" s="2"/>
      <c r="R962" s="2"/>
      <c r="S962" s="2"/>
      <c r="T962" s="2"/>
      <c r="U962" s="2"/>
      <c r="V962" s="2"/>
      <c r="W962" s="2"/>
      <c r="X962" s="2"/>
      <c r="Y962" s="2"/>
      <c r="Z962" s="2"/>
    </row>
    <row r="963" spans="1:26">
      <c r="A963" s="2"/>
      <c r="B963" s="2"/>
      <c r="C963" s="86"/>
      <c r="D963" s="86"/>
      <c r="E963" s="86"/>
      <c r="F963" s="86"/>
      <c r="G963" s="86"/>
      <c r="H963" s="86"/>
      <c r="I963" s="86"/>
      <c r="J963" s="86"/>
      <c r="K963" s="86"/>
      <c r="L963" s="86"/>
      <c r="M963" s="86"/>
      <c r="N963" s="86"/>
      <c r="O963" s="86"/>
      <c r="P963" s="2"/>
      <c r="Q963" s="2"/>
      <c r="R963" s="2"/>
      <c r="S963" s="2"/>
      <c r="T963" s="2"/>
      <c r="U963" s="2"/>
      <c r="V963" s="2"/>
      <c r="W963" s="2"/>
      <c r="X963" s="2"/>
      <c r="Y963" s="2"/>
      <c r="Z963" s="2"/>
    </row>
    <row r="964" spans="1:26">
      <c r="A964" s="2"/>
      <c r="B964" s="2"/>
      <c r="C964" s="86"/>
      <c r="D964" s="86"/>
      <c r="E964" s="86"/>
      <c r="F964" s="86"/>
      <c r="G964" s="86"/>
      <c r="H964" s="86"/>
      <c r="I964" s="86"/>
      <c r="J964" s="86"/>
      <c r="K964" s="86"/>
      <c r="L964" s="86"/>
      <c r="M964" s="86"/>
      <c r="N964" s="86"/>
      <c r="O964" s="86"/>
      <c r="P964" s="2"/>
      <c r="Q964" s="2"/>
      <c r="R964" s="2"/>
      <c r="S964" s="2"/>
      <c r="T964" s="2"/>
      <c r="U964" s="2"/>
      <c r="V964" s="2"/>
      <c r="W964" s="2"/>
      <c r="X964" s="2"/>
      <c r="Y964" s="2"/>
      <c r="Z964" s="2"/>
    </row>
    <row r="965" spans="1:26">
      <c r="A965" s="2"/>
      <c r="B965" s="2"/>
      <c r="C965" s="86"/>
      <c r="D965" s="86"/>
      <c r="E965" s="86"/>
      <c r="F965" s="86"/>
      <c r="G965" s="86"/>
      <c r="H965" s="86"/>
      <c r="I965" s="86"/>
      <c r="J965" s="86"/>
      <c r="K965" s="86"/>
      <c r="L965" s="86"/>
      <c r="M965" s="86"/>
      <c r="N965" s="86"/>
      <c r="O965" s="86"/>
      <c r="P965" s="2"/>
      <c r="Q965" s="2"/>
      <c r="R965" s="2"/>
      <c r="S965" s="2"/>
      <c r="T965" s="2"/>
      <c r="U965" s="2"/>
      <c r="V965" s="2"/>
      <c r="W965" s="2"/>
      <c r="X965" s="2"/>
      <c r="Y965" s="2"/>
      <c r="Z965" s="2"/>
    </row>
    <row r="966" spans="1:26">
      <c r="A966" s="2"/>
      <c r="B966" s="2"/>
      <c r="C966" s="86"/>
      <c r="D966" s="86"/>
      <c r="E966" s="86"/>
      <c r="F966" s="86"/>
      <c r="G966" s="86"/>
      <c r="H966" s="86"/>
      <c r="I966" s="86"/>
      <c r="J966" s="86"/>
      <c r="K966" s="86"/>
      <c r="L966" s="86"/>
      <c r="M966" s="86"/>
      <c r="N966" s="86"/>
      <c r="O966" s="86"/>
      <c r="P966" s="2"/>
      <c r="Q966" s="2"/>
      <c r="R966" s="2"/>
      <c r="S966" s="2"/>
      <c r="T966" s="2"/>
      <c r="U966" s="2"/>
      <c r="V966" s="2"/>
      <c r="W966" s="2"/>
      <c r="X966" s="2"/>
      <c r="Y966" s="2"/>
      <c r="Z966" s="2"/>
    </row>
    <row r="967" spans="1:26">
      <c r="A967" s="2"/>
      <c r="B967" s="2"/>
      <c r="C967" s="86"/>
      <c r="D967" s="86"/>
      <c r="E967" s="86"/>
      <c r="F967" s="86"/>
      <c r="G967" s="86"/>
      <c r="H967" s="86"/>
      <c r="I967" s="86"/>
      <c r="J967" s="86"/>
      <c r="K967" s="86"/>
      <c r="L967" s="86"/>
      <c r="M967" s="86"/>
      <c r="N967" s="86"/>
      <c r="O967" s="86"/>
      <c r="P967" s="2"/>
      <c r="Q967" s="2"/>
      <c r="R967" s="2"/>
      <c r="S967" s="2"/>
      <c r="T967" s="2"/>
      <c r="U967" s="2"/>
      <c r="V967" s="2"/>
      <c r="W967" s="2"/>
      <c r="X967" s="2"/>
      <c r="Y967" s="2"/>
      <c r="Z967" s="2"/>
    </row>
    <row r="968" spans="1:26">
      <c r="A968" s="2"/>
      <c r="B968" s="2"/>
      <c r="C968" s="86"/>
      <c r="D968" s="86"/>
      <c r="E968" s="86"/>
      <c r="F968" s="86"/>
      <c r="G968" s="86"/>
      <c r="H968" s="86"/>
      <c r="I968" s="86"/>
      <c r="J968" s="86"/>
      <c r="K968" s="86"/>
      <c r="L968" s="86"/>
      <c r="M968" s="86"/>
      <c r="N968" s="86"/>
      <c r="O968" s="86"/>
      <c r="P968" s="2"/>
      <c r="Q968" s="2"/>
      <c r="R968" s="2"/>
      <c r="S968" s="2"/>
      <c r="T968" s="2"/>
      <c r="U968" s="2"/>
      <c r="V968" s="2"/>
      <c r="W968" s="2"/>
      <c r="X968" s="2"/>
      <c r="Y968" s="2"/>
      <c r="Z968" s="2"/>
    </row>
    <row r="969" spans="1:26">
      <c r="A969" s="2"/>
      <c r="B969" s="2"/>
      <c r="C969" s="86"/>
      <c r="D969" s="86"/>
      <c r="E969" s="86"/>
      <c r="F969" s="86"/>
      <c r="G969" s="86"/>
      <c r="H969" s="86"/>
      <c r="I969" s="86"/>
      <c r="J969" s="86"/>
      <c r="K969" s="86"/>
      <c r="L969" s="86"/>
      <c r="M969" s="86"/>
      <c r="N969" s="86"/>
      <c r="O969" s="86"/>
      <c r="P969" s="2"/>
      <c r="Q969" s="2"/>
      <c r="R969" s="2"/>
      <c r="S969" s="2"/>
      <c r="T969" s="2"/>
      <c r="U969" s="2"/>
      <c r="V969" s="2"/>
      <c r="W969" s="2"/>
      <c r="X969" s="2"/>
      <c r="Y969" s="2"/>
      <c r="Z969" s="2"/>
    </row>
    <row r="970" spans="1:26">
      <c r="A970" s="2"/>
      <c r="B970" s="2"/>
      <c r="C970" s="86"/>
      <c r="D970" s="86"/>
      <c r="E970" s="86"/>
      <c r="F970" s="86"/>
      <c r="G970" s="86"/>
      <c r="H970" s="86"/>
      <c r="I970" s="86"/>
      <c r="J970" s="86"/>
      <c r="K970" s="86"/>
      <c r="L970" s="86"/>
      <c r="M970" s="86"/>
      <c r="N970" s="86"/>
      <c r="O970" s="86"/>
      <c r="P970" s="2"/>
      <c r="Q970" s="2"/>
      <c r="R970" s="2"/>
      <c r="S970" s="2"/>
      <c r="T970" s="2"/>
      <c r="U970" s="2"/>
      <c r="V970" s="2"/>
      <c r="W970" s="2"/>
      <c r="X970" s="2"/>
      <c r="Y970" s="2"/>
      <c r="Z970" s="2"/>
    </row>
    <row r="971" spans="1:26">
      <c r="A971" s="2"/>
      <c r="B971" s="2"/>
      <c r="C971" s="86"/>
      <c r="D971" s="86"/>
      <c r="E971" s="86"/>
      <c r="F971" s="86"/>
      <c r="G971" s="86"/>
      <c r="H971" s="86"/>
      <c r="I971" s="86"/>
      <c r="J971" s="86"/>
      <c r="K971" s="86"/>
      <c r="L971" s="86"/>
      <c r="M971" s="86"/>
      <c r="N971" s="86"/>
      <c r="O971" s="86"/>
      <c r="P971" s="2"/>
      <c r="Q971" s="2"/>
      <c r="R971" s="2"/>
      <c r="S971" s="2"/>
      <c r="T971" s="2"/>
      <c r="U971" s="2"/>
      <c r="V971" s="2"/>
      <c r="W971" s="2"/>
      <c r="X971" s="2"/>
      <c r="Y971" s="2"/>
      <c r="Z971" s="2"/>
    </row>
    <row r="972" spans="1:26">
      <c r="A972" s="2"/>
      <c r="B972" s="2"/>
      <c r="C972" s="86"/>
      <c r="D972" s="86"/>
      <c r="E972" s="86"/>
      <c r="F972" s="86"/>
      <c r="G972" s="86"/>
      <c r="H972" s="86"/>
      <c r="I972" s="86"/>
      <c r="J972" s="86"/>
      <c r="K972" s="86"/>
      <c r="L972" s="86"/>
      <c r="M972" s="86"/>
      <c r="N972" s="86"/>
      <c r="O972" s="86"/>
      <c r="P972" s="2"/>
      <c r="Q972" s="2"/>
      <c r="R972" s="2"/>
      <c r="S972" s="2"/>
      <c r="T972" s="2"/>
      <c r="U972" s="2"/>
      <c r="V972" s="2"/>
      <c r="W972" s="2"/>
      <c r="X972" s="2"/>
      <c r="Y972" s="2"/>
      <c r="Z972" s="2"/>
    </row>
    <row r="973" spans="1:26">
      <c r="A973" s="2"/>
      <c r="B973" s="2"/>
      <c r="C973" s="86"/>
      <c r="D973" s="86"/>
      <c r="E973" s="86"/>
      <c r="F973" s="86"/>
      <c r="G973" s="86"/>
      <c r="H973" s="86"/>
      <c r="I973" s="86"/>
      <c r="J973" s="86"/>
      <c r="K973" s="86"/>
      <c r="L973" s="86"/>
      <c r="M973" s="86"/>
      <c r="N973" s="86"/>
      <c r="O973" s="86"/>
      <c r="P973" s="2"/>
      <c r="Q973" s="2"/>
      <c r="R973" s="2"/>
      <c r="S973" s="2"/>
      <c r="T973" s="2"/>
      <c r="U973" s="2"/>
      <c r="V973" s="2"/>
      <c r="W973" s="2"/>
      <c r="X973" s="2"/>
      <c r="Y973" s="2"/>
      <c r="Z973" s="2"/>
    </row>
    <row r="974" spans="1:26">
      <c r="A974" s="2"/>
      <c r="B974" s="2"/>
      <c r="C974" s="86"/>
      <c r="D974" s="86"/>
      <c r="E974" s="86"/>
      <c r="F974" s="86"/>
      <c r="G974" s="86"/>
      <c r="H974" s="86"/>
      <c r="I974" s="86"/>
      <c r="J974" s="86"/>
      <c r="K974" s="86"/>
      <c r="L974" s="86"/>
      <c r="M974" s="86"/>
      <c r="N974" s="86"/>
      <c r="O974" s="86"/>
      <c r="P974" s="2"/>
      <c r="Q974" s="2"/>
      <c r="R974" s="2"/>
      <c r="S974" s="2"/>
      <c r="T974" s="2"/>
      <c r="U974" s="2"/>
      <c r="V974" s="2"/>
      <c r="W974" s="2"/>
      <c r="X974" s="2"/>
      <c r="Y974" s="2"/>
      <c r="Z974" s="2"/>
    </row>
    <row r="975" spans="1:26">
      <c r="A975" s="2"/>
      <c r="B975" s="2"/>
      <c r="C975" s="86"/>
      <c r="D975" s="86"/>
      <c r="E975" s="86"/>
      <c r="F975" s="86"/>
      <c r="G975" s="86"/>
      <c r="H975" s="86"/>
      <c r="I975" s="86"/>
      <c r="J975" s="86"/>
      <c r="K975" s="86"/>
      <c r="L975" s="86"/>
      <c r="M975" s="86"/>
      <c r="N975" s="86"/>
      <c r="O975" s="86"/>
      <c r="P975" s="2"/>
      <c r="Q975" s="2"/>
      <c r="R975" s="2"/>
      <c r="S975" s="2"/>
      <c r="T975" s="2"/>
      <c r="U975" s="2"/>
      <c r="V975" s="2"/>
      <c r="W975" s="2"/>
      <c r="X975" s="2"/>
      <c r="Y975" s="2"/>
      <c r="Z975" s="2"/>
    </row>
    <row r="976" spans="1:26">
      <c r="A976" s="2"/>
      <c r="B976" s="2"/>
      <c r="C976" s="86"/>
      <c r="D976" s="86"/>
      <c r="E976" s="86"/>
      <c r="F976" s="86"/>
      <c r="G976" s="86"/>
      <c r="H976" s="86"/>
      <c r="I976" s="86"/>
      <c r="J976" s="86"/>
      <c r="K976" s="86"/>
      <c r="L976" s="86"/>
      <c r="M976" s="86"/>
      <c r="N976" s="86"/>
      <c r="O976" s="86"/>
      <c r="P976" s="2"/>
      <c r="Q976" s="2"/>
      <c r="R976" s="2"/>
      <c r="S976" s="2"/>
      <c r="T976" s="2"/>
      <c r="U976" s="2"/>
      <c r="V976" s="2"/>
      <c r="W976" s="2"/>
      <c r="X976" s="2"/>
      <c r="Y976" s="2"/>
      <c r="Z976" s="2"/>
    </row>
    <row r="977" spans="1:26">
      <c r="A977" s="2"/>
      <c r="B977" s="2"/>
      <c r="C977" s="86"/>
      <c r="D977" s="86"/>
      <c r="E977" s="86"/>
      <c r="F977" s="86"/>
      <c r="G977" s="86"/>
      <c r="H977" s="86"/>
      <c r="I977" s="86"/>
      <c r="J977" s="86"/>
      <c r="K977" s="86"/>
      <c r="L977" s="86"/>
      <c r="M977" s="86"/>
      <c r="N977" s="86"/>
      <c r="O977" s="86"/>
      <c r="P977" s="2"/>
      <c r="Q977" s="2"/>
      <c r="R977" s="2"/>
      <c r="S977" s="2"/>
      <c r="T977" s="2"/>
      <c r="U977" s="2"/>
      <c r="V977" s="2"/>
      <c r="W977" s="2"/>
      <c r="X977" s="2"/>
      <c r="Y977" s="2"/>
      <c r="Z977" s="2"/>
    </row>
    <row r="978" spans="1:26">
      <c r="A978" s="2"/>
      <c r="B978" s="2"/>
      <c r="C978" s="86"/>
      <c r="D978" s="86"/>
      <c r="E978" s="86"/>
      <c r="F978" s="86"/>
      <c r="G978" s="86"/>
      <c r="H978" s="86"/>
      <c r="I978" s="86"/>
      <c r="J978" s="86"/>
      <c r="K978" s="86"/>
      <c r="L978" s="86"/>
      <c r="M978" s="86"/>
      <c r="N978" s="86"/>
      <c r="O978" s="86"/>
      <c r="P978" s="2"/>
      <c r="Q978" s="2"/>
      <c r="R978" s="2"/>
      <c r="S978" s="2"/>
      <c r="T978" s="2"/>
      <c r="U978" s="2"/>
      <c r="V978" s="2"/>
      <c r="W978" s="2"/>
      <c r="X978" s="2"/>
      <c r="Y978" s="2"/>
      <c r="Z978" s="2"/>
    </row>
    <row r="979" spans="1:26">
      <c r="A979" s="2"/>
      <c r="B979" s="2"/>
      <c r="C979" s="86"/>
      <c r="D979" s="86"/>
      <c r="E979" s="86"/>
      <c r="F979" s="86"/>
      <c r="G979" s="86"/>
      <c r="H979" s="86"/>
      <c r="I979" s="86"/>
      <c r="J979" s="86"/>
      <c r="K979" s="86"/>
      <c r="L979" s="86"/>
      <c r="M979" s="86"/>
      <c r="N979" s="86"/>
      <c r="O979" s="86"/>
      <c r="P979" s="2"/>
      <c r="Q979" s="2"/>
      <c r="R979" s="2"/>
      <c r="S979" s="2"/>
      <c r="T979" s="2"/>
      <c r="U979" s="2"/>
      <c r="V979" s="2"/>
      <c r="W979" s="2"/>
      <c r="X979" s="2"/>
      <c r="Y979" s="2"/>
      <c r="Z979" s="2"/>
    </row>
    <row r="980" spans="1:26">
      <c r="A980" s="2"/>
      <c r="B980" s="2"/>
      <c r="C980" s="86"/>
      <c r="D980" s="86"/>
      <c r="E980" s="86"/>
      <c r="F980" s="86"/>
      <c r="G980" s="86"/>
      <c r="H980" s="86"/>
      <c r="I980" s="86"/>
      <c r="J980" s="86"/>
      <c r="K980" s="86"/>
      <c r="L980" s="86"/>
      <c r="M980" s="86"/>
      <c r="N980" s="86"/>
      <c r="O980" s="86"/>
      <c r="P980" s="2"/>
      <c r="Q980" s="2"/>
      <c r="R980" s="2"/>
      <c r="S980" s="2"/>
      <c r="T980" s="2"/>
      <c r="U980" s="2"/>
      <c r="V980" s="2"/>
      <c r="W980" s="2"/>
      <c r="X980" s="2"/>
      <c r="Y980" s="2"/>
      <c r="Z980" s="2"/>
    </row>
    <row r="981" spans="1:26">
      <c r="A981" s="2"/>
      <c r="B981" s="2"/>
      <c r="C981" s="86"/>
      <c r="D981" s="86"/>
      <c r="E981" s="86"/>
      <c r="F981" s="86"/>
      <c r="G981" s="86"/>
      <c r="H981" s="86"/>
      <c r="I981" s="86"/>
      <c r="J981" s="86"/>
      <c r="K981" s="86"/>
      <c r="L981" s="86"/>
      <c r="M981" s="86"/>
      <c r="N981" s="86"/>
      <c r="O981" s="86"/>
      <c r="P981" s="2"/>
      <c r="Q981" s="2"/>
      <c r="R981" s="2"/>
      <c r="S981" s="2"/>
      <c r="T981" s="2"/>
      <c r="U981" s="2"/>
      <c r="V981" s="2"/>
      <c r="W981" s="2"/>
      <c r="X981" s="2"/>
      <c r="Y981" s="2"/>
      <c r="Z981" s="2"/>
    </row>
    <row r="982" spans="1:26">
      <c r="A982" s="2"/>
      <c r="B982" s="2"/>
      <c r="C982" s="86"/>
      <c r="D982" s="86"/>
      <c r="E982" s="86"/>
      <c r="F982" s="86"/>
      <c r="G982" s="86"/>
      <c r="H982" s="86"/>
      <c r="I982" s="86"/>
      <c r="J982" s="86"/>
      <c r="K982" s="86"/>
      <c r="L982" s="86"/>
      <c r="M982" s="86"/>
      <c r="N982" s="86"/>
      <c r="O982" s="86"/>
      <c r="P982" s="2"/>
      <c r="Q982" s="2"/>
      <c r="R982" s="2"/>
      <c r="S982" s="2"/>
      <c r="T982" s="2"/>
      <c r="U982" s="2"/>
      <c r="V982" s="2"/>
      <c r="W982" s="2"/>
      <c r="X982" s="2"/>
      <c r="Y982" s="2"/>
      <c r="Z982" s="2"/>
    </row>
    <row r="983" spans="1:26">
      <c r="A983" s="2"/>
      <c r="B983" s="2"/>
      <c r="C983" s="86"/>
      <c r="D983" s="86"/>
      <c r="E983" s="86"/>
      <c r="F983" s="86"/>
      <c r="G983" s="86"/>
      <c r="H983" s="86"/>
      <c r="I983" s="86"/>
      <c r="J983" s="86"/>
      <c r="K983" s="86"/>
      <c r="L983" s="86"/>
      <c r="M983" s="86"/>
      <c r="N983" s="86"/>
      <c r="O983" s="86"/>
      <c r="P983" s="2"/>
      <c r="Q983" s="2"/>
      <c r="R983" s="2"/>
      <c r="S983" s="2"/>
      <c r="T983" s="2"/>
      <c r="U983" s="2"/>
      <c r="V983" s="2"/>
      <c r="W983" s="2"/>
      <c r="X983" s="2"/>
      <c r="Y983" s="2"/>
      <c r="Z983" s="2"/>
    </row>
    <row r="984" spans="1:26">
      <c r="A984" s="2"/>
      <c r="B984" s="2"/>
      <c r="C984" s="86"/>
      <c r="D984" s="86"/>
      <c r="E984" s="86"/>
      <c r="F984" s="86"/>
      <c r="G984" s="86"/>
      <c r="H984" s="86"/>
      <c r="I984" s="86"/>
      <c r="J984" s="86"/>
      <c r="K984" s="86"/>
      <c r="L984" s="86"/>
      <c r="M984" s="86"/>
      <c r="N984" s="86"/>
      <c r="O984" s="86"/>
      <c r="P984" s="2"/>
      <c r="Q984" s="2"/>
      <c r="R984" s="2"/>
      <c r="S984" s="2"/>
      <c r="T984" s="2"/>
      <c r="U984" s="2"/>
      <c r="V984" s="2"/>
      <c r="W984" s="2"/>
      <c r="X984" s="2"/>
      <c r="Y984" s="2"/>
      <c r="Z984" s="2"/>
    </row>
    <row r="985" spans="1:26">
      <c r="A985" s="2"/>
      <c r="B985" s="2"/>
      <c r="C985" s="86"/>
      <c r="D985" s="86"/>
      <c r="E985" s="86"/>
      <c r="F985" s="86"/>
      <c r="G985" s="86"/>
      <c r="H985" s="86"/>
      <c r="I985" s="86"/>
      <c r="J985" s="86"/>
      <c r="K985" s="86"/>
      <c r="L985" s="86"/>
      <c r="M985" s="86"/>
      <c r="N985" s="86"/>
      <c r="O985" s="86"/>
      <c r="P985" s="2"/>
      <c r="Q985" s="2"/>
      <c r="R985" s="2"/>
      <c r="S985" s="2"/>
      <c r="T985" s="2"/>
      <c r="U985" s="2"/>
      <c r="V985" s="2"/>
      <c r="W985" s="2"/>
      <c r="X985" s="2"/>
      <c r="Y985" s="2"/>
      <c r="Z985" s="2"/>
    </row>
    <row r="986" spans="1:26">
      <c r="A986" s="2"/>
      <c r="B986" s="2"/>
      <c r="C986" s="86"/>
      <c r="D986" s="86"/>
      <c r="E986" s="86"/>
      <c r="F986" s="86"/>
      <c r="G986" s="86"/>
      <c r="H986" s="86"/>
      <c r="I986" s="86"/>
      <c r="J986" s="86"/>
      <c r="K986" s="86"/>
      <c r="L986" s="86"/>
      <c r="M986" s="86"/>
      <c r="N986" s="86"/>
      <c r="O986" s="86"/>
      <c r="P986" s="2"/>
      <c r="Q986" s="2"/>
      <c r="R986" s="2"/>
      <c r="S986" s="2"/>
      <c r="T986" s="2"/>
      <c r="U986" s="2"/>
      <c r="V986" s="2"/>
      <c r="W986" s="2"/>
      <c r="X986" s="2"/>
      <c r="Y986" s="2"/>
      <c r="Z986" s="2"/>
    </row>
    <row r="987" spans="1:26">
      <c r="A987" s="2"/>
      <c r="B987" s="2"/>
      <c r="C987" s="86"/>
      <c r="D987" s="86"/>
      <c r="E987" s="86"/>
      <c r="F987" s="86"/>
      <c r="G987" s="86"/>
      <c r="H987" s="86"/>
      <c r="I987" s="86"/>
      <c r="J987" s="86"/>
      <c r="K987" s="86"/>
      <c r="L987" s="86"/>
      <c r="M987" s="86"/>
      <c r="N987" s="86"/>
      <c r="O987" s="86"/>
      <c r="P987" s="2"/>
      <c r="Q987" s="2"/>
      <c r="R987" s="2"/>
      <c r="S987" s="2"/>
      <c r="T987" s="2"/>
      <c r="U987" s="2"/>
      <c r="V987" s="2"/>
      <c r="W987" s="2"/>
      <c r="X987" s="2"/>
      <c r="Y987" s="2"/>
      <c r="Z987" s="2"/>
    </row>
    <row r="988" spans="1:26">
      <c r="A988" s="2"/>
      <c r="B988" s="2"/>
      <c r="C988" s="86"/>
      <c r="D988" s="86"/>
      <c r="E988" s="86"/>
      <c r="F988" s="86"/>
      <c r="G988" s="86"/>
      <c r="H988" s="86"/>
      <c r="I988" s="86"/>
      <c r="J988" s="86"/>
      <c r="K988" s="86"/>
      <c r="L988" s="86"/>
      <c r="M988" s="86"/>
      <c r="N988" s="86"/>
      <c r="O988" s="86"/>
      <c r="P988" s="2"/>
      <c r="Q988" s="2"/>
      <c r="R988" s="2"/>
      <c r="S988" s="2"/>
      <c r="T988" s="2"/>
      <c r="U988" s="2"/>
      <c r="V988" s="2"/>
      <c r="W988" s="2"/>
      <c r="X988" s="2"/>
      <c r="Y988" s="2"/>
      <c r="Z988" s="2"/>
    </row>
    <row r="989" spans="1:26">
      <c r="A989" s="2"/>
      <c r="B989" s="2"/>
      <c r="C989" s="86"/>
      <c r="D989" s="86"/>
      <c r="E989" s="86"/>
      <c r="F989" s="86"/>
      <c r="G989" s="86"/>
      <c r="H989" s="86"/>
      <c r="I989" s="86"/>
      <c r="J989" s="86"/>
      <c r="K989" s="86"/>
      <c r="L989" s="86"/>
      <c r="M989" s="86"/>
      <c r="N989" s="86"/>
      <c r="O989" s="86"/>
      <c r="P989" s="2"/>
      <c r="Q989" s="2"/>
      <c r="R989" s="2"/>
      <c r="S989" s="2"/>
      <c r="T989" s="2"/>
      <c r="U989" s="2"/>
      <c r="V989" s="2"/>
      <c r="W989" s="2"/>
      <c r="X989" s="2"/>
      <c r="Y989" s="2"/>
      <c r="Z989" s="2"/>
    </row>
    <row r="990" spans="1:26">
      <c r="A990" s="2"/>
      <c r="B990" s="2"/>
      <c r="C990" s="86"/>
      <c r="D990" s="86"/>
      <c r="E990" s="86"/>
      <c r="F990" s="86"/>
      <c r="G990" s="86"/>
      <c r="H990" s="86"/>
      <c r="I990" s="86"/>
      <c r="J990" s="86"/>
      <c r="K990" s="86"/>
      <c r="L990" s="86"/>
      <c r="M990" s="86"/>
      <c r="N990" s="86"/>
      <c r="O990" s="86"/>
      <c r="P990" s="2"/>
      <c r="Q990" s="2"/>
      <c r="R990" s="2"/>
      <c r="S990" s="2"/>
      <c r="T990" s="2"/>
      <c r="U990" s="2"/>
      <c r="V990" s="2"/>
      <c r="W990" s="2"/>
      <c r="X990" s="2"/>
      <c r="Y990" s="2"/>
      <c r="Z990" s="2"/>
    </row>
    <row r="991" spans="1:26">
      <c r="A991" s="2"/>
      <c r="B991" s="2"/>
      <c r="C991" s="86"/>
      <c r="D991" s="86"/>
      <c r="E991" s="86"/>
      <c r="F991" s="86"/>
      <c r="G991" s="86"/>
      <c r="H991" s="86"/>
      <c r="I991" s="86"/>
      <c r="J991" s="86"/>
      <c r="K991" s="86"/>
      <c r="L991" s="86"/>
      <c r="M991" s="86"/>
      <c r="N991" s="86"/>
      <c r="O991" s="86"/>
      <c r="P991" s="2"/>
      <c r="Q991" s="2"/>
      <c r="R991" s="2"/>
      <c r="S991" s="2"/>
      <c r="T991" s="2"/>
      <c r="U991" s="2"/>
      <c r="V991" s="2"/>
      <c r="W991" s="2"/>
      <c r="X991" s="2"/>
      <c r="Y991" s="2"/>
      <c r="Z991" s="2"/>
    </row>
    <row r="992" spans="1:26">
      <c r="A992" s="2"/>
      <c r="B992" s="2"/>
      <c r="C992" s="86"/>
      <c r="D992" s="86"/>
      <c r="E992" s="86"/>
      <c r="F992" s="86"/>
      <c r="G992" s="86"/>
      <c r="H992" s="86"/>
      <c r="I992" s="86"/>
      <c r="J992" s="86"/>
      <c r="K992" s="86"/>
      <c r="L992" s="86"/>
      <c r="M992" s="86"/>
      <c r="N992" s="86"/>
      <c r="O992" s="86"/>
      <c r="P992" s="2"/>
      <c r="Q992" s="2"/>
      <c r="R992" s="2"/>
      <c r="S992" s="2"/>
      <c r="T992" s="2"/>
      <c r="U992" s="2"/>
      <c r="V992" s="2"/>
      <c r="W992" s="2"/>
      <c r="X992" s="2"/>
      <c r="Y992" s="2"/>
      <c r="Z992" s="2"/>
    </row>
    <row r="993" spans="1:26">
      <c r="A993" s="2"/>
      <c r="B993" s="2"/>
      <c r="C993" s="86"/>
      <c r="D993" s="86"/>
      <c r="E993" s="86"/>
      <c r="F993" s="86"/>
      <c r="G993" s="86"/>
      <c r="H993" s="86"/>
      <c r="I993" s="86"/>
      <c r="J993" s="86"/>
      <c r="K993" s="86"/>
      <c r="L993" s="86"/>
      <c r="M993" s="86"/>
      <c r="N993" s="86"/>
      <c r="O993" s="86"/>
      <c r="P993" s="2"/>
      <c r="Q993" s="2"/>
      <c r="R993" s="2"/>
      <c r="S993" s="2"/>
      <c r="T993" s="2"/>
      <c r="U993" s="2"/>
      <c r="V993" s="2"/>
      <c r="W993" s="2"/>
      <c r="X993" s="2"/>
      <c r="Y993" s="2"/>
      <c r="Z993" s="2"/>
    </row>
    <row r="994" spans="1:26">
      <c r="A994" s="2"/>
      <c r="B994" s="2"/>
      <c r="C994" s="86"/>
      <c r="D994" s="86"/>
      <c r="E994" s="86"/>
      <c r="F994" s="86"/>
      <c r="G994" s="86"/>
      <c r="H994" s="86"/>
      <c r="I994" s="86"/>
      <c r="J994" s="86"/>
      <c r="K994" s="86"/>
      <c r="L994" s="86"/>
      <c r="M994" s="86"/>
      <c r="N994" s="86"/>
      <c r="O994" s="86"/>
      <c r="P994" s="2"/>
      <c r="Q994" s="2"/>
      <c r="R994" s="2"/>
      <c r="S994" s="2"/>
      <c r="T994" s="2"/>
      <c r="U994" s="2"/>
      <c r="V994" s="2"/>
      <c r="W994" s="2"/>
      <c r="X994" s="2"/>
      <c r="Y994" s="2"/>
      <c r="Z994" s="2"/>
    </row>
    <row r="995" spans="1:26">
      <c r="A995" s="2"/>
      <c r="B995" s="2"/>
      <c r="C995" s="86"/>
      <c r="D995" s="86"/>
      <c r="E995" s="86"/>
      <c r="F995" s="86"/>
      <c r="G995" s="86"/>
      <c r="H995" s="86"/>
      <c r="I995" s="86"/>
      <c r="J995" s="86"/>
      <c r="K995" s="86"/>
      <c r="L995" s="86"/>
      <c r="M995" s="86"/>
      <c r="N995" s="86"/>
      <c r="O995" s="86"/>
      <c r="P995" s="2"/>
      <c r="Q995" s="2"/>
      <c r="R995" s="2"/>
      <c r="S995" s="2"/>
      <c r="T995" s="2"/>
      <c r="U995" s="2"/>
      <c r="V995" s="2"/>
      <c r="W995" s="2"/>
      <c r="X995" s="2"/>
      <c r="Y995" s="2"/>
      <c r="Z995" s="2"/>
    </row>
    <row r="996" spans="1:26">
      <c r="A996" s="2"/>
      <c r="B996" s="2"/>
      <c r="C996" s="86"/>
      <c r="D996" s="86"/>
      <c r="E996" s="86"/>
      <c r="F996" s="86"/>
      <c r="G996" s="86"/>
      <c r="H996" s="86"/>
      <c r="I996" s="86"/>
      <c r="J996" s="86"/>
      <c r="K996" s="86"/>
      <c r="L996" s="86"/>
      <c r="M996" s="86"/>
      <c r="N996" s="86"/>
      <c r="O996" s="86"/>
      <c r="P996" s="2"/>
      <c r="Q996" s="2"/>
      <c r="R996" s="2"/>
      <c r="S996" s="2"/>
      <c r="T996" s="2"/>
      <c r="U996" s="2"/>
      <c r="V996" s="2"/>
      <c r="W996" s="2"/>
      <c r="X996" s="2"/>
      <c r="Y996" s="2"/>
      <c r="Z996" s="2"/>
    </row>
    <row r="997" spans="1:26">
      <c r="A997" s="2"/>
      <c r="B997" s="2"/>
      <c r="C997" s="86"/>
      <c r="D997" s="86"/>
      <c r="E997" s="86"/>
      <c r="F997" s="86"/>
      <c r="G997" s="86"/>
      <c r="H997" s="86"/>
      <c r="I997" s="86"/>
      <c r="J997" s="86"/>
      <c r="K997" s="86"/>
      <c r="L997" s="86"/>
      <c r="M997" s="86"/>
      <c r="N997" s="86"/>
      <c r="O997" s="86"/>
      <c r="P997" s="2"/>
      <c r="Q997" s="2"/>
      <c r="R997" s="2"/>
      <c r="S997" s="2"/>
      <c r="T997" s="2"/>
      <c r="U997" s="2"/>
      <c r="V997" s="2"/>
      <c r="W997" s="2"/>
      <c r="X997" s="2"/>
      <c r="Y997" s="2"/>
      <c r="Z997" s="2"/>
    </row>
    <row r="998" spans="1:26">
      <c r="A998" s="2"/>
      <c r="B998" s="2"/>
      <c r="C998" s="86"/>
      <c r="D998" s="86"/>
      <c r="E998" s="86"/>
      <c r="F998" s="86"/>
      <c r="G998" s="86"/>
      <c r="H998" s="86"/>
      <c r="I998" s="86"/>
      <c r="J998" s="86"/>
      <c r="K998" s="86"/>
      <c r="L998" s="86"/>
      <c r="M998" s="86"/>
      <c r="N998" s="86"/>
      <c r="O998" s="86"/>
      <c r="P998" s="2"/>
      <c r="Q998" s="2"/>
      <c r="R998" s="2"/>
      <c r="S998" s="2"/>
      <c r="T998" s="2"/>
      <c r="U998" s="2"/>
      <c r="V998" s="2"/>
      <c r="W998" s="2"/>
      <c r="X998" s="2"/>
      <c r="Y998" s="2"/>
      <c r="Z998" s="2"/>
    </row>
    <row r="999" spans="1:26">
      <c r="A999" s="2"/>
      <c r="B999" s="2"/>
      <c r="C999" s="86"/>
      <c r="D999" s="86"/>
      <c r="E999" s="86"/>
      <c r="F999" s="86"/>
      <c r="G999" s="86"/>
      <c r="H999" s="86"/>
      <c r="I999" s="86"/>
      <c r="J999" s="86"/>
      <c r="K999" s="86"/>
      <c r="L999" s="86"/>
      <c r="M999" s="86"/>
      <c r="N999" s="86"/>
      <c r="O999" s="86"/>
      <c r="P999" s="2"/>
      <c r="Q999" s="2"/>
      <c r="R999" s="2"/>
      <c r="S999" s="2"/>
      <c r="T999" s="2"/>
      <c r="U999" s="2"/>
      <c r="V999" s="2"/>
      <c r="W999" s="2"/>
      <c r="X999" s="2"/>
      <c r="Y999" s="2"/>
      <c r="Z999" s="2"/>
    </row>
    <row r="1000" spans="1:26">
      <c r="A1000" s="2"/>
      <c r="B1000" s="2"/>
      <c r="C1000" s="86"/>
      <c r="D1000" s="86"/>
      <c r="E1000" s="86"/>
      <c r="F1000" s="86"/>
      <c r="G1000" s="86"/>
      <c r="H1000" s="86"/>
      <c r="I1000" s="86"/>
      <c r="J1000" s="86"/>
      <c r="K1000" s="86"/>
      <c r="L1000" s="86"/>
      <c r="M1000" s="86"/>
      <c r="N1000" s="86"/>
      <c r="O1000" s="86"/>
      <c r="P1000" s="2"/>
      <c r="Q1000" s="2"/>
      <c r="R1000" s="2"/>
      <c r="S1000" s="2"/>
      <c r="T1000" s="2"/>
      <c r="U1000" s="2"/>
      <c r="V1000" s="2"/>
      <c r="W1000" s="2"/>
      <c r="X1000" s="2"/>
      <c r="Y1000" s="2"/>
      <c r="Z1000" s="2"/>
    </row>
  </sheetData>
  <sheetProtection sheet="1" objects="1" scenarios="1" selectLockedCells="1"/>
  <mergeCells count="7">
    <mergeCell ref="H52:I52"/>
    <mergeCell ref="C3:O3"/>
    <mergeCell ref="D5:O5"/>
    <mergeCell ref="D7:O7"/>
    <mergeCell ref="C9:O9"/>
    <mergeCell ref="C50:F50"/>
    <mergeCell ref="C51:F52"/>
  </mergeCells>
  <dataValidations count="4">
    <dataValidation type="list" allowBlank="1" showInputMessage="1" showErrorMessage="1" prompt=" - " sqref="F18:G31 E35:E48" xr:uid="{00000000-0002-0000-1000-000000000000}">
      <formula1>$H$56:$H$256</formula1>
    </dataValidation>
    <dataValidation type="list" allowBlank="1" showInputMessage="1" showErrorMessage="1" prompt=" - " sqref="C18:C31" xr:uid="{00000000-0002-0000-1000-000001000000}">
      <formula1>$C$56:$C$60</formula1>
    </dataValidation>
    <dataValidation type="list" allowBlank="1" showInputMessage="1" showErrorMessage="1" prompt=" - " sqref="E18:E31" xr:uid="{00000000-0002-0000-1000-000002000000}">
      <formula1>$D$57:$D$75</formula1>
    </dataValidation>
    <dataValidation type="list" allowBlank="1" showInputMessage="1" showErrorMessage="1" prompt=" - " sqref="D12:D14" xr:uid="{00000000-0002-0000-1000-000003000000}">
      <formula1>$I$56:$I$58</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showGridLines="0" topLeftCell="A13" zoomScale="60" zoomScaleNormal="60" workbookViewId="0" xr3:uid="{F1CDC194-CB96-5A2D-8E84-222F42300CFA}">
      <selection activeCell="I30" sqref="I30"/>
    </sheetView>
  </sheetViews>
  <sheetFormatPr defaultColWidth="12.5703125" defaultRowHeight="15" customHeight="1"/>
  <cols>
    <col min="1" max="2" width="1.42578125" style="183" customWidth="1"/>
    <col min="3" max="3" width="35.7109375" style="183" customWidth="1"/>
    <col min="4" max="4" width="29" style="183" customWidth="1"/>
    <col min="5" max="6" width="31.7109375" style="183" customWidth="1"/>
    <col min="7" max="7" width="9.42578125" style="183" customWidth="1"/>
    <col min="8" max="8" width="10.140625" style="183" customWidth="1"/>
    <col min="9" max="9" width="9.42578125" style="183" customWidth="1"/>
    <col min="10" max="10" width="26.28515625" style="183" customWidth="1"/>
    <col min="11" max="16" width="9.42578125" style="183" customWidth="1"/>
    <col min="17" max="18" width="1.42578125" style="183" customWidth="1"/>
    <col min="19" max="21" width="8" style="183" hidden="1" customWidth="1"/>
    <col min="22" max="23" width="1.42578125" style="183" hidden="1" customWidth="1"/>
    <col min="24" max="26" width="0" style="183" hidden="1" customWidth="1"/>
    <col min="27" max="16384" width="12.5703125" style="183"/>
  </cols>
  <sheetData>
    <row r="1" spans="1:26" ht="7.5" customHeight="1">
      <c r="A1" s="2"/>
      <c r="B1" s="2"/>
      <c r="C1" s="86"/>
      <c r="D1" s="86"/>
      <c r="E1" s="86"/>
      <c r="F1" s="86"/>
      <c r="G1" s="86"/>
      <c r="H1" s="86"/>
      <c r="I1" s="86"/>
      <c r="J1" s="86"/>
      <c r="K1" s="86"/>
      <c r="L1" s="86"/>
      <c r="M1" s="86"/>
      <c r="N1" s="86"/>
      <c r="O1" s="86"/>
      <c r="P1" s="86"/>
      <c r="Q1" s="2"/>
      <c r="R1" s="2"/>
      <c r="S1" s="2"/>
      <c r="T1" s="2"/>
      <c r="U1" s="2"/>
      <c r="V1" s="2"/>
      <c r="W1" s="2"/>
      <c r="X1" s="2"/>
      <c r="Y1" s="2"/>
      <c r="Z1" s="2"/>
    </row>
    <row r="2" spans="1:26" ht="7.5" customHeight="1">
      <c r="A2" s="2"/>
      <c r="B2" s="1"/>
      <c r="C2" s="87"/>
      <c r="D2" s="87"/>
      <c r="E2" s="87"/>
      <c r="F2" s="87"/>
      <c r="G2" s="87"/>
      <c r="H2" s="87"/>
      <c r="I2" s="87"/>
      <c r="J2" s="87"/>
      <c r="K2" s="87"/>
      <c r="L2" s="87"/>
      <c r="M2" s="87"/>
      <c r="N2" s="87"/>
      <c r="O2" s="87"/>
      <c r="P2" s="87"/>
      <c r="Q2" s="1"/>
      <c r="R2" s="2"/>
      <c r="S2" s="2"/>
      <c r="T2" s="2"/>
      <c r="U2" s="2"/>
      <c r="V2" s="2"/>
      <c r="W2" s="2"/>
      <c r="X2" s="2"/>
      <c r="Y2" s="2"/>
      <c r="Z2" s="2"/>
    </row>
    <row r="3" spans="1:26" ht="15.75" customHeight="1">
      <c r="A3" s="2"/>
      <c r="B3" s="1"/>
      <c r="C3" s="564" t="s">
        <v>239</v>
      </c>
      <c r="D3" s="510"/>
      <c r="E3" s="510"/>
      <c r="F3" s="510"/>
      <c r="G3" s="510"/>
      <c r="H3" s="510"/>
      <c r="I3" s="510"/>
      <c r="J3" s="510"/>
      <c r="K3" s="510"/>
      <c r="L3" s="510"/>
      <c r="M3" s="510"/>
      <c r="N3" s="510"/>
      <c r="O3" s="510"/>
      <c r="P3" s="512"/>
      <c r="Q3" s="1"/>
      <c r="R3" s="2"/>
      <c r="S3" s="2"/>
      <c r="T3" s="2"/>
      <c r="U3" s="2"/>
      <c r="V3" s="2"/>
      <c r="W3" s="2"/>
      <c r="X3" s="2"/>
      <c r="Y3" s="2"/>
      <c r="Z3" s="2"/>
    </row>
    <row r="4" spans="1:26" ht="7.5" customHeight="1">
      <c r="A4" s="2"/>
      <c r="B4" s="1"/>
      <c r="C4" s="87"/>
      <c r="D4" s="87"/>
      <c r="E4" s="87"/>
      <c r="F4" s="87"/>
      <c r="G4" s="87"/>
      <c r="H4" s="87"/>
      <c r="I4" s="87"/>
      <c r="J4" s="87"/>
      <c r="K4" s="87"/>
      <c r="L4" s="87"/>
      <c r="M4" s="87"/>
      <c r="N4" s="87"/>
      <c r="O4" s="87"/>
      <c r="P4" s="87"/>
      <c r="Q4" s="1"/>
      <c r="R4" s="2"/>
      <c r="S4" s="2"/>
      <c r="T4" s="2"/>
      <c r="U4" s="2"/>
      <c r="V4" s="2"/>
      <c r="W4" s="2"/>
      <c r="X4" s="2"/>
      <c r="Y4" s="2"/>
      <c r="Z4" s="2"/>
    </row>
    <row r="5" spans="1:26" ht="15.75" customHeight="1">
      <c r="A5" s="2"/>
      <c r="B5" s="1"/>
      <c r="C5" s="57" t="s">
        <v>14</v>
      </c>
      <c r="D5" s="565" t="e">
        <f>IF(#REF!=0,"",#REF!)</f>
        <v>#REF!</v>
      </c>
      <c r="E5" s="510"/>
      <c r="F5" s="510"/>
      <c r="G5" s="510"/>
      <c r="H5" s="510"/>
      <c r="I5" s="510"/>
      <c r="J5" s="510"/>
      <c r="K5" s="510"/>
      <c r="L5" s="510"/>
      <c r="M5" s="510"/>
      <c r="N5" s="510"/>
      <c r="O5" s="510"/>
      <c r="P5" s="512"/>
      <c r="Q5" s="1"/>
      <c r="R5" s="2"/>
      <c r="S5" s="2"/>
      <c r="T5" s="2"/>
      <c r="U5" s="2"/>
      <c r="V5" s="2"/>
      <c r="W5" s="2"/>
      <c r="X5" s="2"/>
      <c r="Y5" s="2"/>
      <c r="Z5" s="2"/>
    </row>
    <row r="6" spans="1:26" ht="7.5" customHeight="1">
      <c r="A6" s="2"/>
      <c r="B6" s="1"/>
      <c r="C6" s="87"/>
      <c r="D6" s="87"/>
      <c r="E6" s="87"/>
      <c r="F6" s="87"/>
      <c r="G6" s="87"/>
      <c r="H6" s="87"/>
      <c r="I6" s="87"/>
      <c r="J6" s="87"/>
      <c r="K6" s="87"/>
      <c r="L6" s="87"/>
      <c r="M6" s="87"/>
      <c r="N6" s="87"/>
      <c r="O6" s="87"/>
      <c r="P6" s="87"/>
      <c r="Q6" s="1"/>
      <c r="R6" s="2"/>
      <c r="S6" s="2"/>
      <c r="T6" s="2"/>
      <c r="U6" s="2"/>
      <c r="V6" s="2"/>
      <c r="W6" s="2"/>
      <c r="X6" s="2"/>
      <c r="Y6" s="2"/>
      <c r="Z6" s="2"/>
    </row>
    <row r="7" spans="1:26" ht="15.75" customHeight="1">
      <c r="A7" s="2"/>
      <c r="B7" s="1"/>
      <c r="C7" s="57" t="s">
        <v>15</v>
      </c>
      <c r="D7" s="565" t="e">
        <f>IF(#REF!=0,"",#REF!)</f>
        <v>#REF!</v>
      </c>
      <c r="E7" s="510"/>
      <c r="F7" s="510"/>
      <c r="G7" s="510"/>
      <c r="H7" s="510"/>
      <c r="I7" s="510"/>
      <c r="J7" s="510"/>
      <c r="K7" s="510"/>
      <c r="L7" s="510"/>
      <c r="M7" s="510"/>
      <c r="N7" s="510"/>
      <c r="O7" s="510"/>
      <c r="P7" s="512"/>
      <c r="Q7" s="1"/>
      <c r="R7" s="2"/>
      <c r="S7" s="2"/>
      <c r="T7" s="2"/>
      <c r="U7" s="2"/>
      <c r="V7" s="2"/>
      <c r="W7" s="2"/>
      <c r="X7" s="2"/>
      <c r="Y7" s="2"/>
      <c r="Z7" s="2"/>
    </row>
    <row r="8" spans="1:26" ht="7.5" customHeight="1">
      <c r="A8" s="2"/>
      <c r="B8" s="1"/>
      <c r="C8" s="87"/>
      <c r="D8" s="87"/>
      <c r="E8" s="87"/>
      <c r="F8" s="87"/>
      <c r="G8" s="87"/>
      <c r="H8" s="87"/>
      <c r="I8" s="87"/>
      <c r="J8" s="87"/>
      <c r="K8" s="87"/>
      <c r="L8" s="87"/>
      <c r="M8" s="87"/>
      <c r="N8" s="87"/>
      <c r="O8" s="87"/>
      <c r="P8" s="87"/>
      <c r="Q8" s="1"/>
      <c r="R8" s="2"/>
      <c r="S8" s="2"/>
      <c r="T8" s="2"/>
      <c r="U8" s="2"/>
      <c r="V8" s="2"/>
      <c r="W8" s="2"/>
      <c r="X8" s="2"/>
      <c r="Y8" s="2"/>
      <c r="Z8" s="2"/>
    </row>
    <row r="9" spans="1:26" ht="328.5" customHeight="1">
      <c r="A9" s="2"/>
      <c r="B9" s="1"/>
      <c r="C9" s="545" t="s">
        <v>283</v>
      </c>
      <c r="D9" s="510"/>
      <c r="E9" s="510"/>
      <c r="F9" s="510"/>
      <c r="G9" s="510"/>
      <c r="H9" s="510"/>
      <c r="I9" s="510"/>
      <c r="J9" s="510"/>
      <c r="K9" s="510"/>
      <c r="L9" s="510"/>
      <c r="M9" s="510"/>
      <c r="N9" s="510"/>
      <c r="O9" s="510"/>
      <c r="P9" s="512"/>
      <c r="Q9" s="1"/>
      <c r="R9" s="2"/>
      <c r="S9" s="2"/>
      <c r="T9" s="2"/>
      <c r="U9" s="2"/>
      <c r="V9" s="2"/>
      <c r="W9" s="2"/>
      <c r="X9" s="2"/>
      <c r="Y9" s="2"/>
      <c r="Z9" s="2"/>
    </row>
    <row r="10" spans="1:26" ht="7.5" customHeight="1">
      <c r="A10" s="2"/>
      <c r="B10" s="1"/>
      <c r="C10" s="87"/>
      <c r="D10" s="87"/>
      <c r="E10" s="87"/>
      <c r="F10" s="87"/>
      <c r="G10" s="87"/>
      <c r="H10" s="87"/>
      <c r="I10" s="87"/>
      <c r="J10" s="87"/>
      <c r="K10" s="87"/>
      <c r="L10" s="87"/>
      <c r="M10" s="87"/>
      <c r="N10" s="87"/>
      <c r="O10" s="87"/>
      <c r="P10" s="87"/>
      <c r="Q10" s="1"/>
      <c r="R10" s="2"/>
      <c r="S10" s="2"/>
      <c r="T10" s="2"/>
      <c r="U10" s="2"/>
      <c r="V10" s="2"/>
      <c r="W10" s="2"/>
      <c r="X10" s="2"/>
      <c r="Y10" s="2"/>
      <c r="Z10" s="2"/>
    </row>
    <row r="11" spans="1:26" ht="52.5" customHeight="1">
      <c r="A11" s="2"/>
      <c r="B11" s="1"/>
      <c r="C11" s="119" t="s">
        <v>284</v>
      </c>
      <c r="D11" s="217" t="s">
        <v>95</v>
      </c>
      <c r="E11" s="122" t="str">
        <f t="shared" ref="E11:E13" si="0">IF(D11="No","You are not required to complete this section of the application","")</f>
        <v/>
      </c>
      <c r="F11" s="87"/>
      <c r="G11" s="87"/>
      <c r="H11" s="87"/>
      <c r="I11" s="87"/>
      <c r="J11" s="87"/>
      <c r="K11" s="87"/>
      <c r="L11" s="87"/>
      <c r="M11" s="87"/>
      <c r="N11" s="87"/>
      <c r="O11" s="87"/>
      <c r="P11" s="87"/>
      <c r="Q11" s="1"/>
      <c r="R11" s="2"/>
      <c r="S11" s="2"/>
      <c r="T11" s="2"/>
      <c r="U11" s="2"/>
      <c r="V11" s="2"/>
      <c r="W11" s="2"/>
      <c r="X11" s="2"/>
      <c r="Y11" s="2"/>
      <c r="Z11" s="2"/>
    </row>
    <row r="12" spans="1:26" ht="45.75" customHeight="1">
      <c r="A12" s="2"/>
      <c r="B12" s="1"/>
      <c r="C12" s="124" t="s">
        <v>285</v>
      </c>
      <c r="D12" s="218" t="s">
        <v>95</v>
      </c>
      <c r="E12" s="122" t="str">
        <f t="shared" si="0"/>
        <v/>
      </c>
      <c r="F12" s="87"/>
      <c r="G12" s="87"/>
      <c r="H12" s="87"/>
      <c r="I12" s="87"/>
      <c r="J12" s="87"/>
      <c r="K12" s="87"/>
      <c r="L12" s="87"/>
      <c r="M12" s="87"/>
      <c r="N12" s="87"/>
      <c r="O12" s="87"/>
      <c r="P12" s="87"/>
      <c r="Q12" s="1"/>
      <c r="R12" s="2"/>
      <c r="S12" s="2"/>
      <c r="T12" s="2"/>
      <c r="U12" s="2"/>
      <c r="V12" s="2"/>
      <c r="W12" s="2"/>
      <c r="X12" s="2"/>
      <c r="Y12" s="2"/>
      <c r="Z12" s="2"/>
    </row>
    <row r="13" spans="1:26" ht="30.75" customHeight="1">
      <c r="A13" s="2"/>
      <c r="B13" s="1"/>
      <c r="C13" s="91" t="s">
        <v>286</v>
      </c>
      <c r="D13" s="194" t="s">
        <v>95</v>
      </c>
      <c r="E13" s="122" t="str">
        <f t="shared" si="0"/>
        <v/>
      </c>
      <c r="F13" s="87"/>
      <c r="G13" s="87"/>
      <c r="H13" s="87"/>
      <c r="I13" s="87"/>
      <c r="J13" s="87"/>
      <c r="K13" s="87"/>
      <c r="L13" s="87"/>
      <c r="M13" s="87"/>
      <c r="N13" s="87"/>
      <c r="O13" s="87"/>
      <c r="P13" s="87"/>
      <c r="Q13" s="1"/>
      <c r="R13" s="2"/>
      <c r="S13" s="2"/>
      <c r="T13" s="2"/>
      <c r="U13" s="2"/>
      <c r="V13" s="2"/>
      <c r="W13" s="2"/>
      <c r="X13" s="2"/>
      <c r="Y13" s="2"/>
      <c r="Z13" s="2"/>
    </row>
    <row r="14" spans="1:26" ht="30.75" customHeight="1">
      <c r="A14" s="2"/>
      <c r="B14" s="1"/>
      <c r="C14" s="128" t="s">
        <v>287</v>
      </c>
      <c r="D14" s="219"/>
      <c r="E14" s="87"/>
      <c r="F14" s="87"/>
      <c r="G14" s="87"/>
      <c r="H14" s="87"/>
      <c r="I14" s="87"/>
      <c r="J14" s="87"/>
      <c r="K14" s="87"/>
      <c r="L14" s="87"/>
      <c r="M14" s="87"/>
      <c r="N14" s="87"/>
      <c r="O14" s="87"/>
      <c r="P14" s="87"/>
      <c r="Q14" s="1"/>
      <c r="R14" s="2"/>
      <c r="S14" s="2"/>
      <c r="T14" s="2"/>
      <c r="U14" s="2"/>
      <c r="V14" s="2"/>
      <c r="W14" s="2"/>
      <c r="X14" s="2"/>
      <c r="Y14" s="2"/>
      <c r="Z14" s="2"/>
    </row>
    <row r="15" spans="1:26" ht="9.75" customHeight="1">
      <c r="A15" s="2"/>
      <c r="B15" s="1"/>
      <c r="C15" s="129"/>
      <c r="D15" s="129"/>
      <c r="E15" s="87"/>
      <c r="F15" s="87"/>
      <c r="G15" s="87"/>
      <c r="H15" s="87"/>
      <c r="I15" s="87"/>
      <c r="J15" s="87"/>
      <c r="K15" s="87"/>
      <c r="L15" s="87"/>
      <c r="M15" s="87"/>
      <c r="N15" s="87"/>
      <c r="O15" s="87"/>
      <c r="P15" s="87"/>
      <c r="Q15" s="1"/>
      <c r="R15" s="2"/>
      <c r="S15" s="2"/>
      <c r="T15" s="2"/>
      <c r="U15" s="2"/>
      <c r="V15" s="2"/>
      <c r="W15" s="2"/>
      <c r="X15" s="2"/>
      <c r="Y15" s="2"/>
      <c r="Z15" s="2"/>
    </row>
    <row r="16" spans="1:26" ht="33.75" customHeight="1">
      <c r="A16" s="2"/>
      <c r="B16" s="1"/>
      <c r="C16" s="130" t="s">
        <v>288</v>
      </c>
      <c r="D16" s="131" t="s">
        <v>289</v>
      </c>
      <c r="E16" s="132" t="s">
        <v>290</v>
      </c>
      <c r="F16" s="131" t="s">
        <v>291</v>
      </c>
      <c r="G16" s="132" t="s">
        <v>292</v>
      </c>
      <c r="H16" s="87"/>
      <c r="I16" s="87"/>
      <c r="J16" s="87"/>
      <c r="K16" s="87"/>
      <c r="L16" s="87"/>
      <c r="M16" s="87"/>
      <c r="N16" s="87"/>
      <c r="O16" s="87"/>
      <c r="P16" s="87"/>
      <c r="Q16" s="1"/>
      <c r="R16" s="2"/>
      <c r="S16" s="2"/>
      <c r="T16" s="2"/>
      <c r="U16" s="2"/>
      <c r="V16" s="2"/>
      <c r="W16" s="2"/>
      <c r="X16" s="2"/>
      <c r="Y16" s="2"/>
      <c r="Z16" s="2"/>
    </row>
    <row r="17" spans="1:26" ht="33.75" hidden="1" customHeight="1">
      <c r="A17" s="2"/>
      <c r="B17" s="1"/>
      <c r="C17" s="130" t="s">
        <v>95</v>
      </c>
      <c r="D17" s="131"/>
      <c r="E17" s="132"/>
      <c r="F17" s="131"/>
      <c r="G17" s="132"/>
      <c r="H17" s="87"/>
      <c r="I17" s="87"/>
      <c r="J17" s="87"/>
      <c r="K17" s="87"/>
      <c r="L17" s="87"/>
      <c r="M17" s="87"/>
      <c r="N17" s="87"/>
      <c r="O17" s="87"/>
      <c r="P17" s="87"/>
      <c r="Q17" s="1"/>
      <c r="R17" s="2"/>
      <c r="S17" s="2"/>
      <c r="T17" s="2"/>
      <c r="U17" s="2"/>
      <c r="V17" s="2"/>
      <c r="W17" s="2"/>
      <c r="X17" s="2"/>
      <c r="Y17" s="2"/>
      <c r="Z17" s="2"/>
    </row>
    <row r="18" spans="1:26" ht="19.5" customHeight="1">
      <c r="A18" s="2"/>
      <c r="B18" s="1"/>
      <c r="C18" s="133" t="s">
        <v>293</v>
      </c>
      <c r="D18" s="220"/>
      <c r="E18" s="221" t="s">
        <v>96</v>
      </c>
      <c r="F18" s="222"/>
      <c r="G18" s="223" t="str">
        <f t="shared" ref="G18:G22" si="1">IFERROR(P73/D18,"")</f>
        <v/>
      </c>
      <c r="H18" s="134" t="str">
        <f>IF(E18="Placebo","The costs relating to this Study Arm are Research not NHS Treatment Costs.","")</f>
        <v/>
      </c>
      <c r="I18" s="87"/>
      <c r="J18" s="87"/>
      <c r="K18" s="87"/>
      <c r="L18" s="87"/>
      <c r="M18" s="87"/>
      <c r="N18" s="87"/>
      <c r="O18" s="87"/>
      <c r="P18" s="87"/>
      <c r="Q18" s="1"/>
      <c r="R18" s="2"/>
      <c r="S18" s="2"/>
      <c r="T18" s="2"/>
      <c r="U18" s="2"/>
      <c r="V18" s="2"/>
      <c r="W18" s="2"/>
      <c r="X18" s="2"/>
      <c r="Y18" s="2"/>
      <c r="Z18" s="2"/>
    </row>
    <row r="19" spans="1:26" ht="19.5" customHeight="1">
      <c r="A19" s="2"/>
      <c r="B19" s="1"/>
      <c r="C19" s="135" t="s">
        <v>294</v>
      </c>
      <c r="D19" s="224"/>
      <c r="E19" s="225" t="s">
        <v>96</v>
      </c>
      <c r="F19" s="226"/>
      <c r="G19" s="227" t="str">
        <f t="shared" si="1"/>
        <v/>
      </c>
      <c r="H19" s="134" t="str">
        <f>IF(E19="Placebo","The costs relating to this Arm are Research Costs not NHS Treatment Costs.","")</f>
        <v/>
      </c>
      <c r="I19" s="87"/>
      <c r="J19" s="87"/>
      <c r="K19" s="87"/>
      <c r="L19" s="87"/>
      <c r="M19" s="87"/>
      <c r="N19" s="87"/>
      <c r="O19" s="87"/>
      <c r="P19" s="87"/>
      <c r="Q19" s="1"/>
      <c r="R19" s="2"/>
      <c r="S19" s="2"/>
      <c r="T19" s="2"/>
      <c r="U19" s="2"/>
      <c r="V19" s="2"/>
      <c r="W19" s="2"/>
      <c r="X19" s="2"/>
      <c r="Y19" s="2"/>
      <c r="Z19" s="2"/>
    </row>
    <row r="20" spans="1:26">
      <c r="A20" s="2"/>
      <c r="B20" s="1"/>
      <c r="C20" s="135" t="s">
        <v>295</v>
      </c>
      <c r="D20" s="224"/>
      <c r="E20" s="225" t="s">
        <v>96</v>
      </c>
      <c r="F20" s="226"/>
      <c r="G20" s="227" t="str">
        <f t="shared" si="1"/>
        <v/>
      </c>
      <c r="H20" s="134" t="str">
        <f t="shared" ref="H20:H22" si="2">IF(E20="Placebo","The costs relating to this Arm are Research not NHS Treatment Costs.","")</f>
        <v/>
      </c>
      <c r="I20" s="87"/>
      <c r="J20" s="87"/>
      <c r="K20" s="87"/>
      <c r="L20" s="87"/>
      <c r="M20" s="87"/>
      <c r="N20" s="87"/>
      <c r="O20" s="87"/>
      <c r="P20" s="87"/>
      <c r="Q20" s="1"/>
      <c r="R20" s="2"/>
      <c r="S20" s="2"/>
      <c r="T20" s="2"/>
      <c r="U20" s="2"/>
      <c r="V20" s="2"/>
      <c r="W20" s="2"/>
      <c r="X20" s="2"/>
      <c r="Y20" s="2"/>
      <c r="Z20" s="2"/>
    </row>
    <row r="21" spans="1:26" ht="19.5" customHeight="1">
      <c r="A21" s="2"/>
      <c r="B21" s="1"/>
      <c r="C21" s="135" t="s">
        <v>296</v>
      </c>
      <c r="D21" s="224"/>
      <c r="E21" s="225" t="s">
        <v>96</v>
      </c>
      <c r="F21" s="226"/>
      <c r="G21" s="227" t="str">
        <f t="shared" si="1"/>
        <v/>
      </c>
      <c r="H21" s="134" t="str">
        <f t="shared" si="2"/>
        <v/>
      </c>
      <c r="I21" s="87"/>
      <c r="J21" s="87"/>
      <c r="K21" s="87"/>
      <c r="L21" s="87"/>
      <c r="M21" s="87"/>
      <c r="N21" s="87"/>
      <c r="O21" s="87"/>
      <c r="P21" s="87"/>
      <c r="Q21" s="1"/>
      <c r="R21" s="2"/>
      <c r="S21" s="2"/>
      <c r="T21" s="2"/>
      <c r="U21" s="2"/>
      <c r="V21" s="2"/>
      <c r="W21" s="2"/>
      <c r="X21" s="2"/>
      <c r="Y21" s="2"/>
      <c r="Z21" s="2"/>
    </row>
    <row r="22" spans="1:26" ht="19.5" customHeight="1">
      <c r="A22" s="2"/>
      <c r="B22" s="1"/>
      <c r="C22" s="136" t="s">
        <v>297</v>
      </c>
      <c r="D22" s="228"/>
      <c r="E22" s="229" t="s">
        <v>96</v>
      </c>
      <c r="F22" s="230"/>
      <c r="G22" s="231" t="str">
        <f t="shared" si="1"/>
        <v/>
      </c>
      <c r="H22" s="134" t="str">
        <f t="shared" si="2"/>
        <v/>
      </c>
      <c r="I22" s="87"/>
      <c r="J22" s="87"/>
      <c r="K22" s="87"/>
      <c r="L22" s="87"/>
      <c r="M22" s="87"/>
      <c r="N22" s="87"/>
      <c r="O22" s="87"/>
      <c r="P22" s="87"/>
      <c r="Q22" s="1"/>
      <c r="R22" s="2"/>
      <c r="S22" s="2"/>
      <c r="T22" s="2"/>
      <c r="U22" s="2"/>
      <c r="V22" s="2"/>
      <c r="W22" s="2"/>
      <c r="X22" s="2"/>
      <c r="Y22" s="2"/>
      <c r="Z22" s="2"/>
    </row>
    <row r="23" spans="1:26" ht="22.5" customHeight="1">
      <c r="A23" s="2"/>
      <c r="B23" s="1"/>
      <c r="C23" s="93" t="s">
        <v>246</v>
      </c>
      <c r="D23" s="87"/>
      <c r="E23" s="87"/>
      <c r="F23" s="87"/>
      <c r="G23" s="87"/>
      <c r="H23" s="87"/>
      <c r="I23" s="87"/>
      <c r="J23" s="87"/>
      <c r="K23" s="87"/>
      <c r="L23" s="87"/>
      <c r="M23" s="87"/>
      <c r="N23" s="87"/>
      <c r="O23" s="87"/>
      <c r="P23" s="87"/>
      <c r="Q23" s="1"/>
      <c r="R23" s="2"/>
      <c r="S23" s="2"/>
      <c r="T23" s="2"/>
      <c r="U23" s="2"/>
      <c r="V23" s="2"/>
      <c r="W23" s="2"/>
      <c r="X23" s="2"/>
      <c r="Y23" s="2"/>
      <c r="Z23" s="2"/>
    </row>
    <row r="24" spans="1:26" ht="51" customHeight="1">
      <c r="A24" s="2"/>
      <c r="B24" s="1"/>
      <c r="C24" s="94" t="s">
        <v>247</v>
      </c>
      <c r="D24" s="95" t="s">
        <v>298</v>
      </c>
      <c r="E24" s="96" t="s">
        <v>249</v>
      </c>
      <c r="F24" s="96" t="s">
        <v>299</v>
      </c>
      <c r="G24" s="97" t="s">
        <v>250</v>
      </c>
      <c r="H24" s="97" t="s">
        <v>251</v>
      </c>
      <c r="I24" s="98" t="s">
        <v>300</v>
      </c>
      <c r="J24" s="97" t="s">
        <v>68</v>
      </c>
      <c r="K24" s="97" t="s">
        <v>18</v>
      </c>
      <c r="L24" s="97" t="s">
        <v>19</v>
      </c>
      <c r="M24" s="97" t="s">
        <v>20</v>
      </c>
      <c r="N24" s="97" t="s">
        <v>21</v>
      </c>
      <c r="O24" s="99" t="s">
        <v>22</v>
      </c>
      <c r="P24" s="100" t="s">
        <v>23</v>
      </c>
      <c r="Q24" s="1"/>
      <c r="R24" s="2"/>
      <c r="S24" s="2"/>
      <c r="T24" s="2"/>
      <c r="U24" s="2"/>
      <c r="V24" s="2"/>
      <c r="W24" s="2"/>
      <c r="X24" s="2"/>
      <c r="Y24" s="2"/>
      <c r="Z24" s="2"/>
    </row>
    <row r="25" spans="1:26">
      <c r="A25" s="2"/>
      <c r="B25" s="1"/>
      <c r="C25" s="198" t="s">
        <v>95</v>
      </c>
      <c r="D25" s="186"/>
      <c r="E25" s="199" t="s">
        <v>96</v>
      </c>
      <c r="F25" s="199" t="s">
        <v>95</v>
      </c>
      <c r="G25" s="187" t="s">
        <v>96</v>
      </c>
      <c r="H25" s="187" t="s">
        <v>96</v>
      </c>
      <c r="I25" s="190" t="str">
        <f t="shared" ref="I25:I44" si="3">IFERROR(VLOOKUP($E25,$D$88:$E$105,2,0)*VLOOKUP($F25,$C$18:$D$22,2,0)*G25*H25,"£0")</f>
        <v>£0</v>
      </c>
      <c r="J25" s="189"/>
      <c r="K25" s="188"/>
      <c r="L25" s="188"/>
      <c r="M25" s="188"/>
      <c r="N25" s="188"/>
      <c r="O25" s="191"/>
      <c r="P25" s="101">
        <f t="shared" ref="P25:P44" si="4">SUM(K25:O25)</f>
        <v>0</v>
      </c>
      <c r="Q25" s="1"/>
      <c r="R25" s="2"/>
      <c r="S25" s="2"/>
      <c r="T25" s="2"/>
      <c r="U25" s="2"/>
      <c r="V25" s="2"/>
      <c r="W25" s="2"/>
      <c r="X25" s="2"/>
      <c r="Y25" s="2"/>
      <c r="Z25" s="2"/>
    </row>
    <row r="26" spans="1:26">
      <c r="A26" s="2"/>
      <c r="B26" s="1"/>
      <c r="C26" s="198" t="s">
        <v>95</v>
      </c>
      <c r="D26" s="186"/>
      <c r="E26" s="199" t="s">
        <v>96</v>
      </c>
      <c r="F26" s="199" t="s">
        <v>95</v>
      </c>
      <c r="G26" s="187" t="s">
        <v>96</v>
      </c>
      <c r="H26" s="187" t="s">
        <v>96</v>
      </c>
      <c r="I26" s="190" t="str">
        <f t="shared" si="3"/>
        <v>£0</v>
      </c>
      <c r="J26" s="189"/>
      <c r="K26" s="188"/>
      <c r="L26" s="188"/>
      <c r="M26" s="188"/>
      <c r="N26" s="188"/>
      <c r="O26" s="191"/>
      <c r="P26" s="101">
        <f t="shared" si="4"/>
        <v>0</v>
      </c>
      <c r="Q26" s="1"/>
      <c r="R26" s="2"/>
      <c r="S26" s="2"/>
      <c r="T26" s="2"/>
      <c r="U26" s="2"/>
      <c r="V26" s="2"/>
      <c r="W26" s="2"/>
      <c r="X26" s="2"/>
      <c r="Y26" s="2"/>
      <c r="Z26" s="2"/>
    </row>
    <row r="27" spans="1:26">
      <c r="A27" s="2"/>
      <c r="B27" s="1"/>
      <c r="C27" s="198" t="s">
        <v>95</v>
      </c>
      <c r="D27" s="186"/>
      <c r="E27" s="199" t="s">
        <v>96</v>
      </c>
      <c r="F27" s="199" t="s">
        <v>95</v>
      </c>
      <c r="G27" s="187" t="s">
        <v>96</v>
      </c>
      <c r="H27" s="187" t="s">
        <v>96</v>
      </c>
      <c r="I27" s="190" t="str">
        <f t="shared" si="3"/>
        <v>£0</v>
      </c>
      <c r="J27" s="189"/>
      <c r="K27" s="188"/>
      <c r="L27" s="188"/>
      <c r="M27" s="188"/>
      <c r="N27" s="188"/>
      <c r="O27" s="191"/>
      <c r="P27" s="101">
        <f t="shared" si="4"/>
        <v>0</v>
      </c>
      <c r="Q27" s="1"/>
      <c r="R27" s="2"/>
      <c r="S27" s="2"/>
      <c r="T27" s="2"/>
      <c r="U27" s="2"/>
      <c r="V27" s="2"/>
      <c r="W27" s="2"/>
      <c r="X27" s="2"/>
      <c r="Y27" s="2"/>
      <c r="Z27" s="2"/>
    </row>
    <row r="28" spans="1:26">
      <c r="A28" s="2"/>
      <c r="B28" s="1"/>
      <c r="C28" s="198" t="s">
        <v>95</v>
      </c>
      <c r="D28" s="186"/>
      <c r="E28" s="199" t="s">
        <v>96</v>
      </c>
      <c r="F28" s="199" t="s">
        <v>95</v>
      </c>
      <c r="G28" s="187" t="s">
        <v>96</v>
      </c>
      <c r="H28" s="187" t="s">
        <v>96</v>
      </c>
      <c r="I28" s="190" t="str">
        <f t="shared" si="3"/>
        <v>£0</v>
      </c>
      <c r="J28" s="189"/>
      <c r="K28" s="188"/>
      <c r="L28" s="188"/>
      <c r="M28" s="188"/>
      <c r="N28" s="188"/>
      <c r="O28" s="191"/>
      <c r="P28" s="101">
        <f t="shared" si="4"/>
        <v>0</v>
      </c>
      <c r="Q28" s="1"/>
      <c r="R28" s="2"/>
      <c r="S28" s="2"/>
      <c r="T28" s="2"/>
      <c r="U28" s="2"/>
      <c r="V28" s="2"/>
      <c r="W28" s="2"/>
      <c r="X28" s="2"/>
      <c r="Y28" s="2"/>
      <c r="Z28" s="2"/>
    </row>
    <row r="29" spans="1:26">
      <c r="A29" s="2"/>
      <c r="B29" s="1"/>
      <c r="C29" s="198" t="s">
        <v>95</v>
      </c>
      <c r="D29" s="186"/>
      <c r="E29" s="199" t="s">
        <v>96</v>
      </c>
      <c r="F29" s="199" t="s">
        <v>95</v>
      </c>
      <c r="G29" s="187" t="s">
        <v>96</v>
      </c>
      <c r="H29" s="187" t="s">
        <v>96</v>
      </c>
      <c r="I29" s="190" t="str">
        <f t="shared" si="3"/>
        <v>£0</v>
      </c>
      <c r="J29" s="189"/>
      <c r="K29" s="188"/>
      <c r="L29" s="188"/>
      <c r="M29" s="188"/>
      <c r="N29" s="188"/>
      <c r="O29" s="191"/>
      <c r="P29" s="101">
        <f t="shared" si="4"/>
        <v>0</v>
      </c>
      <c r="Q29" s="1"/>
      <c r="R29" s="2"/>
      <c r="S29" s="2"/>
      <c r="T29" s="2"/>
      <c r="U29" s="2"/>
      <c r="V29" s="2"/>
      <c r="W29" s="2"/>
      <c r="X29" s="2"/>
      <c r="Y29" s="2"/>
      <c r="Z29" s="2"/>
    </row>
    <row r="30" spans="1:26">
      <c r="A30" s="2"/>
      <c r="B30" s="1"/>
      <c r="C30" s="198" t="s">
        <v>95</v>
      </c>
      <c r="D30" s="186"/>
      <c r="E30" s="199" t="s">
        <v>96</v>
      </c>
      <c r="F30" s="199" t="s">
        <v>95</v>
      </c>
      <c r="G30" s="187" t="s">
        <v>96</v>
      </c>
      <c r="H30" s="187" t="s">
        <v>96</v>
      </c>
      <c r="I30" s="190" t="str">
        <f t="shared" si="3"/>
        <v>£0</v>
      </c>
      <c r="J30" s="189"/>
      <c r="K30" s="188"/>
      <c r="L30" s="188"/>
      <c r="M30" s="188"/>
      <c r="N30" s="188"/>
      <c r="O30" s="191"/>
      <c r="P30" s="101">
        <f t="shared" si="4"/>
        <v>0</v>
      </c>
      <c r="Q30" s="1"/>
      <c r="R30" s="2"/>
      <c r="S30" s="2"/>
      <c r="T30" s="2"/>
      <c r="U30" s="2"/>
      <c r="V30" s="2"/>
      <c r="W30" s="2"/>
      <c r="X30" s="2"/>
      <c r="Y30" s="2"/>
      <c r="Z30" s="2"/>
    </row>
    <row r="31" spans="1:26">
      <c r="A31" s="2"/>
      <c r="B31" s="1"/>
      <c r="C31" s="198" t="s">
        <v>95</v>
      </c>
      <c r="D31" s="186"/>
      <c r="E31" s="199" t="s">
        <v>96</v>
      </c>
      <c r="F31" s="199" t="s">
        <v>95</v>
      </c>
      <c r="G31" s="187" t="s">
        <v>96</v>
      </c>
      <c r="H31" s="187" t="s">
        <v>96</v>
      </c>
      <c r="I31" s="190" t="str">
        <f t="shared" si="3"/>
        <v>£0</v>
      </c>
      <c r="J31" s="189"/>
      <c r="K31" s="188"/>
      <c r="L31" s="188"/>
      <c r="M31" s="188"/>
      <c r="N31" s="188"/>
      <c r="O31" s="191"/>
      <c r="P31" s="101">
        <f t="shared" si="4"/>
        <v>0</v>
      </c>
      <c r="Q31" s="1"/>
      <c r="R31" s="2"/>
      <c r="S31" s="2"/>
      <c r="T31" s="2"/>
      <c r="U31" s="2"/>
      <c r="V31" s="2"/>
      <c r="W31" s="2"/>
      <c r="X31" s="2"/>
      <c r="Y31" s="2"/>
      <c r="Z31" s="2"/>
    </row>
    <row r="32" spans="1:26">
      <c r="A32" s="2"/>
      <c r="B32" s="1"/>
      <c r="C32" s="198" t="s">
        <v>95</v>
      </c>
      <c r="D32" s="186"/>
      <c r="E32" s="199" t="s">
        <v>96</v>
      </c>
      <c r="F32" s="199" t="s">
        <v>95</v>
      </c>
      <c r="G32" s="187" t="s">
        <v>96</v>
      </c>
      <c r="H32" s="187" t="s">
        <v>96</v>
      </c>
      <c r="I32" s="190" t="str">
        <f t="shared" si="3"/>
        <v>£0</v>
      </c>
      <c r="J32" s="189"/>
      <c r="K32" s="188"/>
      <c r="L32" s="188"/>
      <c r="M32" s="188"/>
      <c r="N32" s="188"/>
      <c r="O32" s="191"/>
      <c r="P32" s="101">
        <f t="shared" si="4"/>
        <v>0</v>
      </c>
      <c r="Q32" s="1"/>
      <c r="R32" s="2"/>
      <c r="S32" s="2"/>
      <c r="T32" s="2"/>
      <c r="U32" s="2"/>
      <c r="V32" s="2"/>
      <c r="W32" s="2"/>
      <c r="X32" s="2"/>
      <c r="Y32" s="2"/>
      <c r="Z32" s="2"/>
    </row>
    <row r="33" spans="1:26">
      <c r="A33" s="2"/>
      <c r="B33" s="1"/>
      <c r="C33" s="198" t="s">
        <v>95</v>
      </c>
      <c r="D33" s="186"/>
      <c r="E33" s="199" t="s">
        <v>96</v>
      </c>
      <c r="F33" s="199" t="s">
        <v>95</v>
      </c>
      <c r="G33" s="187" t="s">
        <v>96</v>
      </c>
      <c r="H33" s="187" t="s">
        <v>96</v>
      </c>
      <c r="I33" s="190" t="str">
        <f t="shared" si="3"/>
        <v>£0</v>
      </c>
      <c r="J33" s="189"/>
      <c r="K33" s="188"/>
      <c r="L33" s="188"/>
      <c r="M33" s="188"/>
      <c r="N33" s="188"/>
      <c r="O33" s="191"/>
      <c r="P33" s="101">
        <f t="shared" si="4"/>
        <v>0</v>
      </c>
      <c r="Q33" s="1"/>
      <c r="R33" s="2"/>
      <c r="S33" s="2"/>
      <c r="T33" s="2"/>
      <c r="U33" s="2"/>
      <c r="V33" s="2"/>
      <c r="W33" s="2"/>
      <c r="X33" s="2"/>
      <c r="Y33" s="2"/>
      <c r="Z33" s="2"/>
    </row>
    <row r="34" spans="1:26">
      <c r="A34" s="2"/>
      <c r="B34" s="1"/>
      <c r="C34" s="198" t="s">
        <v>95</v>
      </c>
      <c r="D34" s="186"/>
      <c r="E34" s="199" t="s">
        <v>96</v>
      </c>
      <c r="F34" s="199" t="s">
        <v>95</v>
      </c>
      <c r="G34" s="187" t="s">
        <v>96</v>
      </c>
      <c r="H34" s="187" t="s">
        <v>96</v>
      </c>
      <c r="I34" s="190" t="str">
        <f t="shared" si="3"/>
        <v>£0</v>
      </c>
      <c r="J34" s="189"/>
      <c r="K34" s="188"/>
      <c r="L34" s="188"/>
      <c r="M34" s="188"/>
      <c r="N34" s="188"/>
      <c r="O34" s="191"/>
      <c r="P34" s="101">
        <f t="shared" si="4"/>
        <v>0</v>
      </c>
      <c r="Q34" s="1"/>
      <c r="R34" s="2"/>
      <c r="S34" s="2"/>
      <c r="T34" s="2"/>
      <c r="U34" s="2"/>
      <c r="V34" s="2"/>
      <c r="W34" s="2"/>
      <c r="X34" s="2"/>
      <c r="Y34" s="2"/>
      <c r="Z34" s="2"/>
    </row>
    <row r="35" spans="1:26">
      <c r="A35" s="2"/>
      <c r="B35" s="1"/>
      <c r="C35" s="198" t="s">
        <v>95</v>
      </c>
      <c r="D35" s="186"/>
      <c r="E35" s="199" t="s">
        <v>96</v>
      </c>
      <c r="F35" s="199" t="s">
        <v>95</v>
      </c>
      <c r="G35" s="187" t="s">
        <v>96</v>
      </c>
      <c r="H35" s="187" t="s">
        <v>96</v>
      </c>
      <c r="I35" s="190" t="str">
        <f t="shared" si="3"/>
        <v>£0</v>
      </c>
      <c r="J35" s="189"/>
      <c r="K35" s="188"/>
      <c r="L35" s="188"/>
      <c r="M35" s="188"/>
      <c r="N35" s="188"/>
      <c r="O35" s="191"/>
      <c r="P35" s="101">
        <f t="shared" si="4"/>
        <v>0</v>
      </c>
      <c r="Q35" s="1"/>
      <c r="R35" s="2"/>
      <c r="S35" s="2"/>
      <c r="T35" s="2"/>
      <c r="U35" s="2"/>
      <c r="V35" s="2"/>
      <c r="W35" s="2"/>
      <c r="X35" s="2"/>
      <c r="Y35" s="2"/>
      <c r="Z35" s="2"/>
    </row>
    <row r="36" spans="1:26">
      <c r="A36" s="2"/>
      <c r="B36" s="1"/>
      <c r="C36" s="198" t="s">
        <v>95</v>
      </c>
      <c r="D36" s="186"/>
      <c r="E36" s="199" t="s">
        <v>96</v>
      </c>
      <c r="F36" s="199" t="s">
        <v>95</v>
      </c>
      <c r="G36" s="187" t="s">
        <v>96</v>
      </c>
      <c r="H36" s="187" t="s">
        <v>96</v>
      </c>
      <c r="I36" s="190" t="str">
        <f t="shared" si="3"/>
        <v>£0</v>
      </c>
      <c r="J36" s="189"/>
      <c r="K36" s="188"/>
      <c r="L36" s="188"/>
      <c r="M36" s="188"/>
      <c r="N36" s="188"/>
      <c r="O36" s="191"/>
      <c r="P36" s="101">
        <f t="shared" si="4"/>
        <v>0</v>
      </c>
      <c r="Q36" s="1"/>
      <c r="R36" s="2"/>
      <c r="S36" s="2"/>
      <c r="T36" s="2"/>
      <c r="U36" s="2"/>
      <c r="V36" s="2"/>
      <c r="W36" s="2"/>
      <c r="X36" s="2"/>
      <c r="Y36" s="2"/>
      <c r="Z36" s="2"/>
    </row>
    <row r="37" spans="1:26">
      <c r="A37" s="2"/>
      <c r="B37" s="1"/>
      <c r="C37" s="198" t="s">
        <v>95</v>
      </c>
      <c r="D37" s="186"/>
      <c r="E37" s="199" t="s">
        <v>96</v>
      </c>
      <c r="F37" s="199" t="s">
        <v>95</v>
      </c>
      <c r="G37" s="187" t="s">
        <v>96</v>
      </c>
      <c r="H37" s="187" t="s">
        <v>96</v>
      </c>
      <c r="I37" s="190" t="str">
        <f t="shared" si="3"/>
        <v>£0</v>
      </c>
      <c r="J37" s="189"/>
      <c r="K37" s="188"/>
      <c r="L37" s="188"/>
      <c r="M37" s="188"/>
      <c r="N37" s="188"/>
      <c r="O37" s="191"/>
      <c r="P37" s="101">
        <f t="shared" si="4"/>
        <v>0</v>
      </c>
      <c r="Q37" s="1"/>
      <c r="R37" s="2"/>
      <c r="S37" s="2"/>
      <c r="T37" s="2"/>
      <c r="U37" s="2"/>
      <c r="V37" s="2"/>
      <c r="W37" s="2"/>
      <c r="X37" s="2"/>
      <c r="Y37" s="2"/>
      <c r="Z37" s="2"/>
    </row>
    <row r="38" spans="1:26">
      <c r="A38" s="2"/>
      <c r="B38" s="1"/>
      <c r="C38" s="198" t="s">
        <v>95</v>
      </c>
      <c r="D38" s="186"/>
      <c r="E38" s="199" t="s">
        <v>96</v>
      </c>
      <c r="F38" s="199" t="s">
        <v>95</v>
      </c>
      <c r="G38" s="187" t="s">
        <v>96</v>
      </c>
      <c r="H38" s="187" t="s">
        <v>96</v>
      </c>
      <c r="I38" s="190" t="str">
        <f t="shared" si="3"/>
        <v>£0</v>
      </c>
      <c r="J38" s="189"/>
      <c r="K38" s="188"/>
      <c r="L38" s="188"/>
      <c r="M38" s="188"/>
      <c r="N38" s="188"/>
      <c r="O38" s="191"/>
      <c r="P38" s="101">
        <f t="shared" si="4"/>
        <v>0</v>
      </c>
      <c r="Q38" s="1"/>
      <c r="R38" s="2"/>
      <c r="S38" s="2"/>
      <c r="T38" s="2"/>
      <c r="U38" s="2"/>
      <c r="V38" s="2"/>
      <c r="W38" s="2"/>
      <c r="X38" s="2"/>
      <c r="Y38" s="2"/>
      <c r="Z38" s="2"/>
    </row>
    <row r="39" spans="1:26">
      <c r="A39" s="2"/>
      <c r="B39" s="1"/>
      <c r="C39" s="198" t="s">
        <v>95</v>
      </c>
      <c r="D39" s="186"/>
      <c r="E39" s="199" t="s">
        <v>96</v>
      </c>
      <c r="F39" s="199" t="s">
        <v>95</v>
      </c>
      <c r="G39" s="187" t="s">
        <v>96</v>
      </c>
      <c r="H39" s="187" t="s">
        <v>96</v>
      </c>
      <c r="I39" s="190" t="str">
        <f t="shared" si="3"/>
        <v>£0</v>
      </c>
      <c r="J39" s="189"/>
      <c r="K39" s="188"/>
      <c r="L39" s="188"/>
      <c r="M39" s="188"/>
      <c r="N39" s="188"/>
      <c r="O39" s="191"/>
      <c r="P39" s="101">
        <f t="shared" si="4"/>
        <v>0</v>
      </c>
      <c r="Q39" s="1"/>
      <c r="R39" s="2"/>
      <c r="S39" s="2"/>
      <c r="T39" s="2"/>
      <c r="U39" s="2"/>
      <c r="V39" s="2"/>
      <c r="W39" s="2"/>
      <c r="X39" s="2"/>
      <c r="Y39" s="2"/>
      <c r="Z39" s="2"/>
    </row>
    <row r="40" spans="1:26">
      <c r="A40" s="2"/>
      <c r="B40" s="1"/>
      <c r="C40" s="198" t="s">
        <v>95</v>
      </c>
      <c r="D40" s="186"/>
      <c r="E40" s="199" t="s">
        <v>96</v>
      </c>
      <c r="F40" s="199" t="s">
        <v>95</v>
      </c>
      <c r="G40" s="187" t="s">
        <v>96</v>
      </c>
      <c r="H40" s="187" t="s">
        <v>96</v>
      </c>
      <c r="I40" s="190" t="str">
        <f t="shared" si="3"/>
        <v>£0</v>
      </c>
      <c r="J40" s="189"/>
      <c r="K40" s="188"/>
      <c r="L40" s="188"/>
      <c r="M40" s="188"/>
      <c r="N40" s="188"/>
      <c r="O40" s="191"/>
      <c r="P40" s="101">
        <f t="shared" si="4"/>
        <v>0</v>
      </c>
      <c r="Q40" s="1"/>
      <c r="R40" s="2"/>
      <c r="S40" s="2"/>
      <c r="T40" s="2"/>
      <c r="U40" s="2"/>
      <c r="V40" s="2"/>
      <c r="W40" s="2"/>
      <c r="X40" s="2"/>
      <c r="Y40" s="2"/>
      <c r="Z40" s="2"/>
    </row>
    <row r="41" spans="1:26">
      <c r="A41" s="2"/>
      <c r="B41" s="1"/>
      <c r="C41" s="198" t="s">
        <v>95</v>
      </c>
      <c r="D41" s="186"/>
      <c r="E41" s="199" t="s">
        <v>96</v>
      </c>
      <c r="F41" s="199" t="s">
        <v>95</v>
      </c>
      <c r="G41" s="187" t="s">
        <v>96</v>
      </c>
      <c r="H41" s="187" t="s">
        <v>96</v>
      </c>
      <c r="I41" s="190" t="str">
        <f t="shared" si="3"/>
        <v>£0</v>
      </c>
      <c r="J41" s="189"/>
      <c r="K41" s="188"/>
      <c r="L41" s="188"/>
      <c r="M41" s="188"/>
      <c r="N41" s="188"/>
      <c r="O41" s="191"/>
      <c r="P41" s="101">
        <f t="shared" si="4"/>
        <v>0</v>
      </c>
      <c r="Q41" s="1"/>
      <c r="R41" s="2"/>
      <c r="S41" s="2"/>
      <c r="T41" s="2"/>
      <c r="U41" s="2"/>
      <c r="V41" s="2"/>
      <c r="W41" s="2"/>
      <c r="X41" s="2"/>
      <c r="Y41" s="2"/>
      <c r="Z41" s="2"/>
    </row>
    <row r="42" spans="1:26">
      <c r="A42" s="2"/>
      <c r="B42" s="1"/>
      <c r="C42" s="198" t="s">
        <v>95</v>
      </c>
      <c r="D42" s="186"/>
      <c r="E42" s="199" t="s">
        <v>96</v>
      </c>
      <c r="F42" s="199" t="s">
        <v>95</v>
      </c>
      <c r="G42" s="187" t="s">
        <v>96</v>
      </c>
      <c r="H42" s="187" t="s">
        <v>96</v>
      </c>
      <c r="I42" s="190" t="str">
        <f t="shared" si="3"/>
        <v>£0</v>
      </c>
      <c r="J42" s="189"/>
      <c r="K42" s="188"/>
      <c r="L42" s="188"/>
      <c r="M42" s="188"/>
      <c r="N42" s="188"/>
      <c r="O42" s="191"/>
      <c r="P42" s="101">
        <f t="shared" si="4"/>
        <v>0</v>
      </c>
      <c r="Q42" s="1"/>
      <c r="R42" s="2"/>
      <c r="S42" s="2"/>
      <c r="T42" s="2"/>
      <c r="U42" s="2"/>
      <c r="V42" s="2"/>
      <c r="W42" s="2"/>
      <c r="X42" s="2"/>
      <c r="Y42" s="2"/>
      <c r="Z42" s="2"/>
    </row>
    <row r="43" spans="1:26">
      <c r="A43" s="2"/>
      <c r="B43" s="1"/>
      <c r="C43" s="198" t="s">
        <v>95</v>
      </c>
      <c r="D43" s="186"/>
      <c r="E43" s="199" t="s">
        <v>96</v>
      </c>
      <c r="F43" s="199" t="s">
        <v>95</v>
      </c>
      <c r="G43" s="187" t="s">
        <v>96</v>
      </c>
      <c r="H43" s="187" t="s">
        <v>96</v>
      </c>
      <c r="I43" s="190" t="str">
        <f t="shared" si="3"/>
        <v>£0</v>
      </c>
      <c r="J43" s="189"/>
      <c r="K43" s="188"/>
      <c r="L43" s="188"/>
      <c r="M43" s="188"/>
      <c r="N43" s="188"/>
      <c r="O43" s="191"/>
      <c r="P43" s="101">
        <f t="shared" si="4"/>
        <v>0</v>
      </c>
      <c r="Q43" s="1"/>
      <c r="R43" s="2"/>
      <c r="S43" s="2"/>
      <c r="T43" s="2"/>
      <c r="U43" s="2"/>
      <c r="V43" s="2"/>
      <c r="W43" s="2"/>
      <c r="X43" s="2"/>
      <c r="Y43" s="2"/>
      <c r="Z43" s="2"/>
    </row>
    <row r="44" spans="1:26" ht="15.75" customHeight="1">
      <c r="A44" s="2"/>
      <c r="B44" s="1"/>
      <c r="C44" s="198" t="s">
        <v>95</v>
      </c>
      <c r="D44" s="202"/>
      <c r="E44" s="203" t="s">
        <v>96</v>
      </c>
      <c r="F44" s="199" t="s">
        <v>95</v>
      </c>
      <c r="G44" s="204" t="s">
        <v>96</v>
      </c>
      <c r="H44" s="204" t="s">
        <v>96</v>
      </c>
      <c r="I44" s="190" t="str">
        <f t="shared" si="3"/>
        <v>£0</v>
      </c>
      <c r="J44" s="205"/>
      <c r="K44" s="192"/>
      <c r="L44" s="192"/>
      <c r="M44" s="192"/>
      <c r="N44" s="192"/>
      <c r="O44" s="193"/>
      <c r="P44" s="101">
        <f t="shared" si="4"/>
        <v>0</v>
      </c>
      <c r="Q44" s="1"/>
      <c r="R44" s="2"/>
      <c r="S44" s="2"/>
      <c r="T44" s="2"/>
      <c r="U44" s="2"/>
      <c r="V44" s="2"/>
      <c r="W44" s="2"/>
      <c r="X44" s="2"/>
      <c r="Y44" s="2"/>
      <c r="Z44" s="2"/>
    </row>
    <row r="45" spans="1:26" ht="15.75" customHeight="1">
      <c r="A45" s="2"/>
      <c r="B45" s="1"/>
      <c r="C45" s="103"/>
      <c r="D45" s="104"/>
      <c r="E45" s="105"/>
      <c r="F45" s="105"/>
      <c r="G45" s="106"/>
      <c r="H45" s="106"/>
      <c r="I45" s="107"/>
      <c r="J45" s="108"/>
      <c r="K45" s="109">
        <f t="shared" ref="K45:P45" si="5">SUM(K25:K44)</f>
        <v>0</v>
      </c>
      <c r="L45" s="109">
        <f t="shared" si="5"/>
        <v>0</v>
      </c>
      <c r="M45" s="109">
        <f t="shared" si="5"/>
        <v>0</v>
      </c>
      <c r="N45" s="109">
        <f t="shared" si="5"/>
        <v>0</v>
      </c>
      <c r="O45" s="109">
        <f t="shared" si="5"/>
        <v>0</v>
      </c>
      <c r="P45" s="109">
        <f t="shared" si="5"/>
        <v>0</v>
      </c>
      <c r="Q45" s="1"/>
      <c r="R45" s="2"/>
      <c r="S45" s="2"/>
      <c r="T45" s="2"/>
      <c r="U45" s="2"/>
      <c r="V45" s="2"/>
      <c r="W45" s="2"/>
      <c r="X45" s="2"/>
      <c r="Y45" s="2"/>
      <c r="Z45" s="2"/>
    </row>
    <row r="46" spans="1:26" ht="7.5" customHeight="1">
      <c r="A46" s="2"/>
      <c r="B46" s="1"/>
      <c r="C46" s="87"/>
      <c r="D46" s="87"/>
      <c r="E46" s="87"/>
      <c r="F46" s="87"/>
      <c r="G46" s="87"/>
      <c r="H46" s="87"/>
      <c r="I46" s="87"/>
      <c r="J46" s="87"/>
      <c r="K46" s="87"/>
      <c r="L46" s="87"/>
      <c r="M46" s="87"/>
      <c r="N46" s="87"/>
      <c r="O46" s="87"/>
      <c r="P46" s="87"/>
      <c r="Q46" s="1"/>
      <c r="R46" s="2"/>
      <c r="S46" s="2"/>
      <c r="T46" s="2"/>
      <c r="U46" s="2"/>
      <c r="V46" s="2"/>
      <c r="W46" s="2"/>
      <c r="X46" s="2"/>
      <c r="Y46" s="2"/>
      <c r="Z46" s="2"/>
    </row>
    <row r="47" spans="1:26">
      <c r="A47" s="2"/>
      <c r="B47" s="1"/>
      <c r="C47" s="93" t="s">
        <v>253</v>
      </c>
      <c r="D47" s="87"/>
      <c r="E47" s="87"/>
      <c r="F47" s="87"/>
      <c r="G47" s="87"/>
      <c r="H47" s="87"/>
      <c r="I47" s="87"/>
      <c r="J47" s="87"/>
      <c r="K47" s="87"/>
      <c r="L47" s="87"/>
      <c r="M47" s="87"/>
      <c r="N47" s="87"/>
      <c r="O47" s="87"/>
      <c r="P47" s="87"/>
      <c r="Q47" s="1"/>
      <c r="R47" s="2"/>
      <c r="S47" s="2"/>
      <c r="T47" s="2"/>
      <c r="U47" s="2"/>
      <c r="V47" s="2"/>
      <c r="W47" s="2"/>
      <c r="X47" s="2"/>
      <c r="Y47" s="2"/>
      <c r="Z47" s="2"/>
    </row>
    <row r="48" spans="1:26" ht="49.5" customHeight="1">
      <c r="A48" s="2"/>
      <c r="B48" s="1"/>
      <c r="C48" s="94" t="s">
        <v>254</v>
      </c>
      <c r="D48" s="110" t="s">
        <v>255</v>
      </c>
      <c r="E48" s="99" t="s">
        <v>210</v>
      </c>
      <c r="F48" s="96" t="s">
        <v>299</v>
      </c>
      <c r="G48" s="111" t="s">
        <v>77</v>
      </c>
      <c r="H48" s="111" t="s">
        <v>77</v>
      </c>
      <c r="I48" s="112" t="s">
        <v>256</v>
      </c>
      <c r="J48" s="97" t="s">
        <v>68</v>
      </c>
      <c r="K48" s="97" t="s">
        <v>18</v>
      </c>
      <c r="L48" s="97" t="s">
        <v>19</v>
      </c>
      <c r="M48" s="97" t="s">
        <v>20</v>
      </c>
      <c r="N48" s="97" t="s">
        <v>21</v>
      </c>
      <c r="O48" s="99" t="s">
        <v>22</v>
      </c>
      <c r="P48" s="100" t="s">
        <v>23</v>
      </c>
      <c r="Q48" s="1"/>
      <c r="R48" s="2"/>
      <c r="S48" s="2"/>
      <c r="T48" s="2"/>
      <c r="U48" s="2"/>
      <c r="V48" s="2"/>
      <c r="W48" s="2"/>
      <c r="X48" s="2"/>
      <c r="Y48" s="2"/>
      <c r="Z48" s="2"/>
    </row>
    <row r="49" spans="1:26">
      <c r="A49" s="2"/>
      <c r="B49" s="1"/>
      <c r="C49" s="232"/>
      <c r="D49" s="233"/>
      <c r="E49" s="234"/>
      <c r="F49" s="199" t="s">
        <v>95</v>
      </c>
      <c r="G49" s="210" t="s">
        <v>77</v>
      </c>
      <c r="H49" s="210" t="s">
        <v>77</v>
      </c>
      <c r="I49" s="235">
        <f t="shared" ref="I49:I68" si="6">D49*E49</f>
        <v>0</v>
      </c>
      <c r="J49" s="236"/>
      <c r="K49" s="237"/>
      <c r="L49" s="237"/>
      <c r="M49" s="237"/>
      <c r="N49" s="237"/>
      <c r="O49" s="238"/>
      <c r="P49" s="101">
        <f t="shared" ref="P49:P68" si="7">SUM(K49:O49)</f>
        <v>0</v>
      </c>
      <c r="Q49" s="1"/>
      <c r="R49" s="2"/>
      <c r="S49" s="2"/>
      <c r="T49" s="2"/>
      <c r="U49" s="2"/>
      <c r="V49" s="2"/>
      <c r="W49" s="2"/>
      <c r="X49" s="2"/>
      <c r="Y49" s="2"/>
      <c r="Z49" s="2"/>
    </row>
    <row r="50" spans="1:26">
      <c r="A50" s="2"/>
      <c r="B50" s="1"/>
      <c r="C50" s="232"/>
      <c r="D50" s="239"/>
      <c r="E50" s="234"/>
      <c r="F50" s="199" t="s">
        <v>95</v>
      </c>
      <c r="G50" s="210" t="s">
        <v>77</v>
      </c>
      <c r="H50" s="210" t="s">
        <v>77</v>
      </c>
      <c r="I50" s="235">
        <f t="shared" si="6"/>
        <v>0</v>
      </c>
      <c r="J50" s="236"/>
      <c r="K50" s="237"/>
      <c r="L50" s="237"/>
      <c r="M50" s="237"/>
      <c r="N50" s="237"/>
      <c r="O50" s="238"/>
      <c r="P50" s="101">
        <f t="shared" si="7"/>
        <v>0</v>
      </c>
      <c r="Q50" s="1"/>
      <c r="R50" s="2"/>
      <c r="S50" s="2"/>
      <c r="T50" s="2"/>
      <c r="U50" s="2"/>
      <c r="V50" s="2"/>
      <c r="W50" s="2"/>
      <c r="X50" s="2"/>
      <c r="Y50" s="2"/>
      <c r="Z50" s="2"/>
    </row>
    <row r="51" spans="1:26">
      <c r="A51" s="2"/>
      <c r="B51" s="1"/>
      <c r="C51" s="232"/>
      <c r="D51" s="239"/>
      <c r="E51" s="234"/>
      <c r="F51" s="199" t="s">
        <v>95</v>
      </c>
      <c r="G51" s="210" t="s">
        <v>77</v>
      </c>
      <c r="H51" s="210" t="s">
        <v>77</v>
      </c>
      <c r="I51" s="235">
        <f t="shared" si="6"/>
        <v>0</v>
      </c>
      <c r="J51" s="236"/>
      <c r="K51" s="237"/>
      <c r="L51" s="237"/>
      <c r="M51" s="237"/>
      <c r="N51" s="237"/>
      <c r="O51" s="238"/>
      <c r="P51" s="101">
        <f t="shared" si="7"/>
        <v>0</v>
      </c>
      <c r="Q51" s="1"/>
      <c r="R51" s="2"/>
      <c r="S51" s="2"/>
      <c r="T51" s="2"/>
      <c r="U51" s="2"/>
      <c r="V51" s="2"/>
      <c r="W51" s="2"/>
      <c r="X51" s="2"/>
      <c r="Y51" s="2"/>
      <c r="Z51" s="2"/>
    </row>
    <row r="52" spans="1:26">
      <c r="A52" s="2"/>
      <c r="B52" s="1"/>
      <c r="C52" s="232"/>
      <c r="D52" s="240"/>
      <c r="E52" s="234"/>
      <c r="F52" s="199" t="s">
        <v>95</v>
      </c>
      <c r="G52" s="210" t="s">
        <v>77</v>
      </c>
      <c r="H52" s="210" t="s">
        <v>77</v>
      </c>
      <c r="I52" s="235">
        <f t="shared" si="6"/>
        <v>0</v>
      </c>
      <c r="J52" s="236"/>
      <c r="K52" s="237"/>
      <c r="L52" s="237"/>
      <c r="M52" s="237"/>
      <c r="N52" s="237"/>
      <c r="O52" s="238"/>
      <c r="P52" s="101">
        <f t="shared" si="7"/>
        <v>0</v>
      </c>
      <c r="Q52" s="1"/>
      <c r="R52" s="2"/>
      <c r="S52" s="2"/>
      <c r="T52" s="2"/>
      <c r="U52" s="2"/>
      <c r="V52" s="2"/>
      <c r="W52" s="2"/>
      <c r="X52" s="2"/>
      <c r="Y52" s="2"/>
      <c r="Z52" s="2"/>
    </row>
    <row r="53" spans="1:26">
      <c r="A53" s="2"/>
      <c r="B53" s="1"/>
      <c r="C53" s="232"/>
      <c r="D53" s="240"/>
      <c r="E53" s="234"/>
      <c r="F53" s="199" t="s">
        <v>95</v>
      </c>
      <c r="G53" s="210" t="s">
        <v>77</v>
      </c>
      <c r="H53" s="210" t="s">
        <v>77</v>
      </c>
      <c r="I53" s="235">
        <f t="shared" si="6"/>
        <v>0</v>
      </c>
      <c r="J53" s="236"/>
      <c r="K53" s="237"/>
      <c r="L53" s="237"/>
      <c r="M53" s="237"/>
      <c r="N53" s="237"/>
      <c r="O53" s="238"/>
      <c r="P53" s="101">
        <f t="shared" si="7"/>
        <v>0</v>
      </c>
      <c r="Q53" s="1"/>
      <c r="R53" s="2"/>
      <c r="S53" s="2"/>
      <c r="T53" s="2"/>
      <c r="U53" s="2"/>
      <c r="V53" s="2"/>
      <c r="W53" s="2"/>
      <c r="X53" s="2"/>
      <c r="Y53" s="2"/>
      <c r="Z53" s="2"/>
    </row>
    <row r="54" spans="1:26">
      <c r="A54" s="2"/>
      <c r="B54" s="1"/>
      <c r="C54" s="232"/>
      <c r="D54" s="240"/>
      <c r="E54" s="234"/>
      <c r="F54" s="199" t="s">
        <v>95</v>
      </c>
      <c r="G54" s="210" t="s">
        <v>77</v>
      </c>
      <c r="H54" s="210" t="s">
        <v>77</v>
      </c>
      <c r="I54" s="235">
        <f t="shared" si="6"/>
        <v>0</v>
      </c>
      <c r="J54" s="236"/>
      <c r="K54" s="237"/>
      <c r="L54" s="237"/>
      <c r="M54" s="237"/>
      <c r="N54" s="237"/>
      <c r="O54" s="238"/>
      <c r="P54" s="101">
        <f t="shared" si="7"/>
        <v>0</v>
      </c>
      <c r="Q54" s="1"/>
      <c r="R54" s="2"/>
      <c r="S54" s="2"/>
      <c r="T54" s="2"/>
      <c r="U54" s="2"/>
      <c r="V54" s="2"/>
      <c r="W54" s="2"/>
      <c r="X54" s="2"/>
      <c r="Y54" s="2"/>
      <c r="Z54" s="2"/>
    </row>
    <row r="55" spans="1:26">
      <c r="A55" s="2"/>
      <c r="B55" s="1"/>
      <c r="C55" s="232"/>
      <c r="D55" s="240"/>
      <c r="E55" s="234"/>
      <c r="F55" s="199" t="s">
        <v>95</v>
      </c>
      <c r="G55" s="210" t="s">
        <v>77</v>
      </c>
      <c r="H55" s="210" t="s">
        <v>77</v>
      </c>
      <c r="I55" s="235">
        <f t="shared" si="6"/>
        <v>0</v>
      </c>
      <c r="J55" s="236"/>
      <c r="K55" s="237"/>
      <c r="L55" s="237"/>
      <c r="M55" s="237"/>
      <c r="N55" s="237"/>
      <c r="O55" s="238"/>
      <c r="P55" s="101">
        <f t="shared" si="7"/>
        <v>0</v>
      </c>
      <c r="Q55" s="1"/>
      <c r="R55" s="2"/>
      <c r="S55" s="2"/>
      <c r="T55" s="2"/>
      <c r="U55" s="2"/>
      <c r="V55" s="2"/>
      <c r="W55" s="2"/>
      <c r="X55" s="2"/>
      <c r="Y55" s="2"/>
      <c r="Z55" s="2"/>
    </row>
    <row r="56" spans="1:26">
      <c r="A56" s="2"/>
      <c r="B56" s="1"/>
      <c r="C56" s="232"/>
      <c r="D56" s="240"/>
      <c r="E56" s="234"/>
      <c r="F56" s="199" t="s">
        <v>95</v>
      </c>
      <c r="G56" s="210" t="s">
        <v>77</v>
      </c>
      <c r="H56" s="210" t="s">
        <v>77</v>
      </c>
      <c r="I56" s="235">
        <f t="shared" si="6"/>
        <v>0</v>
      </c>
      <c r="J56" s="236"/>
      <c r="K56" s="237"/>
      <c r="L56" s="237"/>
      <c r="M56" s="237"/>
      <c r="N56" s="237"/>
      <c r="O56" s="238"/>
      <c r="P56" s="101">
        <f t="shared" si="7"/>
        <v>0</v>
      </c>
      <c r="Q56" s="1"/>
      <c r="R56" s="2"/>
      <c r="S56" s="2"/>
      <c r="T56" s="2"/>
      <c r="U56" s="2"/>
      <c r="V56" s="2"/>
      <c r="W56" s="2"/>
      <c r="X56" s="2"/>
      <c r="Y56" s="2"/>
      <c r="Z56" s="2"/>
    </row>
    <row r="57" spans="1:26">
      <c r="A57" s="2"/>
      <c r="B57" s="1"/>
      <c r="C57" s="232"/>
      <c r="D57" s="240"/>
      <c r="E57" s="234"/>
      <c r="F57" s="199" t="s">
        <v>95</v>
      </c>
      <c r="G57" s="210" t="s">
        <v>77</v>
      </c>
      <c r="H57" s="210" t="s">
        <v>77</v>
      </c>
      <c r="I57" s="235">
        <f t="shared" si="6"/>
        <v>0</v>
      </c>
      <c r="J57" s="236"/>
      <c r="K57" s="237"/>
      <c r="L57" s="237"/>
      <c r="M57" s="237"/>
      <c r="N57" s="237"/>
      <c r="O57" s="238"/>
      <c r="P57" s="101">
        <f t="shared" si="7"/>
        <v>0</v>
      </c>
      <c r="Q57" s="1"/>
      <c r="R57" s="2"/>
      <c r="S57" s="2"/>
      <c r="T57" s="2"/>
      <c r="U57" s="2"/>
      <c r="V57" s="2"/>
      <c r="W57" s="2"/>
      <c r="X57" s="2"/>
      <c r="Y57" s="2"/>
      <c r="Z57" s="2"/>
    </row>
    <row r="58" spans="1:26">
      <c r="A58" s="2"/>
      <c r="B58" s="1"/>
      <c r="C58" s="232"/>
      <c r="D58" s="240"/>
      <c r="E58" s="234"/>
      <c r="F58" s="199" t="s">
        <v>95</v>
      </c>
      <c r="G58" s="210" t="s">
        <v>77</v>
      </c>
      <c r="H58" s="210" t="s">
        <v>77</v>
      </c>
      <c r="I58" s="235">
        <f t="shared" si="6"/>
        <v>0</v>
      </c>
      <c r="J58" s="236"/>
      <c r="K58" s="237"/>
      <c r="L58" s="237"/>
      <c r="M58" s="237"/>
      <c r="N58" s="237"/>
      <c r="O58" s="238"/>
      <c r="P58" s="101">
        <f t="shared" si="7"/>
        <v>0</v>
      </c>
      <c r="Q58" s="1"/>
      <c r="R58" s="2"/>
      <c r="S58" s="2"/>
      <c r="T58" s="2"/>
      <c r="U58" s="2"/>
      <c r="V58" s="2"/>
      <c r="W58" s="2"/>
      <c r="X58" s="2"/>
      <c r="Y58" s="2"/>
      <c r="Z58" s="2"/>
    </row>
    <row r="59" spans="1:26">
      <c r="A59" s="2"/>
      <c r="B59" s="1"/>
      <c r="C59" s="232"/>
      <c r="D59" s="240"/>
      <c r="E59" s="234"/>
      <c r="F59" s="199" t="s">
        <v>95</v>
      </c>
      <c r="G59" s="210" t="s">
        <v>77</v>
      </c>
      <c r="H59" s="210" t="s">
        <v>77</v>
      </c>
      <c r="I59" s="235">
        <f t="shared" si="6"/>
        <v>0</v>
      </c>
      <c r="J59" s="236"/>
      <c r="K59" s="237"/>
      <c r="L59" s="237"/>
      <c r="M59" s="237"/>
      <c r="N59" s="237"/>
      <c r="O59" s="238"/>
      <c r="P59" s="101">
        <f t="shared" si="7"/>
        <v>0</v>
      </c>
      <c r="Q59" s="1"/>
      <c r="R59" s="2"/>
      <c r="S59" s="2"/>
      <c r="T59" s="2"/>
      <c r="U59" s="2"/>
      <c r="V59" s="2"/>
      <c r="W59" s="2"/>
      <c r="X59" s="2"/>
      <c r="Y59" s="2"/>
      <c r="Z59" s="2"/>
    </row>
    <row r="60" spans="1:26">
      <c r="A60" s="2"/>
      <c r="B60" s="1"/>
      <c r="C60" s="232"/>
      <c r="D60" s="240"/>
      <c r="E60" s="234"/>
      <c r="F60" s="199" t="s">
        <v>95</v>
      </c>
      <c r="G60" s="210" t="s">
        <v>77</v>
      </c>
      <c r="H60" s="210" t="s">
        <v>77</v>
      </c>
      <c r="I60" s="235">
        <f t="shared" si="6"/>
        <v>0</v>
      </c>
      <c r="J60" s="236"/>
      <c r="K60" s="237"/>
      <c r="L60" s="237"/>
      <c r="M60" s="237"/>
      <c r="N60" s="237"/>
      <c r="O60" s="238"/>
      <c r="P60" s="101">
        <f t="shared" si="7"/>
        <v>0</v>
      </c>
      <c r="Q60" s="1"/>
      <c r="R60" s="2"/>
      <c r="S60" s="2"/>
      <c r="T60" s="2"/>
      <c r="U60" s="2"/>
      <c r="V60" s="2"/>
      <c r="W60" s="2"/>
      <c r="X60" s="2"/>
      <c r="Y60" s="2"/>
      <c r="Z60" s="2"/>
    </row>
    <row r="61" spans="1:26">
      <c r="A61" s="2"/>
      <c r="B61" s="1"/>
      <c r="C61" s="232"/>
      <c r="D61" s="240"/>
      <c r="E61" s="234"/>
      <c r="F61" s="199" t="s">
        <v>95</v>
      </c>
      <c r="G61" s="210" t="s">
        <v>77</v>
      </c>
      <c r="H61" s="210" t="s">
        <v>77</v>
      </c>
      <c r="I61" s="235">
        <f t="shared" si="6"/>
        <v>0</v>
      </c>
      <c r="J61" s="236"/>
      <c r="K61" s="237"/>
      <c r="L61" s="237"/>
      <c r="M61" s="237"/>
      <c r="N61" s="237"/>
      <c r="O61" s="238"/>
      <c r="P61" s="101">
        <f t="shared" si="7"/>
        <v>0</v>
      </c>
      <c r="Q61" s="1"/>
      <c r="R61" s="2"/>
      <c r="S61" s="2"/>
      <c r="T61" s="2"/>
      <c r="U61" s="2"/>
      <c r="V61" s="2"/>
      <c r="W61" s="2"/>
      <c r="X61" s="2"/>
      <c r="Y61" s="2"/>
      <c r="Z61" s="2"/>
    </row>
    <row r="62" spans="1:26">
      <c r="A62" s="2"/>
      <c r="B62" s="1"/>
      <c r="C62" s="232"/>
      <c r="D62" s="240"/>
      <c r="E62" s="234"/>
      <c r="F62" s="199" t="s">
        <v>95</v>
      </c>
      <c r="G62" s="210" t="s">
        <v>77</v>
      </c>
      <c r="H62" s="210" t="s">
        <v>77</v>
      </c>
      <c r="I62" s="235">
        <f t="shared" si="6"/>
        <v>0</v>
      </c>
      <c r="J62" s="236"/>
      <c r="K62" s="237"/>
      <c r="L62" s="237"/>
      <c r="M62" s="237"/>
      <c r="N62" s="237"/>
      <c r="O62" s="238"/>
      <c r="P62" s="101">
        <f t="shared" si="7"/>
        <v>0</v>
      </c>
      <c r="Q62" s="1"/>
      <c r="R62" s="2"/>
      <c r="S62" s="2"/>
      <c r="T62" s="2"/>
      <c r="U62" s="2"/>
      <c r="V62" s="2"/>
      <c r="W62" s="2"/>
      <c r="X62" s="2"/>
      <c r="Y62" s="2"/>
      <c r="Z62" s="2"/>
    </row>
    <row r="63" spans="1:26">
      <c r="A63" s="2"/>
      <c r="B63" s="1"/>
      <c r="C63" s="232"/>
      <c r="D63" s="240"/>
      <c r="E63" s="234"/>
      <c r="F63" s="199" t="s">
        <v>95</v>
      </c>
      <c r="G63" s="210" t="s">
        <v>77</v>
      </c>
      <c r="H63" s="210" t="s">
        <v>77</v>
      </c>
      <c r="I63" s="235">
        <f t="shared" si="6"/>
        <v>0</v>
      </c>
      <c r="J63" s="236"/>
      <c r="K63" s="237"/>
      <c r="L63" s="237"/>
      <c r="M63" s="237"/>
      <c r="N63" s="237"/>
      <c r="O63" s="238"/>
      <c r="P63" s="101">
        <f t="shared" si="7"/>
        <v>0</v>
      </c>
      <c r="Q63" s="1"/>
      <c r="R63" s="2"/>
      <c r="S63" s="2"/>
      <c r="T63" s="2"/>
      <c r="U63" s="2"/>
      <c r="V63" s="2"/>
      <c r="W63" s="2"/>
      <c r="X63" s="2"/>
      <c r="Y63" s="2"/>
      <c r="Z63" s="2"/>
    </row>
    <row r="64" spans="1:26">
      <c r="A64" s="2"/>
      <c r="B64" s="1"/>
      <c r="C64" s="232"/>
      <c r="D64" s="240"/>
      <c r="E64" s="234"/>
      <c r="F64" s="199" t="s">
        <v>95</v>
      </c>
      <c r="G64" s="210" t="s">
        <v>77</v>
      </c>
      <c r="H64" s="210" t="s">
        <v>77</v>
      </c>
      <c r="I64" s="235">
        <f t="shared" si="6"/>
        <v>0</v>
      </c>
      <c r="J64" s="236"/>
      <c r="K64" s="237"/>
      <c r="L64" s="237"/>
      <c r="M64" s="237"/>
      <c r="N64" s="237"/>
      <c r="O64" s="238"/>
      <c r="P64" s="101">
        <f t="shared" si="7"/>
        <v>0</v>
      </c>
      <c r="Q64" s="1"/>
      <c r="R64" s="2"/>
      <c r="S64" s="2"/>
      <c r="T64" s="2"/>
      <c r="U64" s="2"/>
      <c r="V64" s="2"/>
      <c r="W64" s="2"/>
      <c r="X64" s="2"/>
      <c r="Y64" s="2"/>
      <c r="Z64" s="2"/>
    </row>
    <row r="65" spans="1:26">
      <c r="A65" s="2"/>
      <c r="B65" s="1"/>
      <c r="C65" s="232"/>
      <c r="D65" s="240"/>
      <c r="E65" s="234"/>
      <c r="F65" s="199" t="s">
        <v>95</v>
      </c>
      <c r="G65" s="210" t="s">
        <v>77</v>
      </c>
      <c r="H65" s="210" t="s">
        <v>77</v>
      </c>
      <c r="I65" s="235">
        <f t="shared" si="6"/>
        <v>0</v>
      </c>
      <c r="J65" s="236"/>
      <c r="K65" s="237"/>
      <c r="L65" s="237"/>
      <c r="M65" s="237"/>
      <c r="N65" s="237"/>
      <c r="O65" s="238"/>
      <c r="P65" s="101">
        <f t="shared" si="7"/>
        <v>0</v>
      </c>
      <c r="Q65" s="1"/>
      <c r="R65" s="2"/>
      <c r="S65" s="2"/>
      <c r="T65" s="2"/>
      <c r="U65" s="2"/>
      <c r="V65" s="2"/>
      <c r="W65" s="2"/>
      <c r="X65" s="2"/>
      <c r="Y65" s="2"/>
      <c r="Z65" s="2"/>
    </row>
    <row r="66" spans="1:26">
      <c r="A66" s="2"/>
      <c r="B66" s="1"/>
      <c r="C66" s="232"/>
      <c r="D66" s="240"/>
      <c r="E66" s="234"/>
      <c r="F66" s="199" t="s">
        <v>95</v>
      </c>
      <c r="G66" s="210" t="s">
        <v>77</v>
      </c>
      <c r="H66" s="210" t="s">
        <v>77</v>
      </c>
      <c r="I66" s="235">
        <f t="shared" si="6"/>
        <v>0</v>
      </c>
      <c r="J66" s="236"/>
      <c r="K66" s="237"/>
      <c r="L66" s="237"/>
      <c r="M66" s="237"/>
      <c r="N66" s="237"/>
      <c r="O66" s="238"/>
      <c r="P66" s="101">
        <f t="shared" si="7"/>
        <v>0</v>
      </c>
      <c r="Q66" s="1"/>
      <c r="R66" s="2"/>
      <c r="S66" s="2"/>
      <c r="T66" s="2"/>
      <c r="U66" s="2"/>
      <c r="V66" s="2"/>
      <c r="W66" s="2"/>
      <c r="X66" s="2"/>
      <c r="Y66" s="2"/>
      <c r="Z66" s="2"/>
    </row>
    <row r="67" spans="1:26">
      <c r="A67" s="2"/>
      <c r="B67" s="1"/>
      <c r="C67" s="232"/>
      <c r="D67" s="240"/>
      <c r="E67" s="234"/>
      <c r="F67" s="199" t="s">
        <v>95</v>
      </c>
      <c r="G67" s="210" t="s">
        <v>77</v>
      </c>
      <c r="H67" s="210" t="s">
        <v>77</v>
      </c>
      <c r="I67" s="235">
        <f t="shared" si="6"/>
        <v>0</v>
      </c>
      <c r="J67" s="236"/>
      <c r="K67" s="237"/>
      <c r="L67" s="237"/>
      <c r="M67" s="237"/>
      <c r="N67" s="237"/>
      <c r="O67" s="238"/>
      <c r="P67" s="101">
        <f t="shared" si="7"/>
        <v>0</v>
      </c>
      <c r="Q67" s="1"/>
      <c r="R67" s="2"/>
      <c r="S67" s="2"/>
      <c r="T67" s="2"/>
      <c r="U67" s="2"/>
      <c r="V67" s="2"/>
      <c r="W67" s="2"/>
      <c r="X67" s="2"/>
      <c r="Y67" s="2"/>
      <c r="Z67" s="2"/>
    </row>
    <row r="68" spans="1:26">
      <c r="A68" s="2"/>
      <c r="B68" s="1"/>
      <c r="C68" s="241"/>
      <c r="D68" s="242"/>
      <c r="E68" s="243"/>
      <c r="F68" s="199" t="s">
        <v>95</v>
      </c>
      <c r="G68" s="215" t="s">
        <v>77</v>
      </c>
      <c r="H68" s="215" t="s">
        <v>77</v>
      </c>
      <c r="I68" s="244">
        <f t="shared" si="6"/>
        <v>0</v>
      </c>
      <c r="J68" s="245"/>
      <c r="K68" s="246"/>
      <c r="L68" s="246"/>
      <c r="M68" s="246"/>
      <c r="N68" s="246"/>
      <c r="O68" s="247"/>
      <c r="P68" s="102">
        <f t="shared" si="7"/>
        <v>0</v>
      </c>
      <c r="Q68" s="1"/>
      <c r="R68" s="2"/>
      <c r="S68" s="2"/>
      <c r="T68" s="2"/>
      <c r="U68" s="2"/>
      <c r="V68" s="2"/>
      <c r="W68" s="2"/>
      <c r="X68" s="2"/>
      <c r="Y68" s="2"/>
      <c r="Z68" s="2"/>
    </row>
    <row r="69" spans="1:26">
      <c r="A69" s="2"/>
      <c r="B69" s="1"/>
      <c r="C69" s="113"/>
      <c r="D69" s="114"/>
      <c r="E69" s="106"/>
      <c r="F69" s="106"/>
      <c r="G69" s="115"/>
      <c r="H69" s="115"/>
      <c r="I69" s="107"/>
      <c r="J69" s="108"/>
      <c r="K69" s="109">
        <f t="shared" ref="K69:P69" si="8">SUM(K49:K68)</f>
        <v>0</v>
      </c>
      <c r="L69" s="109">
        <f t="shared" si="8"/>
        <v>0</v>
      </c>
      <c r="M69" s="109">
        <f t="shared" si="8"/>
        <v>0</v>
      </c>
      <c r="N69" s="109">
        <f t="shared" si="8"/>
        <v>0</v>
      </c>
      <c r="O69" s="109">
        <f t="shared" si="8"/>
        <v>0</v>
      </c>
      <c r="P69" s="109">
        <f t="shared" si="8"/>
        <v>0</v>
      </c>
      <c r="Q69" s="1"/>
      <c r="R69" s="2"/>
      <c r="S69" s="2"/>
      <c r="T69" s="2"/>
      <c r="U69" s="2"/>
      <c r="V69" s="2"/>
      <c r="W69" s="2"/>
      <c r="X69" s="2"/>
      <c r="Y69" s="2"/>
      <c r="Z69" s="2"/>
    </row>
    <row r="70" spans="1:26" ht="7.5" customHeight="1">
      <c r="A70" s="2"/>
      <c r="B70" s="1"/>
      <c r="C70" s="87"/>
      <c r="D70" s="87"/>
      <c r="E70" s="87"/>
      <c r="F70" s="87"/>
      <c r="G70" s="87"/>
      <c r="H70" s="87"/>
      <c r="I70" s="87"/>
      <c r="J70" s="87"/>
      <c r="K70" s="87"/>
      <c r="L70" s="87"/>
      <c r="M70" s="87"/>
      <c r="N70" s="87"/>
      <c r="O70" s="87"/>
      <c r="P70" s="87"/>
      <c r="Q70" s="1"/>
      <c r="R70" s="2"/>
      <c r="S70" s="2"/>
      <c r="T70" s="2"/>
      <c r="U70" s="2"/>
      <c r="V70" s="2"/>
      <c r="W70" s="2"/>
      <c r="X70" s="2"/>
      <c r="Y70" s="2"/>
      <c r="Z70" s="2"/>
    </row>
    <row r="71" spans="1:26">
      <c r="A71" s="2"/>
      <c r="B71" s="1"/>
      <c r="C71" s="566" t="s">
        <v>301</v>
      </c>
      <c r="D71" s="510"/>
      <c r="E71" s="510"/>
      <c r="F71" s="510"/>
      <c r="G71" s="510"/>
      <c r="H71" s="512"/>
      <c r="I71" s="87"/>
      <c r="J71" s="87"/>
      <c r="K71" s="87"/>
      <c r="L71" s="87"/>
      <c r="M71" s="87"/>
      <c r="N71" s="87"/>
      <c r="O71" s="87"/>
      <c r="P71" s="87"/>
      <c r="Q71" s="1"/>
      <c r="R71" s="2"/>
      <c r="S71" s="2"/>
      <c r="T71" s="2"/>
      <c r="U71" s="2"/>
      <c r="V71" s="2"/>
      <c r="W71" s="2"/>
      <c r="X71" s="2"/>
      <c r="Y71" s="2"/>
      <c r="Z71" s="2"/>
    </row>
    <row r="72" spans="1:26" ht="49.5" customHeight="1">
      <c r="A72" s="2"/>
      <c r="B72" s="1"/>
      <c r="C72" s="567"/>
      <c r="D72" s="550"/>
      <c r="E72" s="550"/>
      <c r="F72" s="550"/>
      <c r="G72" s="550"/>
      <c r="H72" s="568"/>
      <c r="I72" s="87"/>
      <c r="J72" s="87"/>
      <c r="K72" s="95" t="s">
        <v>18</v>
      </c>
      <c r="L72" s="116" t="s">
        <v>19</v>
      </c>
      <c r="M72" s="116" t="s">
        <v>20</v>
      </c>
      <c r="N72" s="116" t="s">
        <v>21</v>
      </c>
      <c r="O72" s="117" t="s">
        <v>22</v>
      </c>
      <c r="P72" s="118" t="s">
        <v>23</v>
      </c>
      <c r="Q72" s="1"/>
      <c r="R72" s="2"/>
      <c r="S72" s="2"/>
      <c r="T72" s="2"/>
      <c r="U72" s="2"/>
      <c r="V72" s="2"/>
      <c r="W72" s="2"/>
      <c r="X72" s="2"/>
      <c r="Y72" s="2"/>
      <c r="Z72" s="2"/>
    </row>
    <row r="73" spans="1:26">
      <c r="A73" s="2"/>
      <c r="B73" s="1"/>
      <c r="C73" s="572"/>
      <c r="D73" s="573"/>
      <c r="E73" s="573"/>
      <c r="F73" s="573"/>
      <c r="G73" s="573"/>
      <c r="H73" s="574"/>
      <c r="I73" s="129" t="str">
        <f t="shared" ref="I73:I77" si="9">VLOOKUP($J73,$C$18:$E$22,3,0)</f>
        <v xml:space="preserve">(Select) </v>
      </c>
      <c r="J73" s="139" t="s">
        <v>293</v>
      </c>
      <c r="K73" s="140">
        <f t="shared" ref="K73:O73" si="10">SUMIF($F$25:$F$68,$C18,K25:K68)</f>
        <v>0</v>
      </c>
      <c r="L73" s="141">
        <f t="shared" si="10"/>
        <v>0</v>
      </c>
      <c r="M73" s="141">
        <f t="shared" si="10"/>
        <v>0</v>
      </c>
      <c r="N73" s="141">
        <f t="shared" si="10"/>
        <v>0</v>
      </c>
      <c r="O73" s="142">
        <f t="shared" si="10"/>
        <v>0</v>
      </c>
      <c r="P73" s="143">
        <f t="shared" ref="P73:P77" si="11">SUM(K73:O73)</f>
        <v>0</v>
      </c>
      <c r="Q73" s="1"/>
      <c r="R73" s="2"/>
      <c r="S73" s="2"/>
      <c r="T73" s="2"/>
      <c r="U73" s="2"/>
      <c r="V73" s="2"/>
      <c r="W73" s="2"/>
      <c r="X73" s="2"/>
      <c r="Y73" s="2"/>
      <c r="Z73" s="2"/>
    </row>
    <row r="74" spans="1:26">
      <c r="A74" s="2"/>
      <c r="B74" s="1"/>
      <c r="C74" s="572"/>
      <c r="D74" s="573"/>
      <c r="E74" s="573"/>
      <c r="F74" s="573"/>
      <c r="G74" s="573"/>
      <c r="H74" s="574"/>
      <c r="I74" s="129" t="str">
        <f t="shared" si="9"/>
        <v xml:space="preserve">(Select) </v>
      </c>
      <c r="J74" s="144" t="s">
        <v>294</v>
      </c>
      <c r="K74" s="145">
        <f t="shared" ref="K74:O74" si="12">SUMIF($F$25:$F$68,$C19,K25:K68)</f>
        <v>0</v>
      </c>
      <c r="L74" s="146">
        <f t="shared" si="12"/>
        <v>0</v>
      </c>
      <c r="M74" s="146">
        <f t="shared" si="12"/>
        <v>0</v>
      </c>
      <c r="N74" s="146">
        <f t="shared" si="12"/>
        <v>0</v>
      </c>
      <c r="O74" s="147">
        <f t="shared" si="12"/>
        <v>0</v>
      </c>
      <c r="P74" s="143">
        <f t="shared" si="11"/>
        <v>0</v>
      </c>
      <c r="Q74" s="1"/>
      <c r="R74" s="2"/>
      <c r="S74" s="2"/>
      <c r="T74" s="2"/>
      <c r="U74" s="2"/>
      <c r="V74" s="2"/>
      <c r="W74" s="2"/>
      <c r="X74" s="2"/>
      <c r="Y74" s="2"/>
      <c r="Z74" s="2"/>
    </row>
    <row r="75" spans="1:26">
      <c r="A75" s="2"/>
      <c r="B75" s="1"/>
      <c r="C75" s="572"/>
      <c r="D75" s="573"/>
      <c r="E75" s="573"/>
      <c r="F75" s="573"/>
      <c r="G75" s="573"/>
      <c r="H75" s="574"/>
      <c r="I75" s="129" t="str">
        <f t="shared" si="9"/>
        <v xml:space="preserve">(Select) </v>
      </c>
      <c r="J75" s="144" t="s">
        <v>295</v>
      </c>
      <c r="K75" s="145">
        <f t="shared" ref="K75:O75" si="13">SUMIF($F$25:$F$68,$C20,K25:K68)</f>
        <v>0</v>
      </c>
      <c r="L75" s="146">
        <f t="shared" si="13"/>
        <v>0</v>
      </c>
      <c r="M75" s="146">
        <f t="shared" si="13"/>
        <v>0</v>
      </c>
      <c r="N75" s="146">
        <f t="shared" si="13"/>
        <v>0</v>
      </c>
      <c r="O75" s="147">
        <f t="shared" si="13"/>
        <v>0</v>
      </c>
      <c r="P75" s="143">
        <f t="shared" si="11"/>
        <v>0</v>
      </c>
      <c r="Q75" s="1"/>
      <c r="R75" s="2"/>
      <c r="S75" s="2"/>
      <c r="T75" s="2"/>
      <c r="U75" s="2"/>
      <c r="V75" s="2"/>
      <c r="W75" s="2"/>
      <c r="X75" s="2"/>
      <c r="Y75" s="2"/>
      <c r="Z75" s="2"/>
    </row>
    <row r="76" spans="1:26">
      <c r="A76" s="2"/>
      <c r="B76" s="1"/>
      <c r="C76" s="572"/>
      <c r="D76" s="573"/>
      <c r="E76" s="573"/>
      <c r="F76" s="573"/>
      <c r="G76" s="573"/>
      <c r="H76" s="574"/>
      <c r="I76" s="129" t="str">
        <f t="shared" si="9"/>
        <v xml:space="preserve">(Select) </v>
      </c>
      <c r="J76" s="144" t="s">
        <v>296</v>
      </c>
      <c r="K76" s="145">
        <f t="shared" ref="K76:O76" si="14">SUMIF($F$25:$F$68,$C21,K25:K68)</f>
        <v>0</v>
      </c>
      <c r="L76" s="146">
        <f t="shared" si="14"/>
        <v>0</v>
      </c>
      <c r="M76" s="146">
        <f t="shared" si="14"/>
        <v>0</v>
      </c>
      <c r="N76" s="146">
        <f t="shared" si="14"/>
        <v>0</v>
      </c>
      <c r="O76" s="147">
        <f t="shared" si="14"/>
        <v>0</v>
      </c>
      <c r="P76" s="143">
        <f t="shared" si="11"/>
        <v>0</v>
      </c>
      <c r="Q76" s="1"/>
      <c r="R76" s="2"/>
      <c r="S76" s="2"/>
      <c r="T76" s="2"/>
      <c r="U76" s="2"/>
      <c r="V76" s="2"/>
      <c r="W76" s="2"/>
      <c r="X76" s="2"/>
      <c r="Y76" s="2"/>
      <c r="Z76" s="2"/>
    </row>
    <row r="77" spans="1:26">
      <c r="A77" s="2"/>
      <c r="B77" s="1"/>
      <c r="C77" s="572"/>
      <c r="D77" s="573"/>
      <c r="E77" s="573"/>
      <c r="F77" s="573"/>
      <c r="G77" s="573"/>
      <c r="H77" s="574"/>
      <c r="I77" s="129" t="str">
        <f t="shared" si="9"/>
        <v xml:space="preserve">(Select) </v>
      </c>
      <c r="J77" s="148" t="s">
        <v>297</v>
      </c>
      <c r="K77" s="149">
        <f t="shared" ref="K77:O77" si="15">SUMIF($F$25:$F$68,$C22,K25:K68)</f>
        <v>0</v>
      </c>
      <c r="L77" s="150">
        <f t="shared" si="15"/>
        <v>0</v>
      </c>
      <c r="M77" s="150">
        <f t="shared" si="15"/>
        <v>0</v>
      </c>
      <c r="N77" s="150">
        <f t="shared" si="15"/>
        <v>0</v>
      </c>
      <c r="O77" s="151">
        <f t="shared" si="15"/>
        <v>0</v>
      </c>
      <c r="P77" s="143">
        <f t="shared" si="11"/>
        <v>0</v>
      </c>
      <c r="Q77" s="1"/>
      <c r="R77" s="2"/>
      <c r="S77" s="2"/>
      <c r="T77" s="2"/>
      <c r="U77" s="2"/>
      <c r="V77" s="2"/>
      <c r="W77" s="2"/>
      <c r="X77" s="2"/>
      <c r="Y77" s="2"/>
      <c r="Z77" s="2"/>
    </row>
    <row r="78" spans="1:26" ht="7.5" customHeight="1">
      <c r="A78" s="2"/>
      <c r="B78" s="1"/>
      <c r="C78" s="572"/>
      <c r="D78" s="573"/>
      <c r="E78" s="573"/>
      <c r="F78" s="573"/>
      <c r="G78" s="573"/>
      <c r="H78" s="574"/>
      <c r="I78" s="129"/>
      <c r="J78" s="87"/>
      <c r="K78" s="152"/>
      <c r="L78" s="152"/>
      <c r="M78" s="152"/>
      <c r="N78" s="152"/>
      <c r="O78" s="152"/>
      <c r="P78" s="87"/>
      <c r="Q78" s="1"/>
      <c r="R78" s="2"/>
      <c r="S78" s="2"/>
      <c r="T78" s="2"/>
      <c r="U78" s="2"/>
      <c r="V78" s="2"/>
      <c r="W78" s="2"/>
      <c r="X78" s="2"/>
      <c r="Y78" s="2"/>
      <c r="Z78" s="2"/>
    </row>
    <row r="79" spans="1:26">
      <c r="A79" s="2"/>
      <c r="B79" s="1"/>
      <c r="C79" s="572"/>
      <c r="D79" s="573"/>
      <c r="E79" s="573"/>
      <c r="F79" s="573"/>
      <c r="G79" s="573"/>
      <c r="H79" s="574"/>
      <c r="I79" s="87"/>
      <c r="J79" s="139" t="s">
        <v>302</v>
      </c>
      <c r="K79" s="140">
        <f t="shared" ref="K79:O79" si="16">SUMIF($I$73:$I$77,"Active Arm",K73:K77)</f>
        <v>0</v>
      </c>
      <c r="L79" s="141">
        <f t="shared" si="16"/>
        <v>0</v>
      </c>
      <c r="M79" s="141">
        <f t="shared" si="16"/>
        <v>0</v>
      </c>
      <c r="N79" s="141">
        <f t="shared" si="16"/>
        <v>0</v>
      </c>
      <c r="O79" s="142">
        <f t="shared" si="16"/>
        <v>0</v>
      </c>
      <c r="P79" s="153">
        <f t="shared" ref="P79:P80" si="17">SUM(K79:O79)</f>
        <v>0</v>
      </c>
      <c r="Q79" s="1"/>
      <c r="R79" s="2"/>
      <c r="S79" s="2"/>
      <c r="T79" s="2"/>
      <c r="U79" s="2"/>
      <c r="V79" s="2"/>
      <c r="W79" s="2"/>
      <c r="X79" s="2"/>
      <c r="Y79" s="2"/>
      <c r="Z79" s="2"/>
    </row>
    <row r="80" spans="1:26">
      <c r="A80" s="2"/>
      <c r="B80" s="1"/>
      <c r="C80" s="572"/>
      <c r="D80" s="573"/>
      <c r="E80" s="573"/>
      <c r="F80" s="573"/>
      <c r="G80" s="573"/>
      <c r="H80" s="574"/>
      <c r="I80" s="87"/>
      <c r="J80" s="148" t="s">
        <v>303</v>
      </c>
      <c r="K80" s="149">
        <f t="shared" ref="K80:O80" si="18">SUMIF($I$73:$I$77,"Usual Care ",K73:K77)</f>
        <v>0</v>
      </c>
      <c r="L80" s="150">
        <f t="shared" si="18"/>
        <v>0</v>
      </c>
      <c r="M80" s="150">
        <f t="shared" si="18"/>
        <v>0</v>
      </c>
      <c r="N80" s="150">
        <f t="shared" si="18"/>
        <v>0</v>
      </c>
      <c r="O80" s="151">
        <f t="shared" si="18"/>
        <v>0</v>
      </c>
      <c r="P80" s="154">
        <f t="shared" si="17"/>
        <v>0</v>
      </c>
      <c r="Q80" s="1"/>
      <c r="R80" s="2"/>
      <c r="S80" s="2"/>
      <c r="T80" s="2"/>
      <c r="U80" s="2"/>
      <c r="V80" s="2"/>
      <c r="W80" s="2"/>
      <c r="X80" s="2"/>
      <c r="Y80" s="2"/>
      <c r="Z80" s="2"/>
    </row>
    <row r="81" spans="1:26" ht="7.5" customHeight="1">
      <c r="A81" s="2"/>
      <c r="B81" s="1"/>
      <c r="C81" s="572"/>
      <c r="D81" s="573"/>
      <c r="E81" s="573"/>
      <c r="F81" s="573"/>
      <c r="G81" s="573"/>
      <c r="H81" s="574"/>
      <c r="I81" s="87"/>
      <c r="J81" s="87"/>
      <c r="K81" s="87"/>
      <c r="L81" s="87"/>
      <c r="M81" s="87"/>
      <c r="N81" s="87"/>
      <c r="O81" s="87"/>
      <c r="P81" s="87"/>
      <c r="Q81" s="1"/>
      <c r="R81" s="2"/>
      <c r="S81" s="2"/>
      <c r="T81" s="2"/>
      <c r="U81" s="2"/>
      <c r="V81" s="2"/>
      <c r="W81" s="2"/>
      <c r="X81" s="2"/>
      <c r="Y81" s="2"/>
      <c r="Z81" s="2"/>
    </row>
    <row r="82" spans="1:26" ht="31.5" customHeight="1">
      <c r="A82" s="2"/>
      <c r="B82" s="1"/>
      <c r="C82" s="569"/>
      <c r="D82" s="570"/>
      <c r="E82" s="570"/>
      <c r="F82" s="570"/>
      <c r="G82" s="570"/>
      <c r="H82" s="571"/>
      <c r="I82" s="87"/>
      <c r="J82" s="155" t="s">
        <v>304</v>
      </c>
      <c r="K82" s="120">
        <f t="shared" ref="K82:O82" si="19">K79-K80</f>
        <v>0</v>
      </c>
      <c r="L82" s="19">
        <f t="shared" si="19"/>
        <v>0</v>
      </c>
      <c r="M82" s="19">
        <f t="shared" si="19"/>
        <v>0</v>
      </c>
      <c r="N82" s="19">
        <f t="shared" si="19"/>
        <v>0</v>
      </c>
      <c r="O82" s="156">
        <f t="shared" si="19"/>
        <v>0</v>
      </c>
      <c r="P82" s="157">
        <f>SUM(K82:O82)</f>
        <v>0</v>
      </c>
      <c r="Q82" s="1"/>
      <c r="R82" s="2"/>
      <c r="S82" s="2"/>
      <c r="T82" s="2"/>
      <c r="U82" s="2"/>
      <c r="V82" s="2"/>
      <c r="W82" s="2"/>
      <c r="X82" s="2"/>
      <c r="Y82" s="2"/>
      <c r="Z82" s="2"/>
    </row>
    <row r="83" spans="1:26" ht="7.5" customHeight="1">
      <c r="A83" s="2"/>
      <c r="B83" s="1"/>
      <c r="C83" s="87"/>
      <c r="D83" s="87"/>
      <c r="E83" s="87"/>
      <c r="F83" s="87"/>
      <c r="G83" s="87"/>
      <c r="H83" s="87"/>
      <c r="I83" s="87"/>
      <c r="J83" s="87"/>
      <c r="K83" s="87"/>
      <c r="L83" s="87"/>
      <c r="M83" s="87"/>
      <c r="N83" s="87"/>
      <c r="O83" s="87"/>
      <c r="P83" s="87"/>
      <c r="Q83" s="1"/>
      <c r="R83" s="2"/>
      <c r="S83" s="2"/>
      <c r="T83" s="2"/>
      <c r="U83" s="2"/>
      <c r="V83" s="2"/>
      <c r="W83" s="2"/>
      <c r="X83" s="2"/>
      <c r="Y83" s="2"/>
      <c r="Z83" s="2"/>
    </row>
    <row r="84" spans="1:26" ht="7.5" customHeight="1">
      <c r="A84" s="2"/>
      <c r="B84" s="2"/>
      <c r="C84" s="86"/>
      <c r="D84" s="86"/>
      <c r="E84" s="86"/>
      <c r="F84" s="86"/>
      <c r="G84" s="86"/>
      <c r="H84" s="86"/>
      <c r="I84" s="86"/>
      <c r="J84" s="86"/>
      <c r="K84" s="86"/>
      <c r="L84" s="86"/>
      <c r="M84" s="86"/>
      <c r="N84" s="86"/>
      <c r="O84" s="86"/>
      <c r="P84" s="86"/>
      <c r="Q84" s="2"/>
      <c r="R84" s="2"/>
      <c r="S84" s="2"/>
      <c r="T84" s="2"/>
      <c r="U84" s="2"/>
      <c r="V84" s="2"/>
      <c r="W84" s="2"/>
      <c r="X84" s="2"/>
      <c r="Y84" s="2"/>
      <c r="Z84" s="2"/>
    </row>
    <row r="85" spans="1:26" hidden="1">
      <c r="A85" s="2"/>
      <c r="B85" s="2"/>
      <c r="C85" s="86"/>
      <c r="D85" s="86"/>
      <c r="E85" s="86"/>
      <c r="F85" s="86"/>
      <c r="G85" s="86"/>
      <c r="H85" s="86"/>
      <c r="I85" s="86"/>
      <c r="J85" s="86"/>
      <c r="K85" s="158"/>
      <c r="L85" s="86"/>
      <c r="M85" s="86"/>
      <c r="N85" s="86"/>
      <c r="O85" s="86"/>
      <c r="P85" s="86"/>
      <c r="Q85" s="2"/>
      <c r="R85" s="2"/>
      <c r="S85" s="2"/>
      <c r="T85" s="2"/>
      <c r="U85" s="2"/>
      <c r="V85" s="2"/>
      <c r="W85" s="2"/>
      <c r="X85" s="2"/>
      <c r="Y85" s="2"/>
      <c r="Z85" s="2"/>
    </row>
    <row r="86" spans="1:26" hidden="1">
      <c r="A86" s="2"/>
      <c r="B86" s="2"/>
      <c r="C86" s="86" t="s">
        <v>95</v>
      </c>
      <c r="D86" s="86"/>
      <c r="E86" s="123" t="s">
        <v>258</v>
      </c>
      <c r="F86" s="86"/>
      <c r="G86" s="86" t="s">
        <v>96</v>
      </c>
      <c r="H86" s="86"/>
      <c r="I86" s="86" t="s">
        <v>96</v>
      </c>
      <c r="J86" s="86" t="s">
        <v>95</v>
      </c>
      <c r="K86" s="158" t="s">
        <v>96</v>
      </c>
      <c r="L86" s="86"/>
      <c r="M86" s="86"/>
      <c r="N86" s="86"/>
      <c r="O86" s="86"/>
      <c r="P86" s="86"/>
      <c r="Q86" s="2"/>
      <c r="R86" s="2"/>
      <c r="S86" s="2"/>
      <c r="T86" s="2"/>
      <c r="U86" s="2"/>
      <c r="V86" s="2"/>
      <c r="W86" s="2"/>
      <c r="X86" s="2"/>
      <c r="Y86" s="2"/>
      <c r="Z86" s="2"/>
    </row>
    <row r="87" spans="1:26" hidden="1">
      <c r="A87" s="2"/>
      <c r="B87" s="2"/>
      <c r="C87" s="86" t="s">
        <v>305</v>
      </c>
      <c r="D87" s="86" t="s">
        <v>96</v>
      </c>
      <c r="E87" s="125"/>
      <c r="F87" s="159"/>
      <c r="G87" s="86" t="s">
        <v>25</v>
      </c>
      <c r="H87" s="86"/>
      <c r="I87" s="86">
        <v>1</v>
      </c>
      <c r="J87" s="86" t="s">
        <v>102</v>
      </c>
      <c r="K87" s="158" t="s">
        <v>306</v>
      </c>
      <c r="L87" s="86"/>
      <c r="M87" s="86"/>
      <c r="N87" s="86"/>
      <c r="O87" s="86"/>
      <c r="P87" s="86"/>
      <c r="Q87" s="2"/>
      <c r="R87" s="2"/>
      <c r="S87" s="2"/>
      <c r="T87" s="2"/>
      <c r="U87" s="2"/>
      <c r="V87" s="2"/>
      <c r="W87" s="2"/>
      <c r="X87" s="2"/>
      <c r="Y87" s="2"/>
      <c r="Z87" s="2"/>
    </row>
    <row r="88" spans="1:26" hidden="1">
      <c r="A88" s="2"/>
      <c r="B88" s="2"/>
      <c r="C88" s="86" t="s">
        <v>307</v>
      </c>
      <c r="D88" s="126" t="s">
        <v>261</v>
      </c>
      <c r="E88" s="127">
        <v>1.21</v>
      </c>
      <c r="F88" s="159"/>
      <c r="G88" s="86" t="s">
        <v>262</v>
      </c>
      <c r="H88" s="86"/>
      <c r="I88" s="86">
        <v>2</v>
      </c>
      <c r="J88" s="86" t="s">
        <v>101</v>
      </c>
      <c r="K88" s="158" t="s">
        <v>303</v>
      </c>
      <c r="L88" s="86"/>
      <c r="M88" s="86"/>
      <c r="N88" s="86"/>
      <c r="O88" s="86"/>
      <c r="P88" s="86"/>
      <c r="Q88" s="2"/>
      <c r="R88" s="2"/>
      <c r="S88" s="2"/>
      <c r="T88" s="2"/>
      <c r="U88" s="2"/>
      <c r="V88" s="2"/>
      <c r="W88" s="2"/>
      <c r="X88" s="2"/>
      <c r="Y88" s="2"/>
      <c r="Z88" s="2"/>
    </row>
    <row r="89" spans="1:26" hidden="1">
      <c r="A89" s="2"/>
      <c r="B89" s="2"/>
      <c r="C89" s="86" t="s">
        <v>308</v>
      </c>
      <c r="D89" s="126" t="s">
        <v>265</v>
      </c>
      <c r="E89" s="127">
        <v>1.21</v>
      </c>
      <c r="F89" s="159"/>
      <c r="G89" s="86"/>
      <c r="H89" s="86"/>
      <c r="I89" s="86">
        <v>3</v>
      </c>
      <c r="J89" s="86"/>
      <c r="K89" s="158" t="s">
        <v>309</v>
      </c>
      <c r="L89" s="86"/>
      <c r="M89" s="86"/>
      <c r="N89" s="86"/>
      <c r="O89" s="86"/>
      <c r="P89" s="86"/>
      <c r="Q89" s="2"/>
      <c r="R89" s="2"/>
      <c r="S89" s="2"/>
      <c r="T89" s="2"/>
      <c r="U89" s="2"/>
      <c r="V89" s="2"/>
      <c r="W89" s="2"/>
      <c r="X89" s="2"/>
      <c r="Y89" s="2"/>
      <c r="Z89" s="2"/>
    </row>
    <row r="90" spans="1:26" ht="51.75" hidden="1" customHeight="1">
      <c r="A90" s="2"/>
      <c r="B90" s="2"/>
      <c r="C90" s="137" t="s">
        <v>310</v>
      </c>
      <c r="D90" s="126" t="s">
        <v>267</v>
      </c>
      <c r="E90" s="127">
        <v>1.21</v>
      </c>
      <c r="F90" s="159"/>
      <c r="G90" s="86"/>
      <c r="H90" s="86"/>
      <c r="I90" s="86">
        <v>4</v>
      </c>
      <c r="J90" s="86"/>
      <c r="K90" s="158"/>
      <c r="L90" s="86"/>
      <c r="M90" s="86"/>
      <c r="N90" s="86"/>
      <c r="O90" s="86"/>
      <c r="P90" s="86"/>
      <c r="Q90" s="2"/>
      <c r="R90" s="2"/>
      <c r="S90" s="2"/>
      <c r="T90" s="2"/>
      <c r="U90" s="2"/>
      <c r="V90" s="2"/>
      <c r="W90" s="2"/>
      <c r="X90" s="2"/>
      <c r="Y90" s="2"/>
      <c r="Z90" s="2"/>
    </row>
    <row r="91" spans="1:26" hidden="1">
      <c r="A91" s="2"/>
      <c r="B91" s="2"/>
      <c r="C91" s="86" t="s">
        <v>311</v>
      </c>
      <c r="D91" s="126" t="s">
        <v>268</v>
      </c>
      <c r="E91" s="127">
        <v>0.51</v>
      </c>
      <c r="F91" s="159"/>
      <c r="G91" s="86"/>
      <c r="H91" s="86"/>
      <c r="I91" s="86">
        <v>5</v>
      </c>
      <c r="J91" s="86"/>
      <c r="K91" s="86"/>
      <c r="L91" s="86"/>
      <c r="M91" s="86"/>
      <c r="N91" s="86"/>
      <c r="O91" s="86"/>
      <c r="P91" s="86"/>
      <c r="Q91" s="2"/>
      <c r="R91" s="2"/>
      <c r="S91" s="2"/>
      <c r="T91" s="2"/>
      <c r="U91" s="2"/>
      <c r="V91" s="2"/>
      <c r="W91" s="2"/>
      <c r="X91" s="2"/>
      <c r="Y91" s="2"/>
      <c r="Z91" s="2"/>
    </row>
    <row r="92" spans="1:26" hidden="1">
      <c r="A92" s="2"/>
      <c r="B92" s="2"/>
      <c r="C92" s="86" t="s">
        <v>66</v>
      </c>
      <c r="D92" s="126" t="s">
        <v>269</v>
      </c>
      <c r="E92" s="127">
        <v>0.51</v>
      </c>
      <c r="F92" s="159"/>
      <c r="G92" s="86"/>
      <c r="H92" s="86"/>
      <c r="I92" s="86">
        <v>6</v>
      </c>
      <c r="J92" s="86"/>
      <c r="K92" s="86"/>
      <c r="L92" s="86"/>
      <c r="M92" s="86"/>
      <c r="N92" s="86"/>
      <c r="O92" s="86"/>
      <c r="P92" s="86"/>
      <c r="Q92" s="2"/>
      <c r="R92" s="2"/>
      <c r="S92" s="2"/>
      <c r="T92" s="2"/>
      <c r="U92" s="2"/>
      <c r="V92" s="2"/>
      <c r="W92" s="2"/>
      <c r="X92" s="2"/>
      <c r="Y92" s="2"/>
      <c r="Z92" s="2"/>
    </row>
    <row r="93" spans="1:26" hidden="1">
      <c r="A93" s="2"/>
      <c r="B93" s="2"/>
      <c r="C93" s="86"/>
      <c r="D93" s="126" t="s">
        <v>270</v>
      </c>
      <c r="E93" s="127">
        <v>1.21</v>
      </c>
      <c r="F93" s="159"/>
      <c r="G93" s="86"/>
      <c r="H93" s="86"/>
      <c r="I93" s="86">
        <v>7</v>
      </c>
      <c r="J93" s="86"/>
      <c r="K93" s="86"/>
      <c r="L93" s="86"/>
      <c r="M93" s="86"/>
      <c r="N93" s="86"/>
      <c r="O93" s="86"/>
      <c r="P93" s="86"/>
      <c r="Q93" s="2"/>
      <c r="R93" s="2"/>
      <c r="S93" s="2"/>
      <c r="T93" s="2"/>
      <c r="U93" s="2"/>
      <c r="V93" s="2"/>
      <c r="W93" s="2"/>
      <c r="X93" s="2"/>
      <c r="Y93" s="2"/>
      <c r="Z93" s="2"/>
    </row>
    <row r="94" spans="1:26" hidden="1">
      <c r="A94" s="2"/>
      <c r="B94" s="2"/>
      <c r="C94" s="86"/>
      <c r="D94" s="126" t="s">
        <v>271</v>
      </c>
      <c r="E94" s="127">
        <v>0.51</v>
      </c>
      <c r="F94" s="159"/>
      <c r="G94" s="86"/>
      <c r="H94" s="86"/>
      <c r="I94" s="86">
        <v>8</v>
      </c>
      <c r="J94" s="86"/>
      <c r="K94" s="86"/>
      <c r="L94" s="86"/>
      <c r="M94" s="86"/>
      <c r="N94" s="86"/>
      <c r="O94" s="86"/>
      <c r="P94" s="86"/>
      <c r="Q94" s="2"/>
      <c r="R94" s="2"/>
      <c r="S94" s="2"/>
      <c r="T94" s="2"/>
      <c r="U94" s="2"/>
      <c r="V94" s="2"/>
      <c r="W94" s="2"/>
      <c r="X94" s="2"/>
      <c r="Y94" s="2"/>
      <c r="Z94" s="2"/>
    </row>
    <row r="95" spans="1:26" hidden="1">
      <c r="A95" s="2"/>
      <c r="B95" s="2"/>
      <c r="C95" s="86"/>
      <c r="D95" s="126" t="s">
        <v>272</v>
      </c>
      <c r="E95" s="127">
        <v>0.51</v>
      </c>
      <c r="F95" s="159"/>
      <c r="G95" s="86"/>
      <c r="H95" s="86"/>
      <c r="I95" s="86">
        <v>9</v>
      </c>
      <c r="J95" s="86"/>
      <c r="K95" s="86"/>
      <c r="L95" s="86"/>
      <c r="M95" s="86"/>
      <c r="N95" s="86"/>
      <c r="O95" s="86"/>
      <c r="P95" s="86"/>
      <c r="Q95" s="2"/>
      <c r="R95" s="2"/>
      <c r="S95" s="2"/>
      <c r="T95" s="2"/>
      <c r="U95" s="2"/>
      <c r="V95" s="2"/>
      <c r="W95" s="2"/>
      <c r="X95" s="2"/>
      <c r="Y95" s="2"/>
      <c r="Z95" s="2"/>
    </row>
    <row r="96" spans="1:26" hidden="1">
      <c r="A96" s="2"/>
      <c r="B96" s="2"/>
      <c r="C96" s="86"/>
      <c r="D96" s="126" t="s">
        <v>273</v>
      </c>
      <c r="E96" s="127">
        <v>0.24</v>
      </c>
      <c r="F96" s="159"/>
      <c r="G96" s="86"/>
      <c r="H96" s="86"/>
      <c r="I96" s="86">
        <v>10</v>
      </c>
      <c r="J96" s="86"/>
      <c r="K96" s="86"/>
      <c r="L96" s="86"/>
      <c r="M96" s="86"/>
      <c r="N96" s="86"/>
      <c r="O96" s="86"/>
      <c r="P96" s="86"/>
      <c r="Q96" s="2"/>
      <c r="R96" s="2"/>
      <c r="S96" s="2"/>
      <c r="T96" s="2"/>
      <c r="U96" s="2"/>
      <c r="V96" s="2"/>
      <c r="W96" s="2"/>
      <c r="X96" s="2"/>
      <c r="Y96" s="2"/>
      <c r="Z96" s="2"/>
    </row>
    <row r="97" spans="1:26" hidden="1">
      <c r="A97" s="2"/>
      <c r="B97" s="2"/>
      <c r="C97" s="86"/>
      <c r="D97" s="126" t="s">
        <v>274</v>
      </c>
      <c r="E97" s="127">
        <v>1.21</v>
      </c>
      <c r="F97" s="159"/>
      <c r="G97" s="86"/>
      <c r="H97" s="86"/>
      <c r="I97" s="86">
        <v>11</v>
      </c>
      <c r="J97" s="86"/>
      <c r="K97" s="86"/>
      <c r="L97" s="86"/>
      <c r="M97" s="86"/>
      <c r="N97" s="86"/>
      <c r="O97" s="86"/>
      <c r="P97" s="86"/>
      <c r="Q97" s="2"/>
      <c r="R97" s="2"/>
      <c r="S97" s="2"/>
      <c r="T97" s="2"/>
      <c r="U97" s="2"/>
      <c r="V97" s="2"/>
      <c r="W97" s="2"/>
      <c r="X97" s="2"/>
      <c r="Y97" s="2"/>
      <c r="Z97" s="2"/>
    </row>
    <row r="98" spans="1:26" hidden="1">
      <c r="A98" s="2"/>
      <c r="B98" s="2"/>
      <c r="C98" s="86"/>
      <c r="D98" s="126" t="s">
        <v>275</v>
      </c>
      <c r="E98" s="127">
        <v>0.51</v>
      </c>
      <c r="F98" s="159"/>
      <c r="G98" s="86"/>
      <c r="H98" s="86"/>
      <c r="I98" s="86">
        <v>12</v>
      </c>
      <c r="J98" s="86"/>
      <c r="K98" s="86"/>
      <c r="L98" s="86"/>
      <c r="M98" s="86"/>
      <c r="N98" s="86"/>
      <c r="O98" s="86"/>
      <c r="P98" s="86"/>
      <c r="Q98" s="2"/>
      <c r="R98" s="2"/>
      <c r="S98" s="2"/>
      <c r="T98" s="2"/>
      <c r="U98" s="2"/>
      <c r="V98" s="2"/>
      <c r="W98" s="2"/>
      <c r="X98" s="2"/>
      <c r="Y98" s="2"/>
      <c r="Z98" s="2"/>
    </row>
    <row r="99" spans="1:26" hidden="1">
      <c r="A99" s="2"/>
      <c r="B99" s="2"/>
      <c r="C99" s="86"/>
      <c r="D99" s="126" t="s">
        <v>276</v>
      </c>
      <c r="E99" s="127">
        <v>0.51</v>
      </c>
      <c r="F99" s="159"/>
      <c r="G99" s="86"/>
      <c r="H99" s="86"/>
      <c r="I99" s="86">
        <v>13</v>
      </c>
      <c r="J99" s="86"/>
      <c r="K99" s="86"/>
      <c r="L99" s="86"/>
      <c r="M99" s="86"/>
      <c r="N99" s="86"/>
      <c r="O99" s="86"/>
      <c r="P99" s="86"/>
      <c r="Q99" s="2"/>
      <c r="R99" s="2"/>
      <c r="S99" s="2"/>
      <c r="T99" s="2"/>
      <c r="U99" s="2"/>
      <c r="V99" s="2"/>
      <c r="W99" s="2"/>
      <c r="X99" s="2"/>
      <c r="Y99" s="2"/>
      <c r="Z99" s="2"/>
    </row>
    <row r="100" spans="1:26" hidden="1">
      <c r="A100" s="2"/>
      <c r="B100" s="2"/>
      <c r="C100" s="86"/>
      <c r="D100" s="126" t="s">
        <v>277</v>
      </c>
      <c r="E100" s="127">
        <v>1.21</v>
      </c>
      <c r="F100" s="159"/>
      <c r="G100" s="86"/>
      <c r="H100" s="86"/>
      <c r="I100" s="86">
        <v>14</v>
      </c>
      <c r="J100" s="86"/>
      <c r="K100" s="86"/>
      <c r="L100" s="86"/>
      <c r="M100" s="86"/>
      <c r="N100" s="86"/>
      <c r="O100" s="86"/>
      <c r="P100" s="86"/>
      <c r="Q100" s="2"/>
      <c r="R100" s="2"/>
      <c r="S100" s="2"/>
      <c r="T100" s="2"/>
      <c r="U100" s="2"/>
      <c r="V100" s="2"/>
      <c r="W100" s="2"/>
      <c r="X100" s="2"/>
      <c r="Y100" s="2"/>
      <c r="Z100" s="2"/>
    </row>
    <row r="101" spans="1:26" hidden="1">
      <c r="A101" s="2"/>
      <c r="B101" s="2"/>
      <c r="C101" s="86"/>
      <c r="D101" s="126" t="s">
        <v>278</v>
      </c>
      <c r="E101" s="127">
        <v>0.51</v>
      </c>
      <c r="F101" s="159"/>
      <c r="G101" s="86"/>
      <c r="H101" s="86"/>
      <c r="I101" s="86">
        <v>15</v>
      </c>
      <c r="J101" s="86"/>
      <c r="K101" s="86"/>
      <c r="L101" s="86"/>
      <c r="M101" s="86"/>
      <c r="N101" s="86"/>
      <c r="O101" s="86"/>
      <c r="P101" s="86"/>
      <c r="Q101" s="2"/>
      <c r="R101" s="2"/>
      <c r="S101" s="2"/>
      <c r="T101" s="2"/>
      <c r="U101" s="2"/>
      <c r="V101" s="2"/>
      <c r="W101" s="2"/>
      <c r="X101" s="2"/>
      <c r="Y101" s="2"/>
      <c r="Z101" s="2"/>
    </row>
    <row r="102" spans="1:26" hidden="1">
      <c r="A102" s="2"/>
      <c r="B102" s="2"/>
      <c r="C102" s="86"/>
      <c r="D102" s="126" t="s">
        <v>279</v>
      </c>
      <c r="E102" s="127">
        <v>0.24</v>
      </c>
      <c r="F102" s="159"/>
      <c r="G102" s="86"/>
      <c r="H102" s="86"/>
      <c r="I102" s="86">
        <v>16</v>
      </c>
      <c r="J102" s="86"/>
      <c r="K102" s="86"/>
      <c r="L102" s="86"/>
      <c r="M102" s="86"/>
      <c r="N102" s="86"/>
      <c r="O102" s="86"/>
      <c r="P102" s="86"/>
      <c r="Q102" s="2"/>
      <c r="R102" s="2"/>
      <c r="S102" s="2"/>
      <c r="T102" s="2"/>
      <c r="U102" s="2"/>
      <c r="V102" s="2"/>
      <c r="W102" s="2"/>
      <c r="X102" s="2"/>
      <c r="Y102" s="2"/>
      <c r="Z102" s="2"/>
    </row>
    <row r="103" spans="1:26" hidden="1">
      <c r="A103" s="2"/>
      <c r="B103" s="2"/>
      <c r="C103" s="86"/>
      <c r="D103" s="126" t="s">
        <v>280</v>
      </c>
      <c r="E103" s="127">
        <v>0.24</v>
      </c>
      <c r="F103" s="159"/>
      <c r="G103" s="86"/>
      <c r="H103" s="86"/>
      <c r="I103" s="86">
        <v>17</v>
      </c>
      <c r="J103" s="86"/>
      <c r="K103" s="86"/>
      <c r="L103" s="86"/>
      <c r="M103" s="86"/>
      <c r="N103" s="86"/>
      <c r="O103" s="86"/>
      <c r="P103" s="86"/>
      <c r="Q103" s="2"/>
      <c r="R103" s="2"/>
      <c r="S103" s="2"/>
      <c r="T103" s="2"/>
      <c r="U103" s="2"/>
      <c r="V103" s="2"/>
      <c r="W103" s="2"/>
      <c r="X103" s="2"/>
      <c r="Y103" s="2"/>
      <c r="Z103" s="2"/>
    </row>
    <row r="104" spans="1:26" hidden="1">
      <c r="A104" s="2"/>
      <c r="B104" s="2"/>
      <c r="C104" s="86"/>
      <c r="D104" s="126" t="s">
        <v>281</v>
      </c>
      <c r="E104" s="138">
        <v>0.24</v>
      </c>
      <c r="F104" s="159"/>
      <c r="G104" s="86"/>
      <c r="H104" s="86"/>
      <c r="I104" s="86">
        <v>18</v>
      </c>
      <c r="J104" s="86"/>
      <c r="K104" s="86"/>
      <c r="L104" s="86"/>
      <c r="M104" s="86"/>
      <c r="N104" s="86"/>
      <c r="O104" s="86"/>
      <c r="P104" s="86"/>
      <c r="Q104" s="2"/>
      <c r="R104" s="2"/>
      <c r="S104" s="2"/>
      <c r="T104" s="2"/>
      <c r="U104" s="2"/>
      <c r="V104" s="2"/>
      <c r="W104" s="2"/>
      <c r="X104" s="2"/>
      <c r="Y104" s="2"/>
      <c r="Z104" s="2"/>
    </row>
    <row r="105" spans="1:26" hidden="1">
      <c r="A105" s="2"/>
      <c r="B105" s="2"/>
      <c r="C105" s="86"/>
      <c r="D105" s="126" t="s">
        <v>282</v>
      </c>
      <c r="E105" s="138">
        <v>0.51</v>
      </c>
      <c r="F105" s="159"/>
      <c r="G105" s="86"/>
      <c r="H105" s="86"/>
      <c r="I105" s="86">
        <v>19</v>
      </c>
      <c r="J105" s="86"/>
      <c r="K105" s="86"/>
      <c r="L105" s="86"/>
      <c r="M105" s="86"/>
      <c r="N105" s="86"/>
      <c r="O105" s="86"/>
      <c r="P105" s="86"/>
      <c r="Q105" s="2"/>
      <c r="R105" s="2"/>
      <c r="S105" s="2"/>
      <c r="T105" s="2"/>
      <c r="U105" s="2"/>
      <c r="V105" s="2"/>
      <c r="W105" s="2"/>
      <c r="X105" s="2"/>
      <c r="Y105" s="2"/>
      <c r="Z105" s="2"/>
    </row>
    <row r="106" spans="1:26" hidden="1">
      <c r="A106" s="2"/>
      <c r="B106" s="2"/>
      <c r="C106" s="86"/>
      <c r="D106" s="86"/>
      <c r="E106" s="86"/>
      <c r="F106" s="86"/>
      <c r="G106" s="86"/>
      <c r="H106" s="86"/>
      <c r="I106" s="86">
        <v>20</v>
      </c>
      <c r="J106" s="86"/>
      <c r="K106" s="86"/>
      <c r="L106" s="86"/>
      <c r="M106" s="86"/>
      <c r="N106" s="86"/>
      <c r="O106" s="86"/>
      <c r="P106" s="86"/>
      <c r="Q106" s="2"/>
      <c r="R106" s="2"/>
      <c r="S106" s="2"/>
      <c r="T106" s="2"/>
      <c r="U106" s="2"/>
      <c r="V106" s="2"/>
      <c r="W106" s="2"/>
      <c r="X106" s="2"/>
      <c r="Y106" s="2"/>
      <c r="Z106" s="2"/>
    </row>
    <row r="107" spans="1:26" hidden="1">
      <c r="A107" s="2"/>
      <c r="B107" s="2"/>
      <c r="C107" s="86"/>
      <c r="D107" s="86"/>
      <c r="E107" s="86"/>
      <c r="F107" s="86"/>
      <c r="G107" s="86"/>
      <c r="H107" s="86"/>
      <c r="I107" s="86">
        <v>21</v>
      </c>
      <c r="J107" s="86"/>
      <c r="K107" s="86"/>
      <c r="L107" s="86"/>
      <c r="M107" s="86"/>
      <c r="N107" s="86"/>
      <c r="O107" s="86"/>
      <c r="P107" s="86"/>
      <c r="Q107" s="2"/>
      <c r="R107" s="2"/>
      <c r="S107" s="2"/>
      <c r="T107" s="2"/>
      <c r="U107" s="2"/>
      <c r="V107" s="2"/>
      <c r="W107" s="2"/>
      <c r="X107" s="2"/>
      <c r="Y107" s="2"/>
      <c r="Z107" s="2"/>
    </row>
    <row r="108" spans="1:26" hidden="1">
      <c r="A108" s="2"/>
      <c r="B108" s="2"/>
      <c r="C108" s="86"/>
      <c r="D108" s="86"/>
      <c r="E108" s="86"/>
      <c r="F108" s="86"/>
      <c r="G108" s="86"/>
      <c r="H108" s="86"/>
      <c r="I108" s="86">
        <v>22</v>
      </c>
      <c r="J108" s="86"/>
      <c r="K108" s="86"/>
      <c r="L108" s="86"/>
      <c r="M108" s="86"/>
      <c r="N108" s="86"/>
      <c r="O108" s="86"/>
      <c r="P108" s="86"/>
      <c r="Q108" s="2"/>
      <c r="R108" s="2"/>
      <c r="S108" s="2"/>
      <c r="T108" s="2"/>
      <c r="U108" s="2"/>
      <c r="V108" s="2"/>
      <c r="W108" s="2"/>
      <c r="X108" s="2"/>
      <c r="Y108" s="2"/>
      <c r="Z108" s="2"/>
    </row>
    <row r="109" spans="1:26" hidden="1">
      <c r="A109" s="2"/>
      <c r="B109" s="2"/>
      <c r="C109" s="86"/>
      <c r="D109" s="86"/>
      <c r="E109" s="86"/>
      <c r="F109" s="86"/>
      <c r="G109" s="86"/>
      <c r="H109" s="86"/>
      <c r="I109" s="86">
        <v>23</v>
      </c>
      <c r="J109" s="86"/>
      <c r="K109" s="86"/>
      <c r="L109" s="86"/>
      <c r="M109" s="86"/>
      <c r="N109" s="86"/>
      <c r="O109" s="86"/>
      <c r="P109" s="86"/>
      <c r="Q109" s="2"/>
      <c r="R109" s="2"/>
      <c r="S109" s="2"/>
      <c r="T109" s="2"/>
      <c r="U109" s="2"/>
      <c r="V109" s="2"/>
      <c r="W109" s="2"/>
      <c r="X109" s="2"/>
      <c r="Y109" s="2"/>
      <c r="Z109" s="2"/>
    </row>
    <row r="110" spans="1:26" hidden="1">
      <c r="A110" s="2"/>
      <c r="B110" s="2"/>
      <c r="C110" s="86"/>
      <c r="D110" s="86"/>
      <c r="E110" s="86"/>
      <c r="F110" s="86"/>
      <c r="G110" s="86"/>
      <c r="H110" s="86"/>
      <c r="I110" s="86">
        <v>24</v>
      </c>
      <c r="J110" s="86"/>
      <c r="K110" s="86"/>
      <c r="L110" s="86"/>
      <c r="M110" s="86"/>
      <c r="N110" s="86"/>
      <c r="O110" s="86"/>
      <c r="P110" s="86"/>
      <c r="Q110" s="2"/>
      <c r="R110" s="2"/>
      <c r="S110" s="2"/>
      <c r="T110" s="2"/>
      <c r="U110" s="2"/>
      <c r="V110" s="2"/>
      <c r="W110" s="2"/>
      <c r="X110" s="2"/>
      <c r="Y110" s="2"/>
      <c r="Z110" s="2"/>
    </row>
    <row r="111" spans="1:26" hidden="1">
      <c r="A111" s="2"/>
      <c r="B111" s="2"/>
      <c r="C111" s="86"/>
      <c r="D111" s="86"/>
      <c r="E111" s="86"/>
      <c r="F111" s="86"/>
      <c r="G111" s="86"/>
      <c r="H111" s="86"/>
      <c r="I111" s="86">
        <v>25</v>
      </c>
      <c r="J111" s="86"/>
      <c r="K111" s="86"/>
      <c r="L111" s="86"/>
      <c r="M111" s="86"/>
      <c r="N111" s="86"/>
      <c r="O111" s="86"/>
      <c r="P111" s="86"/>
      <c r="Q111" s="2"/>
      <c r="R111" s="2"/>
      <c r="S111" s="2"/>
      <c r="T111" s="2"/>
      <c r="U111" s="2"/>
      <c r="V111" s="2"/>
      <c r="W111" s="2"/>
      <c r="X111" s="2"/>
      <c r="Y111" s="2"/>
      <c r="Z111" s="2"/>
    </row>
    <row r="112" spans="1:26" hidden="1">
      <c r="A112" s="2"/>
      <c r="B112" s="2"/>
      <c r="C112" s="86"/>
      <c r="D112" s="86"/>
      <c r="E112" s="86"/>
      <c r="F112" s="86"/>
      <c r="G112" s="86"/>
      <c r="H112" s="86"/>
      <c r="I112" s="86">
        <v>26</v>
      </c>
      <c r="J112" s="86"/>
      <c r="K112" s="86"/>
      <c r="L112" s="86"/>
      <c r="M112" s="86"/>
      <c r="N112" s="86"/>
      <c r="O112" s="86"/>
      <c r="P112" s="86"/>
      <c r="Q112" s="2"/>
      <c r="R112" s="2"/>
      <c r="S112" s="2"/>
      <c r="T112" s="2"/>
      <c r="U112" s="2"/>
      <c r="V112" s="2"/>
      <c r="W112" s="2"/>
      <c r="X112" s="2"/>
      <c r="Y112" s="2"/>
      <c r="Z112" s="2"/>
    </row>
    <row r="113" spans="1:26" hidden="1">
      <c r="A113" s="2"/>
      <c r="B113" s="2"/>
      <c r="C113" s="86"/>
      <c r="D113" s="86"/>
      <c r="E113" s="86"/>
      <c r="F113" s="86"/>
      <c r="G113" s="86"/>
      <c r="H113" s="86"/>
      <c r="I113" s="86">
        <v>27</v>
      </c>
      <c r="J113" s="86"/>
      <c r="K113" s="86"/>
      <c r="L113" s="86"/>
      <c r="M113" s="86"/>
      <c r="N113" s="86"/>
      <c r="O113" s="86"/>
      <c r="P113" s="86"/>
      <c r="Q113" s="2"/>
      <c r="R113" s="2"/>
      <c r="S113" s="2"/>
      <c r="T113" s="2"/>
      <c r="U113" s="2"/>
      <c r="V113" s="2"/>
      <c r="W113" s="2"/>
      <c r="X113" s="2"/>
      <c r="Y113" s="2"/>
      <c r="Z113" s="2"/>
    </row>
    <row r="114" spans="1:26" hidden="1">
      <c r="A114" s="2"/>
      <c r="B114" s="2"/>
      <c r="C114" s="86"/>
      <c r="D114" s="86"/>
      <c r="E114" s="86"/>
      <c r="F114" s="86"/>
      <c r="G114" s="86"/>
      <c r="H114" s="86"/>
      <c r="I114" s="86">
        <v>28</v>
      </c>
      <c r="J114" s="86"/>
      <c r="K114" s="86"/>
      <c r="L114" s="86"/>
      <c r="M114" s="86"/>
      <c r="N114" s="86"/>
      <c r="O114" s="86"/>
      <c r="P114" s="86"/>
      <c r="Q114" s="2"/>
      <c r="R114" s="2"/>
      <c r="S114" s="2"/>
      <c r="T114" s="2"/>
      <c r="U114" s="2"/>
      <c r="V114" s="2"/>
      <c r="W114" s="2"/>
      <c r="X114" s="2"/>
      <c r="Y114" s="2"/>
      <c r="Z114" s="2"/>
    </row>
    <row r="115" spans="1:26" hidden="1">
      <c r="A115" s="2"/>
      <c r="B115" s="2"/>
      <c r="C115" s="86"/>
      <c r="D115" s="86"/>
      <c r="E115" s="86"/>
      <c r="F115" s="86"/>
      <c r="G115" s="86"/>
      <c r="H115" s="86"/>
      <c r="I115" s="86">
        <v>29</v>
      </c>
      <c r="J115" s="86"/>
      <c r="K115" s="86"/>
      <c r="L115" s="86"/>
      <c r="M115" s="86"/>
      <c r="N115" s="86"/>
      <c r="O115" s="86"/>
      <c r="P115" s="86"/>
      <c r="Q115" s="2"/>
      <c r="R115" s="2"/>
      <c r="S115" s="2"/>
      <c r="T115" s="2"/>
      <c r="U115" s="2"/>
      <c r="V115" s="2"/>
      <c r="W115" s="2"/>
      <c r="X115" s="2"/>
      <c r="Y115" s="2"/>
      <c r="Z115" s="2"/>
    </row>
    <row r="116" spans="1:26" hidden="1">
      <c r="A116" s="2"/>
      <c r="B116" s="2"/>
      <c r="C116" s="86"/>
      <c r="D116" s="86"/>
      <c r="E116" s="86"/>
      <c r="F116" s="86"/>
      <c r="G116" s="86"/>
      <c r="H116" s="86"/>
      <c r="I116" s="86">
        <v>30</v>
      </c>
      <c r="J116" s="86"/>
      <c r="K116" s="86"/>
      <c r="L116" s="86"/>
      <c r="M116" s="86"/>
      <c r="N116" s="86"/>
      <c r="O116" s="86"/>
      <c r="P116" s="86"/>
      <c r="Q116" s="2"/>
      <c r="R116" s="2"/>
      <c r="S116" s="2"/>
      <c r="T116" s="2"/>
      <c r="U116" s="2"/>
      <c r="V116" s="2"/>
      <c r="W116" s="2"/>
      <c r="X116" s="2"/>
      <c r="Y116" s="2"/>
      <c r="Z116" s="2"/>
    </row>
    <row r="117" spans="1:26" hidden="1">
      <c r="A117" s="2"/>
      <c r="B117" s="2"/>
      <c r="C117" s="86"/>
      <c r="D117" s="86"/>
      <c r="E117" s="86"/>
      <c r="F117" s="86"/>
      <c r="G117" s="86"/>
      <c r="H117" s="86"/>
      <c r="I117" s="86">
        <v>31</v>
      </c>
      <c r="J117" s="86"/>
      <c r="K117" s="86"/>
      <c r="L117" s="86"/>
      <c r="M117" s="86"/>
      <c r="N117" s="86"/>
      <c r="O117" s="86"/>
      <c r="P117" s="86"/>
      <c r="Q117" s="2"/>
      <c r="R117" s="2"/>
      <c r="S117" s="2"/>
      <c r="T117" s="2"/>
      <c r="U117" s="2"/>
      <c r="V117" s="2"/>
      <c r="W117" s="2"/>
      <c r="X117" s="2"/>
      <c r="Y117" s="2"/>
      <c r="Z117" s="2"/>
    </row>
    <row r="118" spans="1:26" hidden="1">
      <c r="A118" s="2"/>
      <c r="B118" s="2"/>
      <c r="C118" s="86"/>
      <c r="D118" s="86"/>
      <c r="E118" s="86"/>
      <c r="F118" s="86"/>
      <c r="G118" s="86"/>
      <c r="H118" s="86"/>
      <c r="I118" s="86">
        <v>32</v>
      </c>
      <c r="J118" s="86"/>
      <c r="K118" s="86"/>
      <c r="L118" s="86"/>
      <c r="M118" s="86"/>
      <c r="N118" s="86"/>
      <c r="O118" s="86"/>
      <c r="P118" s="86"/>
      <c r="Q118" s="2"/>
      <c r="R118" s="2"/>
      <c r="S118" s="2"/>
      <c r="T118" s="2"/>
      <c r="U118" s="2"/>
      <c r="V118" s="2"/>
      <c r="W118" s="2"/>
      <c r="X118" s="2"/>
      <c r="Y118" s="2"/>
      <c r="Z118" s="2"/>
    </row>
    <row r="119" spans="1:26" hidden="1">
      <c r="A119" s="2"/>
      <c r="B119" s="2"/>
      <c r="C119" s="86"/>
      <c r="D119" s="86"/>
      <c r="E119" s="86"/>
      <c r="F119" s="86"/>
      <c r="G119" s="86"/>
      <c r="H119" s="86"/>
      <c r="I119" s="86">
        <v>33</v>
      </c>
      <c r="J119" s="86"/>
      <c r="K119" s="86"/>
      <c r="L119" s="86"/>
      <c r="M119" s="86"/>
      <c r="N119" s="86"/>
      <c r="O119" s="86"/>
      <c r="P119" s="86"/>
      <c r="Q119" s="2"/>
      <c r="R119" s="2"/>
      <c r="S119" s="2"/>
      <c r="T119" s="2"/>
      <c r="U119" s="2"/>
      <c r="V119" s="2"/>
      <c r="W119" s="2"/>
      <c r="X119" s="2"/>
      <c r="Y119" s="2"/>
      <c r="Z119" s="2"/>
    </row>
    <row r="120" spans="1:26" hidden="1">
      <c r="A120" s="2"/>
      <c r="B120" s="2"/>
      <c r="C120" s="86"/>
      <c r="D120" s="86"/>
      <c r="E120" s="86"/>
      <c r="F120" s="86"/>
      <c r="G120" s="86"/>
      <c r="H120" s="86"/>
      <c r="I120" s="86">
        <v>34</v>
      </c>
      <c r="J120" s="86"/>
      <c r="K120" s="86"/>
      <c r="L120" s="86"/>
      <c r="M120" s="86"/>
      <c r="N120" s="86"/>
      <c r="O120" s="86"/>
      <c r="P120" s="86"/>
      <c r="Q120" s="2"/>
      <c r="R120" s="2"/>
      <c r="S120" s="2"/>
      <c r="T120" s="2"/>
      <c r="U120" s="2"/>
      <c r="V120" s="2"/>
      <c r="W120" s="2"/>
      <c r="X120" s="2"/>
      <c r="Y120" s="2"/>
      <c r="Z120" s="2"/>
    </row>
    <row r="121" spans="1:26" hidden="1">
      <c r="A121" s="2"/>
      <c r="B121" s="2"/>
      <c r="C121" s="86"/>
      <c r="D121" s="86"/>
      <c r="E121" s="86"/>
      <c r="F121" s="86"/>
      <c r="G121" s="86"/>
      <c r="H121" s="86"/>
      <c r="I121" s="86">
        <v>35</v>
      </c>
      <c r="J121" s="86"/>
      <c r="K121" s="86"/>
      <c r="L121" s="86"/>
      <c r="M121" s="86"/>
      <c r="N121" s="86"/>
      <c r="O121" s="86"/>
      <c r="P121" s="86"/>
      <c r="Q121" s="2"/>
      <c r="R121" s="2"/>
      <c r="S121" s="2"/>
      <c r="T121" s="2"/>
      <c r="U121" s="2"/>
      <c r="V121" s="2"/>
      <c r="W121" s="2"/>
      <c r="X121" s="2"/>
      <c r="Y121" s="2"/>
      <c r="Z121" s="2"/>
    </row>
    <row r="122" spans="1:26" hidden="1">
      <c r="A122" s="2"/>
      <c r="B122" s="2"/>
      <c r="C122" s="86"/>
      <c r="D122" s="86"/>
      <c r="E122" s="86"/>
      <c r="F122" s="86"/>
      <c r="G122" s="86"/>
      <c r="H122" s="86"/>
      <c r="I122" s="86">
        <v>36</v>
      </c>
      <c r="J122" s="86"/>
      <c r="K122" s="86"/>
      <c r="L122" s="86"/>
      <c r="M122" s="86"/>
      <c r="N122" s="86"/>
      <c r="O122" s="86"/>
      <c r="P122" s="86"/>
      <c r="Q122" s="2"/>
      <c r="R122" s="2"/>
      <c r="S122" s="2"/>
      <c r="T122" s="2"/>
      <c r="U122" s="2"/>
      <c r="V122" s="2"/>
      <c r="W122" s="2"/>
      <c r="X122" s="2"/>
      <c r="Y122" s="2"/>
      <c r="Z122" s="2"/>
    </row>
    <row r="123" spans="1:26" hidden="1">
      <c r="A123" s="2"/>
      <c r="B123" s="2"/>
      <c r="C123" s="86"/>
      <c r="D123" s="86"/>
      <c r="E123" s="86"/>
      <c r="F123" s="86"/>
      <c r="G123" s="86"/>
      <c r="H123" s="86"/>
      <c r="I123" s="86">
        <v>37</v>
      </c>
      <c r="J123" s="86"/>
      <c r="K123" s="86"/>
      <c r="L123" s="86"/>
      <c r="M123" s="86"/>
      <c r="N123" s="86"/>
      <c r="O123" s="86"/>
      <c r="P123" s="86"/>
      <c r="Q123" s="2"/>
      <c r="R123" s="2"/>
      <c r="S123" s="2"/>
      <c r="T123" s="2"/>
      <c r="U123" s="2"/>
      <c r="V123" s="2"/>
      <c r="W123" s="2"/>
      <c r="X123" s="2"/>
      <c r="Y123" s="2"/>
      <c r="Z123" s="2"/>
    </row>
    <row r="124" spans="1:26" hidden="1">
      <c r="A124" s="2"/>
      <c r="B124" s="2"/>
      <c r="C124" s="86"/>
      <c r="D124" s="86"/>
      <c r="E124" s="86"/>
      <c r="F124" s="86"/>
      <c r="G124" s="86"/>
      <c r="H124" s="86"/>
      <c r="I124" s="86">
        <v>38</v>
      </c>
      <c r="J124" s="86"/>
      <c r="K124" s="86"/>
      <c r="L124" s="86"/>
      <c r="M124" s="86"/>
      <c r="N124" s="86"/>
      <c r="O124" s="86"/>
      <c r="P124" s="86"/>
      <c r="Q124" s="2"/>
      <c r="R124" s="2"/>
      <c r="S124" s="2"/>
      <c r="T124" s="2"/>
      <c r="U124" s="2"/>
      <c r="V124" s="2"/>
      <c r="W124" s="2"/>
      <c r="X124" s="2"/>
      <c r="Y124" s="2"/>
      <c r="Z124" s="2"/>
    </row>
    <row r="125" spans="1:26" hidden="1">
      <c r="A125" s="2"/>
      <c r="B125" s="2"/>
      <c r="C125" s="86"/>
      <c r="D125" s="86"/>
      <c r="E125" s="86"/>
      <c r="F125" s="86"/>
      <c r="G125" s="86"/>
      <c r="H125" s="86"/>
      <c r="I125" s="86">
        <v>39</v>
      </c>
      <c r="J125" s="86"/>
      <c r="K125" s="86"/>
      <c r="L125" s="86"/>
      <c r="M125" s="86"/>
      <c r="N125" s="86"/>
      <c r="O125" s="86"/>
      <c r="P125" s="86"/>
      <c r="Q125" s="2"/>
      <c r="R125" s="2"/>
      <c r="S125" s="2"/>
      <c r="T125" s="2"/>
      <c r="U125" s="2"/>
      <c r="V125" s="2"/>
      <c r="W125" s="2"/>
      <c r="X125" s="2"/>
      <c r="Y125" s="2"/>
      <c r="Z125" s="2"/>
    </row>
    <row r="126" spans="1:26" hidden="1">
      <c r="A126" s="2"/>
      <c r="B126" s="2"/>
      <c r="C126" s="86"/>
      <c r="D126" s="86"/>
      <c r="E126" s="86"/>
      <c r="F126" s="86"/>
      <c r="G126" s="86"/>
      <c r="H126" s="86"/>
      <c r="I126" s="86">
        <v>40</v>
      </c>
      <c r="J126" s="86"/>
      <c r="K126" s="86"/>
      <c r="L126" s="86"/>
      <c r="M126" s="86"/>
      <c r="N126" s="86"/>
      <c r="O126" s="86"/>
      <c r="P126" s="86"/>
      <c r="Q126" s="2"/>
      <c r="R126" s="2"/>
      <c r="S126" s="2"/>
      <c r="T126" s="2"/>
      <c r="U126" s="2"/>
      <c r="V126" s="2"/>
      <c r="W126" s="2"/>
      <c r="X126" s="2"/>
      <c r="Y126" s="2"/>
      <c r="Z126" s="2"/>
    </row>
    <row r="127" spans="1:26" hidden="1">
      <c r="A127" s="2"/>
      <c r="B127" s="2"/>
      <c r="C127" s="86"/>
      <c r="D127" s="86"/>
      <c r="E127" s="86"/>
      <c r="F127" s="86"/>
      <c r="G127" s="86"/>
      <c r="H127" s="86"/>
      <c r="I127" s="86">
        <v>41</v>
      </c>
      <c r="J127" s="86"/>
      <c r="K127" s="86"/>
      <c r="L127" s="86"/>
      <c r="M127" s="86"/>
      <c r="N127" s="86"/>
      <c r="O127" s="86"/>
      <c r="P127" s="86"/>
      <c r="Q127" s="2"/>
      <c r="R127" s="2"/>
      <c r="S127" s="2"/>
      <c r="T127" s="2"/>
      <c r="U127" s="2"/>
      <c r="V127" s="2"/>
      <c r="W127" s="2"/>
      <c r="X127" s="2"/>
      <c r="Y127" s="2"/>
      <c r="Z127" s="2"/>
    </row>
    <row r="128" spans="1:26" hidden="1">
      <c r="A128" s="2"/>
      <c r="B128" s="2"/>
      <c r="C128" s="86"/>
      <c r="D128" s="86"/>
      <c r="E128" s="86"/>
      <c r="F128" s="86"/>
      <c r="G128" s="86"/>
      <c r="H128" s="86"/>
      <c r="I128" s="86">
        <v>42</v>
      </c>
      <c r="J128" s="86"/>
      <c r="K128" s="86"/>
      <c r="L128" s="86"/>
      <c r="M128" s="86"/>
      <c r="N128" s="86"/>
      <c r="O128" s="86"/>
      <c r="P128" s="86"/>
      <c r="Q128" s="2"/>
      <c r="R128" s="2"/>
      <c r="S128" s="2"/>
      <c r="T128" s="2"/>
      <c r="U128" s="2"/>
      <c r="V128" s="2"/>
      <c r="W128" s="2"/>
      <c r="X128" s="2"/>
      <c r="Y128" s="2"/>
      <c r="Z128" s="2"/>
    </row>
    <row r="129" spans="1:26" hidden="1">
      <c r="A129" s="2"/>
      <c r="B129" s="2"/>
      <c r="C129" s="86"/>
      <c r="D129" s="86"/>
      <c r="E129" s="86"/>
      <c r="F129" s="86"/>
      <c r="G129" s="86"/>
      <c r="H129" s="86"/>
      <c r="I129" s="86">
        <v>43</v>
      </c>
      <c r="J129" s="86"/>
      <c r="K129" s="86"/>
      <c r="L129" s="86"/>
      <c r="M129" s="86"/>
      <c r="N129" s="86"/>
      <c r="O129" s="86"/>
      <c r="P129" s="86"/>
      <c r="Q129" s="2"/>
      <c r="R129" s="2"/>
      <c r="S129" s="2"/>
      <c r="T129" s="2"/>
      <c r="U129" s="2"/>
      <c r="V129" s="2"/>
      <c r="W129" s="2"/>
      <c r="X129" s="2"/>
      <c r="Y129" s="2"/>
      <c r="Z129" s="2"/>
    </row>
    <row r="130" spans="1:26" hidden="1">
      <c r="A130" s="2"/>
      <c r="B130" s="2"/>
      <c r="C130" s="86"/>
      <c r="D130" s="86"/>
      <c r="E130" s="86"/>
      <c r="F130" s="86"/>
      <c r="G130" s="86"/>
      <c r="H130" s="86"/>
      <c r="I130" s="86">
        <v>44</v>
      </c>
      <c r="J130" s="86"/>
      <c r="K130" s="86"/>
      <c r="L130" s="86"/>
      <c r="M130" s="86"/>
      <c r="N130" s="86"/>
      <c r="O130" s="86"/>
      <c r="P130" s="86"/>
      <c r="Q130" s="2"/>
      <c r="R130" s="2"/>
      <c r="S130" s="2"/>
      <c r="T130" s="2"/>
      <c r="U130" s="2"/>
      <c r="V130" s="2"/>
      <c r="W130" s="2"/>
      <c r="X130" s="2"/>
      <c r="Y130" s="2"/>
      <c r="Z130" s="2"/>
    </row>
    <row r="131" spans="1:26" hidden="1">
      <c r="A131" s="2"/>
      <c r="B131" s="2"/>
      <c r="C131" s="86"/>
      <c r="D131" s="86"/>
      <c r="E131" s="86"/>
      <c r="F131" s="86"/>
      <c r="G131" s="86"/>
      <c r="H131" s="86"/>
      <c r="I131" s="86">
        <v>45</v>
      </c>
      <c r="J131" s="86"/>
      <c r="K131" s="86"/>
      <c r="L131" s="86"/>
      <c r="M131" s="86"/>
      <c r="N131" s="86"/>
      <c r="O131" s="86"/>
      <c r="P131" s="86"/>
      <c r="Q131" s="2"/>
      <c r="R131" s="2"/>
      <c r="S131" s="2"/>
      <c r="T131" s="2"/>
      <c r="U131" s="2"/>
      <c r="V131" s="2"/>
      <c r="W131" s="2"/>
      <c r="X131" s="2"/>
      <c r="Y131" s="2"/>
      <c r="Z131" s="2"/>
    </row>
    <row r="132" spans="1:26" hidden="1">
      <c r="A132" s="2"/>
      <c r="B132" s="2"/>
      <c r="C132" s="86"/>
      <c r="D132" s="86"/>
      <c r="E132" s="86"/>
      <c r="F132" s="86"/>
      <c r="G132" s="86"/>
      <c r="H132" s="86"/>
      <c r="I132" s="86">
        <v>46</v>
      </c>
      <c r="J132" s="86"/>
      <c r="K132" s="86"/>
      <c r="L132" s="86"/>
      <c r="M132" s="86"/>
      <c r="N132" s="86"/>
      <c r="O132" s="86"/>
      <c r="P132" s="86"/>
      <c r="Q132" s="2"/>
      <c r="R132" s="2"/>
      <c r="S132" s="2"/>
      <c r="T132" s="2"/>
      <c r="U132" s="2"/>
      <c r="V132" s="2"/>
      <c r="W132" s="2"/>
      <c r="X132" s="2"/>
      <c r="Y132" s="2"/>
      <c r="Z132" s="2"/>
    </row>
    <row r="133" spans="1:26" hidden="1">
      <c r="A133" s="2"/>
      <c r="B133" s="2"/>
      <c r="C133" s="86"/>
      <c r="D133" s="86"/>
      <c r="E133" s="86"/>
      <c r="F133" s="86"/>
      <c r="G133" s="86"/>
      <c r="H133" s="86"/>
      <c r="I133" s="86">
        <v>47</v>
      </c>
      <c r="J133" s="86"/>
      <c r="K133" s="86"/>
      <c r="L133" s="86"/>
      <c r="M133" s="86"/>
      <c r="N133" s="86"/>
      <c r="O133" s="86"/>
      <c r="P133" s="86"/>
      <c r="Q133" s="2"/>
      <c r="R133" s="2"/>
      <c r="S133" s="2"/>
      <c r="T133" s="2"/>
      <c r="U133" s="2"/>
      <c r="V133" s="2"/>
      <c r="W133" s="2"/>
      <c r="X133" s="2"/>
      <c r="Y133" s="2"/>
      <c r="Z133" s="2"/>
    </row>
    <row r="134" spans="1:26" hidden="1">
      <c r="A134" s="2"/>
      <c r="B134" s="2"/>
      <c r="C134" s="86"/>
      <c r="D134" s="86"/>
      <c r="E134" s="86"/>
      <c r="F134" s="86"/>
      <c r="G134" s="86"/>
      <c r="H134" s="86"/>
      <c r="I134" s="86">
        <v>48</v>
      </c>
      <c r="J134" s="86"/>
      <c r="K134" s="86"/>
      <c r="L134" s="86"/>
      <c r="M134" s="86"/>
      <c r="N134" s="86"/>
      <c r="O134" s="86"/>
      <c r="P134" s="86"/>
      <c r="Q134" s="2"/>
      <c r="R134" s="2"/>
      <c r="S134" s="2"/>
      <c r="T134" s="2"/>
      <c r="U134" s="2"/>
      <c r="V134" s="2"/>
      <c r="W134" s="2"/>
      <c r="X134" s="2"/>
      <c r="Y134" s="2"/>
      <c r="Z134" s="2"/>
    </row>
    <row r="135" spans="1:26" hidden="1">
      <c r="A135" s="2"/>
      <c r="B135" s="2"/>
      <c r="C135" s="86"/>
      <c r="D135" s="86"/>
      <c r="E135" s="86"/>
      <c r="F135" s="86"/>
      <c r="G135" s="86"/>
      <c r="H135" s="86"/>
      <c r="I135" s="86">
        <v>49</v>
      </c>
      <c r="J135" s="86"/>
      <c r="K135" s="86"/>
      <c r="L135" s="86"/>
      <c r="M135" s="86"/>
      <c r="N135" s="86"/>
      <c r="O135" s="86"/>
      <c r="P135" s="86"/>
      <c r="Q135" s="2"/>
      <c r="R135" s="2"/>
      <c r="S135" s="2"/>
      <c r="T135" s="2"/>
      <c r="U135" s="2"/>
      <c r="V135" s="2"/>
      <c r="W135" s="2"/>
      <c r="X135" s="2"/>
      <c r="Y135" s="2"/>
      <c r="Z135" s="2"/>
    </row>
    <row r="136" spans="1:26" hidden="1">
      <c r="A136" s="2"/>
      <c r="B136" s="2"/>
      <c r="C136" s="86"/>
      <c r="D136" s="86"/>
      <c r="E136" s="86"/>
      <c r="F136" s="86"/>
      <c r="G136" s="86"/>
      <c r="H136" s="86"/>
      <c r="I136" s="86">
        <v>50</v>
      </c>
      <c r="J136" s="86"/>
      <c r="K136" s="86"/>
      <c r="L136" s="86"/>
      <c r="M136" s="86"/>
      <c r="N136" s="86"/>
      <c r="O136" s="86"/>
      <c r="P136" s="86"/>
      <c r="Q136" s="2"/>
      <c r="R136" s="2"/>
      <c r="S136" s="2"/>
      <c r="T136" s="2"/>
      <c r="U136" s="2"/>
      <c r="V136" s="2"/>
      <c r="W136" s="2"/>
      <c r="X136" s="2"/>
      <c r="Y136" s="2"/>
      <c r="Z136" s="2"/>
    </row>
    <row r="137" spans="1:26" hidden="1">
      <c r="A137" s="2"/>
      <c r="B137" s="2"/>
      <c r="C137" s="86"/>
      <c r="D137" s="86"/>
      <c r="E137" s="86"/>
      <c r="F137" s="86"/>
      <c r="G137" s="86"/>
      <c r="H137" s="86"/>
      <c r="I137" s="86">
        <v>51</v>
      </c>
      <c r="J137" s="86"/>
      <c r="K137" s="86"/>
      <c r="L137" s="86"/>
      <c r="M137" s="86"/>
      <c r="N137" s="86"/>
      <c r="O137" s="86"/>
      <c r="P137" s="86"/>
      <c r="Q137" s="2"/>
      <c r="R137" s="2"/>
      <c r="S137" s="2"/>
      <c r="T137" s="2"/>
      <c r="U137" s="2"/>
      <c r="V137" s="2"/>
      <c r="W137" s="2"/>
      <c r="X137" s="2"/>
      <c r="Y137" s="2"/>
      <c r="Z137" s="2"/>
    </row>
    <row r="138" spans="1:26" hidden="1">
      <c r="A138" s="2"/>
      <c r="B138" s="2"/>
      <c r="C138" s="86"/>
      <c r="D138" s="86"/>
      <c r="E138" s="86"/>
      <c r="F138" s="86"/>
      <c r="G138" s="86"/>
      <c r="H138" s="86"/>
      <c r="I138" s="86">
        <v>52</v>
      </c>
      <c r="J138" s="86"/>
      <c r="K138" s="86"/>
      <c r="L138" s="86"/>
      <c r="M138" s="86"/>
      <c r="N138" s="86"/>
      <c r="O138" s="86"/>
      <c r="P138" s="86"/>
      <c r="Q138" s="2"/>
      <c r="R138" s="2"/>
      <c r="S138" s="2"/>
      <c r="T138" s="2"/>
      <c r="U138" s="2"/>
      <c r="V138" s="2"/>
      <c r="W138" s="2"/>
      <c r="X138" s="2"/>
      <c r="Y138" s="2"/>
      <c r="Z138" s="2"/>
    </row>
    <row r="139" spans="1:26" hidden="1">
      <c r="A139" s="2"/>
      <c r="B139" s="2"/>
      <c r="C139" s="86"/>
      <c r="D139" s="86"/>
      <c r="E139" s="86"/>
      <c r="F139" s="86"/>
      <c r="G139" s="86"/>
      <c r="H139" s="86"/>
      <c r="I139" s="86">
        <v>53</v>
      </c>
      <c r="J139" s="86"/>
      <c r="K139" s="86"/>
      <c r="L139" s="86"/>
      <c r="M139" s="86"/>
      <c r="N139" s="86"/>
      <c r="O139" s="86"/>
      <c r="P139" s="86"/>
      <c r="Q139" s="2"/>
      <c r="R139" s="2"/>
      <c r="S139" s="2"/>
      <c r="T139" s="2"/>
      <c r="U139" s="2"/>
      <c r="V139" s="2"/>
      <c r="W139" s="2"/>
      <c r="X139" s="2"/>
      <c r="Y139" s="2"/>
      <c r="Z139" s="2"/>
    </row>
    <row r="140" spans="1:26" hidden="1">
      <c r="A140" s="2"/>
      <c r="B140" s="2"/>
      <c r="C140" s="86"/>
      <c r="D140" s="86"/>
      <c r="E140" s="86"/>
      <c r="F140" s="86"/>
      <c r="G140" s="86"/>
      <c r="H140" s="86"/>
      <c r="I140" s="86">
        <v>54</v>
      </c>
      <c r="J140" s="86"/>
      <c r="K140" s="86"/>
      <c r="L140" s="86"/>
      <c r="M140" s="86"/>
      <c r="N140" s="86"/>
      <c r="O140" s="86"/>
      <c r="P140" s="86"/>
      <c r="Q140" s="2"/>
      <c r="R140" s="2"/>
      <c r="S140" s="2"/>
      <c r="T140" s="2"/>
      <c r="U140" s="2"/>
      <c r="V140" s="2"/>
      <c r="W140" s="2"/>
      <c r="X140" s="2"/>
      <c r="Y140" s="2"/>
      <c r="Z140" s="2"/>
    </row>
    <row r="141" spans="1:26" hidden="1">
      <c r="A141" s="2"/>
      <c r="B141" s="2"/>
      <c r="C141" s="86"/>
      <c r="D141" s="86"/>
      <c r="E141" s="86"/>
      <c r="F141" s="86"/>
      <c r="G141" s="86"/>
      <c r="H141" s="86"/>
      <c r="I141" s="86">
        <v>55</v>
      </c>
      <c r="J141" s="86"/>
      <c r="K141" s="86"/>
      <c r="L141" s="86"/>
      <c r="M141" s="86"/>
      <c r="N141" s="86"/>
      <c r="O141" s="86"/>
      <c r="P141" s="86"/>
      <c r="Q141" s="2"/>
      <c r="R141" s="2"/>
      <c r="S141" s="2"/>
      <c r="T141" s="2"/>
      <c r="U141" s="2"/>
      <c r="V141" s="2"/>
      <c r="W141" s="2"/>
      <c r="X141" s="2"/>
      <c r="Y141" s="2"/>
      <c r="Z141" s="2"/>
    </row>
    <row r="142" spans="1:26" hidden="1">
      <c r="A142" s="2"/>
      <c r="B142" s="2"/>
      <c r="C142" s="86"/>
      <c r="D142" s="86"/>
      <c r="E142" s="86"/>
      <c r="F142" s="86"/>
      <c r="G142" s="86"/>
      <c r="H142" s="86"/>
      <c r="I142" s="86">
        <v>56</v>
      </c>
      <c r="J142" s="86"/>
      <c r="K142" s="86"/>
      <c r="L142" s="86"/>
      <c r="M142" s="86"/>
      <c r="N142" s="86"/>
      <c r="O142" s="86"/>
      <c r="P142" s="86"/>
      <c r="Q142" s="2"/>
      <c r="R142" s="2"/>
      <c r="S142" s="2"/>
      <c r="T142" s="2"/>
      <c r="U142" s="2"/>
      <c r="V142" s="2"/>
      <c r="W142" s="2"/>
      <c r="X142" s="2"/>
      <c r="Y142" s="2"/>
      <c r="Z142" s="2"/>
    </row>
    <row r="143" spans="1:26" hidden="1">
      <c r="A143" s="2"/>
      <c r="B143" s="2"/>
      <c r="C143" s="86"/>
      <c r="D143" s="86"/>
      <c r="E143" s="86"/>
      <c r="F143" s="86"/>
      <c r="G143" s="86"/>
      <c r="H143" s="86"/>
      <c r="I143" s="86">
        <v>57</v>
      </c>
      <c r="J143" s="86"/>
      <c r="K143" s="86"/>
      <c r="L143" s="86"/>
      <c r="M143" s="86"/>
      <c r="N143" s="86"/>
      <c r="O143" s="86"/>
      <c r="P143" s="86"/>
      <c r="Q143" s="2"/>
      <c r="R143" s="2"/>
      <c r="S143" s="2"/>
      <c r="T143" s="2"/>
      <c r="U143" s="2"/>
      <c r="V143" s="2"/>
      <c r="W143" s="2"/>
      <c r="X143" s="2"/>
      <c r="Y143" s="2"/>
      <c r="Z143" s="2"/>
    </row>
    <row r="144" spans="1:26" hidden="1">
      <c r="A144" s="2"/>
      <c r="B144" s="2"/>
      <c r="C144" s="86"/>
      <c r="D144" s="86"/>
      <c r="E144" s="86"/>
      <c r="F144" s="86"/>
      <c r="G144" s="86"/>
      <c r="H144" s="86"/>
      <c r="I144" s="86">
        <v>58</v>
      </c>
      <c r="J144" s="86"/>
      <c r="K144" s="86"/>
      <c r="L144" s="86"/>
      <c r="M144" s="86"/>
      <c r="N144" s="86"/>
      <c r="O144" s="86"/>
      <c r="P144" s="86"/>
      <c r="Q144" s="2"/>
      <c r="R144" s="2"/>
      <c r="S144" s="2"/>
      <c r="T144" s="2"/>
      <c r="U144" s="2"/>
      <c r="V144" s="2"/>
      <c r="W144" s="2"/>
      <c r="X144" s="2"/>
      <c r="Y144" s="2"/>
      <c r="Z144" s="2"/>
    </row>
    <row r="145" spans="1:26" hidden="1">
      <c r="A145" s="2"/>
      <c r="B145" s="2"/>
      <c r="C145" s="86"/>
      <c r="D145" s="86"/>
      <c r="E145" s="86"/>
      <c r="F145" s="86"/>
      <c r="G145" s="86"/>
      <c r="H145" s="86"/>
      <c r="I145" s="86">
        <v>59</v>
      </c>
      <c r="J145" s="86"/>
      <c r="K145" s="86"/>
      <c r="L145" s="86"/>
      <c r="M145" s="86"/>
      <c r="N145" s="86"/>
      <c r="O145" s="86"/>
      <c r="P145" s="86"/>
      <c r="Q145" s="2"/>
      <c r="R145" s="2"/>
      <c r="S145" s="2"/>
      <c r="T145" s="2"/>
      <c r="U145" s="2"/>
      <c r="V145" s="2"/>
      <c r="W145" s="2"/>
      <c r="X145" s="2"/>
      <c r="Y145" s="2"/>
      <c r="Z145" s="2"/>
    </row>
    <row r="146" spans="1:26" hidden="1">
      <c r="A146" s="2"/>
      <c r="B146" s="2"/>
      <c r="C146" s="86"/>
      <c r="D146" s="86"/>
      <c r="E146" s="86"/>
      <c r="F146" s="86"/>
      <c r="G146" s="86"/>
      <c r="H146" s="86"/>
      <c r="I146" s="86">
        <v>60</v>
      </c>
      <c r="J146" s="86"/>
      <c r="K146" s="86"/>
      <c r="L146" s="86"/>
      <c r="M146" s="86"/>
      <c r="N146" s="86"/>
      <c r="O146" s="86"/>
      <c r="P146" s="86"/>
      <c r="Q146" s="2"/>
      <c r="R146" s="2"/>
      <c r="S146" s="2"/>
      <c r="T146" s="2"/>
      <c r="U146" s="2"/>
      <c r="V146" s="2"/>
      <c r="W146" s="2"/>
      <c r="X146" s="2"/>
      <c r="Y146" s="2"/>
      <c r="Z146" s="2"/>
    </row>
    <row r="147" spans="1:26" hidden="1">
      <c r="A147" s="2"/>
      <c r="B147" s="2"/>
      <c r="C147" s="86"/>
      <c r="D147" s="86"/>
      <c r="E147" s="86"/>
      <c r="F147" s="86"/>
      <c r="G147" s="86"/>
      <c r="H147" s="86"/>
      <c r="I147" s="86">
        <v>61</v>
      </c>
      <c r="J147" s="86"/>
      <c r="K147" s="86"/>
      <c r="L147" s="86"/>
      <c r="M147" s="86"/>
      <c r="N147" s="86"/>
      <c r="O147" s="86"/>
      <c r="P147" s="86"/>
      <c r="Q147" s="2"/>
      <c r="R147" s="2"/>
      <c r="S147" s="2"/>
      <c r="T147" s="2"/>
      <c r="U147" s="2"/>
      <c r="V147" s="2"/>
      <c r="W147" s="2"/>
      <c r="X147" s="2"/>
      <c r="Y147" s="2"/>
      <c r="Z147" s="2"/>
    </row>
    <row r="148" spans="1:26" hidden="1">
      <c r="A148" s="2"/>
      <c r="B148" s="2"/>
      <c r="C148" s="86"/>
      <c r="D148" s="86"/>
      <c r="E148" s="86"/>
      <c r="F148" s="86"/>
      <c r="G148" s="86"/>
      <c r="H148" s="86"/>
      <c r="I148" s="86">
        <v>62</v>
      </c>
      <c r="J148" s="86"/>
      <c r="K148" s="86"/>
      <c r="L148" s="86"/>
      <c r="M148" s="86"/>
      <c r="N148" s="86"/>
      <c r="O148" s="86"/>
      <c r="P148" s="86"/>
      <c r="Q148" s="2"/>
      <c r="R148" s="2"/>
      <c r="S148" s="2"/>
      <c r="T148" s="2"/>
      <c r="U148" s="2"/>
      <c r="V148" s="2"/>
      <c r="W148" s="2"/>
      <c r="X148" s="2"/>
      <c r="Y148" s="2"/>
      <c r="Z148" s="2"/>
    </row>
    <row r="149" spans="1:26" hidden="1">
      <c r="A149" s="2"/>
      <c r="B149" s="2"/>
      <c r="C149" s="86"/>
      <c r="D149" s="86"/>
      <c r="E149" s="86"/>
      <c r="F149" s="86"/>
      <c r="G149" s="86"/>
      <c r="H149" s="86"/>
      <c r="I149" s="86">
        <v>63</v>
      </c>
      <c r="J149" s="86"/>
      <c r="K149" s="86"/>
      <c r="L149" s="86"/>
      <c r="M149" s="86"/>
      <c r="N149" s="86"/>
      <c r="O149" s="86"/>
      <c r="P149" s="86"/>
      <c r="Q149" s="2"/>
      <c r="R149" s="2"/>
      <c r="S149" s="2"/>
      <c r="T149" s="2"/>
      <c r="U149" s="2"/>
      <c r="V149" s="2"/>
      <c r="W149" s="2"/>
      <c r="X149" s="2"/>
      <c r="Y149" s="2"/>
      <c r="Z149" s="2"/>
    </row>
    <row r="150" spans="1:26" hidden="1">
      <c r="A150" s="2"/>
      <c r="B150" s="2"/>
      <c r="C150" s="86"/>
      <c r="D150" s="86"/>
      <c r="E150" s="86"/>
      <c r="F150" s="86"/>
      <c r="G150" s="86"/>
      <c r="H150" s="86"/>
      <c r="I150" s="86">
        <v>64</v>
      </c>
      <c r="J150" s="86"/>
      <c r="K150" s="86"/>
      <c r="L150" s="86"/>
      <c r="M150" s="86"/>
      <c r="N150" s="86"/>
      <c r="O150" s="86"/>
      <c r="P150" s="86"/>
      <c r="Q150" s="2"/>
      <c r="R150" s="2"/>
      <c r="S150" s="2"/>
      <c r="T150" s="2"/>
      <c r="U150" s="2"/>
      <c r="V150" s="2"/>
      <c r="W150" s="2"/>
      <c r="X150" s="2"/>
      <c r="Y150" s="2"/>
      <c r="Z150" s="2"/>
    </row>
    <row r="151" spans="1:26" hidden="1">
      <c r="A151" s="2"/>
      <c r="B151" s="2"/>
      <c r="C151" s="86"/>
      <c r="D151" s="86"/>
      <c r="E151" s="86"/>
      <c r="F151" s="86"/>
      <c r="G151" s="86"/>
      <c r="H151" s="86"/>
      <c r="I151" s="86">
        <v>65</v>
      </c>
      <c r="J151" s="86"/>
      <c r="K151" s="86"/>
      <c r="L151" s="86"/>
      <c r="M151" s="86"/>
      <c r="N151" s="86"/>
      <c r="O151" s="86"/>
      <c r="P151" s="86"/>
      <c r="Q151" s="2"/>
      <c r="R151" s="2"/>
      <c r="S151" s="2"/>
      <c r="T151" s="2"/>
      <c r="U151" s="2"/>
      <c r="V151" s="2"/>
      <c r="W151" s="2"/>
      <c r="X151" s="2"/>
      <c r="Y151" s="2"/>
      <c r="Z151" s="2"/>
    </row>
    <row r="152" spans="1:26" hidden="1">
      <c r="A152" s="2"/>
      <c r="B152" s="2"/>
      <c r="C152" s="86"/>
      <c r="D152" s="86"/>
      <c r="E152" s="86"/>
      <c r="F152" s="86"/>
      <c r="G152" s="86"/>
      <c r="H152" s="86"/>
      <c r="I152" s="86">
        <v>66</v>
      </c>
      <c r="J152" s="86"/>
      <c r="K152" s="86"/>
      <c r="L152" s="86"/>
      <c r="M152" s="86"/>
      <c r="N152" s="86"/>
      <c r="O152" s="86"/>
      <c r="P152" s="86"/>
      <c r="Q152" s="2"/>
      <c r="R152" s="2"/>
      <c r="S152" s="2"/>
      <c r="T152" s="2"/>
      <c r="U152" s="2"/>
      <c r="V152" s="2"/>
      <c r="W152" s="2"/>
      <c r="X152" s="2"/>
      <c r="Y152" s="2"/>
      <c r="Z152" s="2"/>
    </row>
    <row r="153" spans="1:26" hidden="1">
      <c r="A153" s="2"/>
      <c r="B153" s="2"/>
      <c r="C153" s="86"/>
      <c r="D153" s="86"/>
      <c r="E153" s="86"/>
      <c r="F153" s="86"/>
      <c r="G153" s="86"/>
      <c r="H153" s="86"/>
      <c r="I153" s="86">
        <v>67</v>
      </c>
      <c r="J153" s="86"/>
      <c r="K153" s="86"/>
      <c r="L153" s="86"/>
      <c r="M153" s="86"/>
      <c r="N153" s="86"/>
      <c r="O153" s="86"/>
      <c r="P153" s="86"/>
      <c r="Q153" s="2"/>
      <c r="R153" s="2"/>
      <c r="S153" s="2"/>
      <c r="T153" s="2"/>
      <c r="U153" s="2"/>
      <c r="V153" s="2"/>
      <c r="W153" s="2"/>
      <c r="X153" s="2"/>
      <c r="Y153" s="2"/>
      <c r="Z153" s="2"/>
    </row>
    <row r="154" spans="1:26" hidden="1">
      <c r="A154" s="2"/>
      <c r="B154" s="2"/>
      <c r="C154" s="86"/>
      <c r="D154" s="86"/>
      <c r="E154" s="86"/>
      <c r="F154" s="86"/>
      <c r="G154" s="86"/>
      <c r="H154" s="86"/>
      <c r="I154" s="86">
        <v>68</v>
      </c>
      <c r="J154" s="86"/>
      <c r="K154" s="86"/>
      <c r="L154" s="86"/>
      <c r="M154" s="86"/>
      <c r="N154" s="86"/>
      <c r="O154" s="86"/>
      <c r="P154" s="86"/>
      <c r="Q154" s="2"/>
      <c r="R154" s="2"/>
      <c r="S154" s="2"/>
      <c r="T154" s="2"/>
      <c r="U154" s="2"/>
      <c r="V154" s="2"/>
      <c r="W154" s="2"/>
      <c r="X154" s="2"/>
      <c r="Y154" s="2"/>
      <c r="Z154" s="2"/>
    </row>
    <row r="155" spans="1:26" hidden="1">
      <c r="A155" s="2"/>
      <c r="B155" s="2"/>
      <c r="C155" s="86"/>
      <c r="D155" s="86"/>
      <c r="E155" s="86"/>
      <c r="F155" s="86"/>
      <c r="G155" s="86"/>
      <c r="H155" s="86"/>
      <c r="I155" s="86">
        <v>69</v>
      </c>
      <c r="J155" s="86"/>
      <c r="K155" s="86"/>
      <c r="L155" s="86"/>
      <c r="M155" s="86"/>
      <c r="N155" s="86"/>
      <c r="O155" s="86"/>
      <c r="P155" s="86"/>
      <c r="Q155" s="2"/>
      <c r="R155" s="2"/>
      <c r="S155" s="2"/>
      <c r="T155" s="2"/>
      <c r="U155" s="2"/>
      <c r="V155" s="2"/>
      <c r="W155" s="2"/>
      <c r="X155" s="2"/>
      <c r="Y155" s="2"/>
      <c r="Z155" s="2"/>
    </row>
    <row r="156" spans="1:26" hidden="1">
      <c r="A156" s="2"/>
      <c r="B156" s="2"/>
      <c r="C156" s="86"/>
      <c r="D156" s="86"/>
      <c r="E156" s="86"/>
      <c r="F156" s="86"/>
      <c r="G156" s="86"/>
      <c r="H156" s="86"/>
      <c r="I156" s="86">
        <v>70</v>
      </c>
      <c r="J156" s="86"/>
      <c r="K156" s="86"/>
      <c r="L156" s="86"/>
      <c r="M156" s="86"/>
      <c r="N156" s="86"/>
      <c r="O156" s="86"/>
      <c r="P156" s="86"/>
      <c r="Q156" s="2"/>
      <c r="R156" s="2"/>
      <c r="S156" s="2"/>
      <c r="T156" s="2"/>
      <c r="U156" s="2"/>
      <c r="V156" s="2"/>
      <c r="W156" s="2"/>
      <c r="X156" s="2"/>
      <c r="Y156" s="2"/>
      <c r="Z156" s="2"/>
    </row>
    <row r="157" spans="1:26" hidden="1">
      <c r="A157" s="2"/>
      <c r="B157" s="2"/>
      <c r="C157" s="86"/>
      <c r="D157" s="86"/>
      <c r="E157" s="86"/>
      <c r="F157" s="86"/>
      <c r="G157" s="86"/>
      <c r="H157" s="86"/>
      <c r="I157" s="86">
        <v>71</v>
      </c>
      <c r="J157" s="86"/>
      <c r="K157" s="86"/>
      <c r="L157" s="86"/>
      <c r="M157" s="86"/>
      <c r="N157" s="86"/>
      <c r="O157" s="86"/>
      <c r="P157" s="86"/>
      <c r="Q157" s="2"/>
      <c r="R157" s="2"/>
      <c r="S157" s="2"/>
      <c r="T157" s="2"/>
      <c r="U157" s="2"/>
      <c r="V157" s="2"/>
      <c r="W157" s="2"/>
      <c r="X157" s="2"/>
      <c r="Y157" s="2"/>
      <c r="Z157" s="2"/>
    </row>
    <row r="158" spans="1:26" hidden="1">
      <c r="A158" s="2"/>
      <c r="B158" s="2"/>
      <c r="C158" s="86"/>
      <c r="D158" s="86"/>
      <c r="E158" s="86"/>
      <c r="F158" s="86"/>
      <c r="G158" s="86"/>
      <c r="H158" s="86"/>
      <c r="I158" s="86">
        <v>72</v>
      </c>
      <c r="J158" s="86"/>
      <c r="K158" s="86"/>
      <c r="L158" s="86"/>
      <c r="M158" s="86"/>
      <c r="N158" s="86"/>
      <c r="O158" s="86"/>
      <c r="P158" s="86"/>
      <c r="Q158" s="2"/>
      <c r="R158" s="2"/>
      <c r="S158" s="2"/>
      <c r="T158" s="2"/>
      <c r="U158" s="2"/>
      <c r="V158" s="2"/>
      <c r="W158" s="2"/>
      <c r="X158" s="2"/>
      <c r="Y158" s="2"/>
      <c r="Z158" s="2"/>
    </row>
    <row r="159" spans="1:26" hidden="1">
      <c r="A159" s="2"/>
      <c r="B159" s="2"/>
      <c r="C159" s="86"/>
      <c r="D159" s="86"/>
      <c r="E159" s="86"/>
      <c r="F159" s="86"/>
      <c r="G159" s="86"/>
      <c r="H159" s="86"/>
      <c r="I159" s="86">
        <v>73</v>
      </c>
      <c r="J159" s="86"/>
      <c r="K159" s="86"/>
      <c r="L159" s="86"/>
      <c r="M159" s="86"/>
      <c r="N159" s="86"/>
      <c r="O159" s="86"/>
      <c r="P159" s="86"/>
      <c r="Q159" s="2"/>
      <c r="R159" s="2"/>
      <c r="S159" s="2"/>
      <c r="T159" s="2"/>
      <c r="U159" s="2"/>
      <c r="V159" s="2"/>
      <c r="W159" s="2"/>
      <c r="X159" s="2"/>
      <c r="Y159" s="2"/>
      <c r="Z159" s="2"/>
    </row>
    <row r="160" spans="1:26" hidden="1">
      <c r="A160" s="2"/>
      <c r="B160" s="2"/>
      <c r="C160" s="86"/>
      <c r="D160" s="86"/>
      <c r="E160" s="86"/>
      <c r="F160" s="86"/>
      <c r="G160" s="86"/>
      <c r="H160" s="86"/>
      <c r="I160" s="86">
        <v>74</v>
      </c>
      <c r="J160" s="86"/>
      <c r="K160" s="86"/>
      <c r="L160" s="86"/>
      <c r="M160" s="86"/>
      <c r="N160" s="86"/>
      <c r="O160" s="86"/>
      <c r="P160" s="86"/>
      <c r="Q160" s="2"/>
      <c r="R160" s="2"/>
      <c r="S160" s="2"/>
      <c r="T160" s="2"/>
      <c r="U160" s="2"/>
      <c r="V160" s="2"/>
      <c r="W160" s="2"/>
      <c r="X160" s="2"/>
      <c r="Y160" s="2"/>
      <c r="Z160" s="2"/>
    </row>
    <row r="161" spans="1:26" hidden="1">
      <c r="A161" s="2"/>
      <c r="B161" s="2"/>
      <c r="C161" s="86"/>
      <c r="D161" s="86"/>
      <c r="E161" s="86"/>
      <c r="F161" s="86"/>
      <c r="G161" s="86"/>
      <c r="H161" s="86"/>
      <c r="I161" s="86">
        <v>75</v>
      </c>
      <c r="J161" s="86"/>
      <c r="K161" s="86"/>
      <c r="L161" s="86"/>
      <c r="M161" s="86"/>
      <c r="N161" s="86"/>
      <c r="O161" s="86"/>
      <c r="P161" s="86"/>
      <c r="Q161" s="2"/>
      <c r="R161" s="2"/>
      <c r="S161" s="2"/>
      <c r="T161" s="2"/>
      <c r="U161" s="2"/>
      <c r="V161" s="2"/>
      <c r="W161" s="2"/>
      <c r="X161" s="2"/>
      <c r="Y161" s="2"/>
      <c r="Z161" s="2"/>
    </row>
    <row r="162" spans="1:26" hidden="1">
      <c r="A162" s="2"/>
      <c r="B162" s="2"/>
      <c r="C162" s="86"/>
      <c r="D162" s="86"/>
      <c r="E162" s="86"/>
      <c r="F162" s="86"/>
      <c r="G162" s="86"/>
      <c r="H162" s="86"/>
      <c r="I162" s="86">
        <v>76</v>
      </c>
      <c r="J162" s="86"/>
      <c r="K162" s="86"/>
      <c r="L162" s="86"/>
      <c r="M162" s="86"/>
      <c r="N162" s="86"/>
      <c r="O162" s="86"/>
      <c r="P162" s="86"/>
      <c r="Q162" s="2"/>
      <c r="R162" s="2"/>
      <c r="S162" s="2"/>
      <c r="T162" s="2"/>
      <c r="U162" s="2"/>
      <c r="V162" s="2"/>
      <c r="W162" s="2"/>
      <c r="X162" s="2"/>
      <c r="Y162" s="2"/>
      <c r="Z162" s="2"/>
    </row>
    <row r="163" spans="1:26" hidden="1">
      <c r="A163" s="2"/>
      <c r="B163" s="2"/>
      <c r="C163" s="86"/>
      <c r="D163" s="86"/>
      <c r="E163" s="86"/>
      <c r="F163" s="86"/>
      <c r="G163" s="86"/>
      <c r="H163" s="86"/>
      <c r="I163" s="86">
        <v>77</v>
      </c>
      <c r="J163" s="86"/>
      <c r="K163" s="86"/>
      <c r="L163" s="86"/>
      <c r="M163" s="86"/>
      <c r="N163" s="86"/>
      <c r="O163" s="86"/>
      <c r="P163" s="86"/>
      <c r="Q163" s="2"/>
      <c r="R163" s="2"/>
      <c r="S163" s="2"/>
      <c r="T163" s="2"/>
      <c r="U163" s="2"/>
      <c r="V163" s="2"/>
      <c r="W163" s="2"/>
      <c r="X163" s="2"/>
      <c r="Y163" s="2"/>
      <c r="Z163" s="2"/>
    </row>
    <row r="164" spans="1:26" hidden="1">
      <c r="A164" s="2"/>
      <c r="B164" s="2"/>
      <c r="C164" s="86"/>
      <c r="D164" s="86"/>
      <c r="E164" s="86"/>
      <c r="F164" s="86"/>
      <c r="G164" s="86"/>
      <c r="H164" s="86"/>
      <c r="I164" s="86">
        <v>78</v>
      </c>
      <c r="J164" s="86"/>
      <c r="K164" s="86"/>
      <c r="L164" s="86"/>
      <c r="M164" s="86"/>
      <c r="N164" s="86"/>
      <c r="O164" s="86"/>
      <c r="P164" s="86"/>
      <c r="Q164" s="2"/>
      <c r="R164" s="2"/>
      <c r="S164" s="2"/>
      <c r="T164" s="2"/>
      <c r="U164" s="2"/>
      <c r="V164" s="2"/>
      <c r="W164" s="2"/>
      <c r="X164" s="2"/>
      <c r="Y164" s="2"/>
      <c r="Z164" s="2"/>
    </row>
    <row r="165" spans="1:26" hidden="1">
      <c r="A165" s="2"/>
      <c r="B165" s="2"/>
      <c r="C165" s="86"/>
      <c r="D165" s="86"/>
      <c r="E165" s="86"/>
      <c r="F165" s="86"/>
      <c r="G165" s="86"/>
      <c r="H165" s="86"/>
      <c r="I165" s="86">
        <v>79</v>
      </c>
      <c r="J165" s="86"/>
      <c r="K165" s="86"/>
      <c r="L165" s="86"/>
      <c r="M165" s="86"/>
      <c r="N165" s="86"/>
      <c r="O165" s="86"/>
      <c r="P165" s="86"/>
      <c r="Q165" s="2"/>
      <c r="R165" s="2"/>
      <c r="S165" s="2"/>
      <c r="T165" s="2"/>
      <c r="U165" s="2"/>
      <c r="V165" s="2"/>
      <c r="W165" s="2"/>
      <c r="X165" s="2"/>
      <c r="Y165" s="2"/>
      <c r="Z165" s="2"/>
    </row>
    <row r="166" spans="1:26" hidden="1">
      <c r="A166" s="2"/>
      <c r="B166" s="2"/>
      <c r="C166" s="86"/>
      <c r="D166" s="86"/>
      <c r="E166" s="86"/>
      <c r="F166" s="86"/>
      <c r="G166" s="86"/>
      <c r="H166" s="86"/>
      <c r="I166" s="86">
        <v>80</v>
      </c>
      <c r="J166" s="86"/>
      <c r="K166" s="86"/>
      <c r="L166" s="86"/>
      <c r="M166" s="86"/>
      <c r="N166" s="86"/>
      <c r="O166" s="86"/>
      <c r="P166" s="86"/>
      <c r="Q166" s="2"/>
      <c r="R166" s="2"/>
      <c r="S166" s="2"/>
      <c r="T166" s="2"/>
      <c r="U166" s="2"/>
      <c r="V166" s="2"/>
      <c r="W166" s="2"/>
      <c r="X166" s="2"/>
      <c r="Y166" s="2"/>
      <c r="Z166" s="2"/>
    </row>
    <row r="167" spans="1:26" hidden="1">
      <c r="A167" s="2"/>
      <c r="B167" s="2"/>
      <c r="C167" s="86"/>
      <c r="D167" s="86"/>
      <c r="E167" s="86"/>
      <c r="F167" s="86"/>
      <c r="G167" s="86"/>
      <c r="H167" s="86"/>
      <c r="I167" s="86">
        <v>81</v>
      </c>
      <c r="J167" s="86"/>
      <c r="K167" s="86"/>
      <c r="L167" s="86"/>
      <c r="M167" s="86"/>
      <c r="N167" s="86"/>
      <c r="O167" s="86"/>
      <c r="P167" s="86"/>
      <c r="Q167" s="2"/>
      <c r="R167" s="2"/>
      <c r="S167" s="2"/>
      <c r="T167" s="2"/>
      <c r="U167" s="2"/>
      <c r="V167" s="2"/>
      <c r="W167" s="2"/>
      <c r="X167" s="2"/>
      <c r="Y167" s="2"/>
      <c r="Z167" s="2"/>
    </row>
    <row r="168" spans="1:26" hidden="1">
      <c r="A168" s="2"/>
      <c r="B168" s="2"/>
      <c r="C168" s="86"/>
      <c r="D168" s="86"/>
      <c r="E168" s="86"/>
      <c r="F168" s="86"/>
      <c r="G168" s="86"/>
      <c r="H168" s="86"/>
      <c r="I168" s="86">
        <v>82</v>
      </c>
      <c r="J168" s="86"/>
      <c r="K168" s="86"/>
      <c r="L168" s="86"/>
      <c r="M168" s="86"/>
      <c r="N168" s="86"/>
      <c r="O168" s="86"/>
      <c r="P168" s="86"/>
      <c r="Q168" s="2"/>
      <c r="R168" s="2"/>
      <c r="S168" s="2"/>
      <c r="T168" s="2"/>
      <c r="U168" s="2"/>
      <c r="V168" s="2"/>
      <c r="W168" s="2"/>
      <c r="X168" s="2"/>
      <c r="Y168" s="2"/>
      <c r="Z168" s="2"/>
    </row>
    <row r="169" spans="1:26" hidden="1">
      <c r="A169" s="2"/>
      <c r="B169" s="2"/>
      <c r="C169" s="86"/>
      <c r="D169" s="86"/>
      <c r="E169" s="86"/>
      <c r="F169" s="86"/>
      <c r="G169" s="86"/>
      <c r="H169" s="86"/>
      <c r="I169" s="86">
        <v>83</v>
      </c>
      <c r="J169" s="86"/>
      <c r="K169" s="86"/>
      <c r="L169" s="86"/>
      <c r="M169" s="86"/>
      <c r="N169" s="86"/>
      <c r="O169" s="86"/>
      <c r="P169" s="86"/>
      <c r="Q169" s="2"/>
      <c r="R169" s="2"/>
      <c r="S169" s="2"/>
      <c r="T169" s="2"/>
      <c r="U169" s="2"/>
      <c r="V169" s="2"/>
      <c r="W169" s="2"/>
      <c r="X169" s="2"/>
      <c r="Y169" s="2"/>
      <c r="Z169" s="2"/>
    </row>
    <row r="170" spans="1:26" hidden="1">
      <c r="A170" s="2"/>
      <c r="B170" s="2"/>
      <c r="C170" s="86"/>
      <c r="D170" s="86"/>
      <c r="E170" s="86"/>
      <c r="F170" s="86"/>
      <c r="G170" s="86"/>
      <c r="H170" s="86"/>
      <c r="I170" s="86">
        <v>84</v>
      </c>
      <c r="J170" s="86"/>
      <c r="K170" s="86"/>
      <c r="L170" s="86"/>
      <c r="M170" s="86"/>
      <c r="N170" s="86"/>
      <c r="O170" s="86"/>
      <c r="P170" s="86"/>
      <c r="Q170" s="2"/>
      <c r="R170" s="2"/>
      <c r="S170" s="2"/>
      <c r="T170" s="2"/>
      <c r="U170" s="2"/>
      <c r="V170" s="2"/>
      <c r="W170" s="2"/>
      <c r="X170" s="2"/>
      <c r="Y170" s="2"/>
      <c r="Z170" s="2"/>
    </row>
    <row r="171" spans="1:26" hidden="1">
      <c r="A171" s="2"/>
      <c r="B171" s="2"/>
      <c r="C171" s="86"/>
      <c r="D171" s="86"/>
      <c r="E171" s="86"/>
      <c r="F171" s="86"/>
      <c r="G171" s="86"/>
      <c r="H171" s="86"/>
      <c r="I171" s="86">
        <v>85</v>
      </c>
      <c r="J171" s="86"/>
      <c r="K171" s="86"/>
      <c r="L171" s="86"/>
      <c r="M171" s="86"/>
      <c r="N171" s="86"/>
      <c r="O171" s="86"/>
      <c r="P171" s="86"/>
      <c r="Q171" s="2"/>
      <c r="R171" s="2"/>
      <c r="S171" s="2"/>
      <c r="T171" s="2"/>
      <c r="U171" s="2"/>
      <c r="V171" s="2"/>
      <c r="W171" s="2"/>
      <c r="X171" s="2"/>
      <c r="Y171" s="2"/>
      <c r="Z171" s="2"/>
    </row>
    <row r="172" spans="1:26" hidden="1">
      <c r="A172" s="2"/>
      <c r="B172" s="2"/>
      <c r="C172" s="86"/>
      <c r="D172" s="86"/>
      <c r="E172" s="86"/>
      <c r="F172" s="86"/>
      <c r="G172" s="86"/>
      <c r="H172" s="86"/>
      <c r="I172" s="86">
        <v>86</v>
      </c>
      <c r="J172" s="86"/>
      <c r="K172" s="86"/>
      <c r="L172" s="86"/>
      <c r="M172" s="86"/>
      <c r="N172" s="86"/>
      <c r="O172" s="86"/>
      <c r="P172" s="86"/>
      <c r="Q172" s="2"/>
      <c r="R172" s="2"/>
      <c r="S172" s="2"/>
      <c r="T172" s="2"/>
      <c r="U172" s="2"/>
      <c r="V172" s="2"/>
      <c r="W172" s="2"/>
      <c r="X172" s="2"/>
      <c r="Y172" s="2"/>
      <c r="Z172" s="2"/>
    </row>
    <row r="173" spans="1:26" hidden="1">
      <c r="A173" s="2"/>
      <c r="B173" s="2"/>
      <c r="C173" s="86"/>
      <c r="D173" s="86"/>
      <c r="E173" s="86"/>
      <c r="F173" s="86"/>
      <c r="G173" s="86"/>
      <c r="H173" s="86"/>
      <c r="I173" s="86">
        <v>87</v>
      </c>
      <c r="J173" s="86"/>
      <c r="K173" s="86"/>
      <c r="L173" s="86"/>
      <c r="M173" s="86"/>
      <c r="N173" s="86"/>
      <c r="O173" s="86"/>
      <c r="P173" s="86"/>
      <c r="Q173" s="2"/>
      <c r="R173" s="2"/>
      <c r="S173" s="2"/>
      <c r="T173" s="2"/>
      <c r="U173" s="2"/>
      <c r="V173" s="2"/>
      <c r="W173" s="2"/>
      <c r="X173" s="2"/>
      <c r="Y173" s="2"/>
      <c r="Z173" s="2"/>
    </row>
    <row r="174" spans="1:26" hidden="1">
      <c r="A174" s="2"/>
      <c r="B174" s="2"/>
      <c r="C174" s="86"/>
      <c r="D174" s="86"/>
      <c r="E174" s="86"/>
      <c r="F174" s="86"/>
      <c r="G174" s="86"/>
      <c r="H174" s="86"/>
      <c r="I174" s="86">
        <v>88</v>
      </c>
      <c r="J174" s="86"/>
      <c r="K174" s="86"/>
      <c r="L174" s="86"/>
      <c r="M174" s="86"/>
      <c r="N174" s="86"/>
      <c r="O174" s="86"/>
      <c r="P174" s="86"/>
      <c r="Q174" s="2"/>
      <c r="R174" s="2"/>
      <c r="S174" s="2"/>
      <c r="T174" s="2"/>
      <c r="U174" s="2"/>
      <c r="V174" s="2"/>
      <c r="W174" s="2"/>
      <c r="X174" s="2"/>
      <c r="Y174" s="2"/>
      <c r="Z174" s="2"/>
    </row>
    <row r="175" spans="1:26" hidden="1">
      <c r="A175" s="2"/>
      <c r="B175" s="2"/>
      <c r="C175" s="86"/>
      <c r="D175" s="86"/>
      <c r="E175" s="86"/>
      <c r="F175" s="86"/>
      <c r="G175" s="86"/>
      <c r="H175" s="86"/>
      <c r="I175" s="86">
        <v>89</v>
      </c>
      <c r="J175" s="86"/>
      <c r="K175" s="86"/>
      <c r="L175" s="86"/>
      <c r="M175" s="86"/>
      <c r="N175" s="86"/>
      <c r="O175" s="86"/>
      <c r="P175" s="86"/>
      <c r="Q175" s="2"/>
      <c r="R175" s="2"/>
      <c r="S175" s="2"/>
      <c r="T175" s="2"/>
      <c r="U175" s="2"/>
      <c r="V175" s="2"/>
      <c r="W175" s="2"/>
      <c r="X175" s="2"/>
      <c r="Y175" s="2"/>
      <c r="Z175" s="2"/>
    </row>
    <row r="176" spans="1:26" hidden="1">
      <c r="A176" s="2"/>
      <c r="B176" s="2"/>
      <c r="C176" s="86"/>
      <c r="D176" s="86"/>
      <c r="E176" s="86"/>
      <c r="F176" s="86"/>
      <c r="G176" s="86"/>
      <c r="H176" s="86"/>
      <c r="I176" s="86">
        <v>90</v>
      </c>
      <c r="J176" s="86"/>
      <c r="K176" s="86"/>
      <c r="L176" s="86"/>
      <c r="M176" s="86"/>
      <c r="N176" s="86"/>
      <c r="O176" s="86"/>
      <c r="P176" s="86"/>
      <c r="Q176" s="2"/>
      <c r="R176" s="2"/>
      <c r="S176" s="2"/>
      <c r="T176" s="2"/>
      <c r="U176" s="2"/>
      <c r="V176" s="2"/>
      <c r="W176" s="2"/>
      <c r="X176" s="2"/>
      <c r="Y176" s="2"/>
      <c r="Z176" s="2"/>
    </row>
    <row r="177" spans="1:26" hidden="1">
      <c r="A177" s="2"/>
      <c r="B177" s="2"/>
      <c r="C177" s="86"/>
      <c r="D177" s="86"/>
      <c r="E177" s="86"/>
      <c r="F177" s="86"/>
      <c r="G177" s="86"/>
      <c r="H177" s="86"/>
      <c r="I177" s="86">
        <v>91</v>
      </c>
      <c r="J177" s="86"/>
      <c r="K177" s="86"/>
      <c r="L177" s="86"/>
      <c r="M177" s="86"/>
      <c r="N177" s="86"/>
      <c r="O177" s="86"/>
      <c r="P177" s="86"/>
      <c r="Q177" s="2"/>
      <c r="R177" s="2"/>
      <c r="S177" s="2"/>
      <c r="T177" s="2"/>
      <c r="U177" s="2"/>
      <c r="V177" s="2"/>
      <c r="W177" s="2"/>
      <c r="X177" s="2"/>
      <c r="Y177" s="2"/>
      <c r="Z177" s="2"/>
    </row>
    <row r="178" spans="1:26" hidden="1">
      <c r="A178" s="2"/>
      <c r="B178" s="2"/>
      <c r="C178" s="86"/>
      <c r="D178" s="86"/>
      <c r="E178" s="86"/>
      <c r="F178" s="86"/>
      <c r="G178" s="86"/>
      <c r="H178" s="86"/>
      <c r="I178" s="86">
        <v>92</v>
      </c>
      <c r="J178" s="86"/>
      <c r="K178" s="86"/>
      <c r="L178" s="86"/>
      <c r="M178" s="86"/>
      <c r="N178" s="86"/>
      <c r="O178" s="86"/>
      <c r="P178" s="86"/>
      <c r="Q178" s="2"/>
      <c r="R178" s="2"/>
      <c r="S178" s="2"/>
      <c r="T178" s="2"/>
      <c r="U178" s="2"/>
      <c r="V178" s="2"/>
      <c r="W178" s="2"/>
      <c r="X178" s="2"/>
      <c r="Y178" s="2"/>
      <c r="Z178" s="2"/>
    </row>
    <row r="179" spans="1:26" hidden="1">
      <c r="A179" s="2"/>
      <c r="B179" s="2"/>
      <c r="C179" s="86"/>
      <c r="D179" s="86"/>
      <c r="E179" s="86"/>
      <c r="F179" s="86"/>
      <c r="G179" s="86"/>
      <c r="H179" s="86"/>
      <c r="I179" s="86">
        <v>93</v>
      </c>
      <c r="J179" s="86"/>
      <c r="K179" s="86"/>
      <c r="L179" s="86"/>
      <c r="M179" s="86"/>
      <c r="N179" s="86"/>
      <c r="O179" s="86"/>
      <c r="P179" s="86"/>
      <c r="Q179" s="2"/>
      <c r="R179" s="2"/>
      <c r="S179" s="2"/>
      <c r="T179" s="2"/>
      <c r="U179" s="2"/>
      <c r="V179" s="2"/>
      <c r="W179" s="2"/>
      <c r="X179" s="2"/>
      <c r="Y179" s="2"/>
      <c r="Z179" s="2"/>
    </row>
    <row r="180" spans="1:26" hidden="1">
      <c r="A180" s="2"/>
      <c r="B180" s="2"/>
      <c r="C180" s="86"/>
      <c r="D180" s="86"/>
      <c r="E180" s="86"/>
      <c r="F180" s="86"/>
      <c r="G180" s="86"/>
      <c r="H180" s="86"/>
      <c r="I180" s="86">
        <v>94</v>
      </c>
      <c r="J180" s="86"/>
      <c r="K180" s="86"/>
      <c r="L180" s="86"/>
      <c r="M180" s="86"/>
      <c r="N180" s="86"/>
      <c r="O180" s="86"/>
      <c r="P180" s="86"/>
      <c r="Q180" s="2"/>
      <c r="R180" s="2"/>
      <c r="S180" s="2"/>
      <c r="T180" s="2"/>
      <c r="U180" s="2"/>
      <c r="V180" s="2"/>
      <c r="W180" s="2"/>
      <c r="X180" s="2"/>
      <c r="Y180" s="2"/>
      <c r="Z180" s="2"/>
    </row>
    <row r="181" spans="1:26" hidden="1">
      <c r="A181" s="2"/>
      <c r="B181" s="2"/>
      <c r="C181" s="86"/>
      <c r="D181" s="86"/>
      <c r="E181" s="86"/>
      <c r="F181" s="86"/>
      <c r="G181" s="86"/>
      <c r="H181" s="86"/>
      <c r="I181" s="86">
        <v>95</v>
      </c>
      <c r="J181" s="86"/>
      <c r="K181" s="86"/>
      <c r="L181" s="86"/>
      <c r="M181" s="86"/>
      <c r="N181" s="86"/>
      <c r="O181" s="86"/>
      <c r="P181" s="86"/>
      <c r="Q181" s="2"/>
      <c r="R181" s="2"/>
      <c r="S181" s="2"/>
      <c r="T181" s="2"/>
      <c r="U181" s="2"/>
      <c r="V181" s="2"/>
      <c r="W181" s="2"/>
      <c r="X181" s="2"/>
      <c r="Y181" s="2"/>
      <c r="Z181" s="2"/>
    </row>
    <row r="182" spans="1:26" hidden="1">
      <c r="A182" s="2"/>
      <c r="B182" s="2"/>
      <c r="C182" s="86"/>
      <c r="D182" s="86"/>
      <c r="E182" s="86"/>
      <c r="F182" s="86"/>
      <c r="G182" s="86"/>
      <c r="H182" s="86"/>
      <c r="I182" s="86">
        <v>96</v>
      </c>
      <c r="J182" s="86"/>
      <c r="K182" s="86"/>
      <c r="L182" s="86"/>
      <c r="M182" s="86"/>
      <c r="N182" s="86"/>
      <c r="O182" s="86"/>
      <c r="P182" s="86"/>
      <c r="Q182" s="2"/>
      <c r="R182" s="2"/>
      <c r="S182" s="2"/>
      <c r="T182" s="2"/>
      <c r="U182" s="2"/>
      <c r="V182" s="2"/>
      <c r="W182" s="2"/>
      <c r="X182" s="2"/>
      <c r="Y182" s="2"/>
      <c r="Z182" s="2"/>
    </row>
    <row r="183" spans="1:26" hidden="1">
      <c r="A183" s="2"/>
      <c r="B183" s="2"/>
      <c r="C183" s="86"/>
      <c r="D183" s="86"/>
      <c r="E183" s="86"/>
      <c r="F183" s="86"/>
      <c r="G183" s="86"/>
      <c r="H183" s="86"/>
      <c r="I183" s="86">
        <v>97</v>
      </c>
      <c r="J183" s="86"/>
      <c r="K183" s="86"/>
      <c r="L183" s="86"/>
      <c r="M183" s="86"/>
      <c r="N183" s="86"/>
      <c r="O183" s="86"/>
      <c r="P183" s="86"/>
      <c r="Q183" s="2"/>
      <c r="R183" s="2"/>
      <c r="S183" s="2"/>
      <c r="T183" s="2"/>
      <c r="U183" s="2"/>
      <c r="V183" s="2"/>
      <c r="W183" s="2"/>
      <c r="X183" s="2"/>
      <c r="Y183" s="2"/>
      <c r="Z183" s="2"/>
    </row>
    <row r="184" spans="1:26" hidden="1">
      <c r="A184" s="2"/>
      <c r="B184" s="2"/>
      <c r="C184" s="86"/>
      <c r="D184" s="86"/>
      <c r="E184" s="86"/>
      <c r="F184" s="86"/>
      <c r="G184" s="86"/>
      <c r="H184" s="86"/>
      <c r="I184" s="86">
        <v>98</v>
      </c>
      <c r="J184" s="86"/>
      <c r="K184" s="86"/>
      <c r="L184" s="86"/>
      <c r="M184" s="86"/>
      <c r="N184" s="86"/>
      <c r="O184" s="86"/>
      <c r="P184" s="86"/>
      <c r="Q184" s="2"/>
      <c r="R184" s="2"/>
      <c r="S184" s="2"/>
      <c r="T184" s="2"/>
      <c r="U184" s="2"/>
      <c r="V184" s="2"/>
      <c r="W184" s="2"/>
      <c r="X184" s="2"/>
      <c r="Y184" s="2"/>
      <c r="Z184" s="2"/>
    </row>
    <row r="185" spans="1:26" hidden="1">
      <c r="A185" s="2"/>
      <c r="B185" s="2"/>
      <c r="C185" s="86"/>
      <c r="D185" s="86"/>
      <c r="E185" s="86"/>
      <c r="F185" s="86"/>
      <c r="G185" s="86"/>
      <c r="H185" s="86"/>
      <c r="I185" s="86">
        <v>99</v>
      </c>
      <c r="J185" s="86"/>
      <c r="K185" s="86"/>
      <c r="L185" s="86"/>
      <c r="M185" s="86"/>
      <c r="N185" s="86"/>
      <c r="O185" s="86"/>
      <c r="P185" s="86"/>
      <c r="Q185" s="2"/>
      <c r="R185" s="2"/>
      <c r="S185" s="2"/>
      <c r="T185" s="2"/>
      <c r="U185" s="2"/>
      <c r="V185" s="2"/>
      <c r="W185" s="2"/>
      <c r="X185" s="2"/>
      <c r="Y185" s="2"/>
      <c r="Z185" s="2"/>
    </row>
    <row r="186" spans="1:26" hidden="1">
      <c r="A186" s="2"/>
      <c r="B186" s="2"/>
      <c r="C186" s="86"/>
      <c r="D186" s="86"/>
      <c r="E186" s="86"/>
      <c r="F186" s="86"/>
      <c r="G186" s="86"/>
      <c r="H186" s="86"/>
      <c r="I186" s="86">
        <v>100</v>
      </c>
      <c r="J186" s="86"/>
      <c r="K186" s="86"/>
      <c r="L186" s="86"/>
      <c r="M186" s="86"/>
      <c r="N186" s="86"/>
      <c r="O186" s="86"/>
      <c r="P186" s="86"/>
      <c r="Q186" s="2"/>
      <c r="R186" s="2"/>
      <c r="S186" s="2"/>
      <c r="T186" s="2"/>
      <c r="U186" s="2"/>
      <c r="V186" s="2"/>
      <c r="W186" s="2"/>
      <c r="X186" s="2"/>
      <c r="Y186" s="2"/>
      <c r="Z186" s="2"/>
    </row>
    <row r="187" spans="1:26" hidden="1">
      <c r="A187" s="2"/>
      <c r="B187" s="2"/>
      <c r="C187" s="86"/>
      <c r="D187" s="86"/>
      <c r="E187" s="86"/>
      <c r="F187" s="86"/>
      <c r="G187" s="86"/>
      <c r="H187" s="86"/>
      <c r="I187" s="86">
        <v>101</v>
      </c>
      <c r="J187" s="86"/>
      <c r="K187" s="86"/>
      <c r="L187" s="86"/>
      <c r="M187" s="86"/>
      <c r="N187" s="86"/>
      <c r="O187" s="86"/>
      <c r="P187" s="86"/>
      <c r="Q187" s="2"/>
      <c r="R187" s="2"/>
      <c r="S187" s="2"/>
      <c r="T187" s="2"/>
      <c r="U187" s="2"/>
      <c r="V187" s="2"/>
      <c r="W187" s="2"/>
      <c r="X187" s="2"/>
      <c r="Y187" s="2"/>
      <c r="Z187" s="2"/>
    </row>
    <row r="188" spans="1:26" hidden="1">
      <c r="A188" s="2"/>
      <c r="B188" s="2"/>
      <c r="C188" s="86"/>
      <c r="D188" s="86"/>
      <c r="E188" s="86"/>
      <c r="F188" s="86"/>
      <c r="G188" s="86"/>
      <c r="H188" s="86"/>
      <c r="I188" s="86">
        <v>102</v>
      </c>
      <c r="J188" s="86"/>
      <c r="K188" s="86"/>
      <c r="L188" s="86"/>
      <c r="M188" s="86"/>
      <c r="N188" s="86"/>
      <c r="O188" s="86"/>
      <c r="P188" s="86"/>
      <c r="Q188" s="2"/>
      <c r="R188" s="2"/>
      <c r="S188" s="2"/>
      <c r="T188" s="2"/>
      <c r="U188" s="2"/>
      <c r="V188" s="2"/>
      <c r="W188" s="2"/>
      <c r="X188" s="2"/>
      <c r="Y188" s="2"/>
      <c r="Z188" s="2"/>
    </row>
    <row r="189" spans="1:26" hidden="1">
      <c r="A189" s="2"/>
      <c r="B189" s="2"/>
      <c r="C189" s="86"/>
      <c r="D189" s="86"/>
      <c r="E189" s="86"/>
      <c r="F189" s="86"/>
      <c r="G189" s="86"/>
      <c r="H189" s="86"/>
      <c r="I189" s="86">
        <v>103</v>
      </c>
      <c r="J189" s="86"/>
      <c r="K189" s="86"/>
      <c r="L189" s="86"/>
      <c r="M189" s="86"/>
      <c r="N189" s="86"/>
      <c r="O189" s="86"/>
      <c r="P189" s="86"/>
      <c r="Q189" s="2"/>
      <c r="R189" s="2"/>
      <c r="S189" s="2"/>
      <c r="T189" s="2"/>
      <c r="U189" s="2"/>
      <c r="V189" s="2"/>
      <c r="W189" s="2"/>
      <c r="X189" s="2"/>
      <c r="Y189" s="2"/>
      <c r="Z189" s="2"/>
    </row>
    <row r="190" spans="1:26" hidden="1">
      <c r="A190" s="2"/>
      <c r="B190" s="2"/>
      <c r="C190" s="86"/>
      <c r="D190" s="86"/>
      <c r="E190" s="86"/>
      <c r="F190" s="86"/>
      <c r="G190" s="86"/>
      <c r="H190" s="86"/>
      <c r="I190" s="86">
        <v>104</v>
      </c>
      <c r="J190" s="86"/>
      <c r="K190" s="86"/>
      <c r="L190" s="86"/>
      <c r="M190" s="86"/>
      <c r="N190" s="86"/>
      <c r="O190" s="86"/>
      <c r="P190" s="86"/>
      <c r="Q190" s="2"/>
      <c r="R190" s="2"/>
      <c r="S190" s="2"/>
      <c r="T190" s="2"/>
      <c r="U190" s="2"/>
      <c r="V190" s="2"/>
      <c r="W190" s="2"/>
      <c r="X190" s="2"/>
      <c r="Y190" s="2"/>
      <c r="Z190" s="2"/>
    </row>
    <row r="191" spans="1:26" hidden="1">
      <c r="A191" s="2"/>
      <c r="B191" s="2"/>
      <c r="C191" s="86"/>
      <c r="D191" s="86"/>
      <c r="E191" s="86"/>
      <c r="F191" s="86"/>
      <c r="G191" s="86"/>
      <c r="H191" s="86"/>
      <c r="I191" s="86">
        <v>105</v>
      </c>
      <c r="J191" s="86"/>
      <c r="K191" s="86"/>
      <c r="L191" s="86"/>
      <c r="M191" s="86"/>
      <c r="N191" s="86"/>
      <c r="O191" s="86"/>
      <c r="P191" s="86"/>
      <c r="Q191" s="2"/>
      <c r="R191" s="2"/>
      <c r="S191" s="2"/>
      <c r="T191" s="2"/>
      <c r="U191" s="2"/>
      <c r="V191" s="2"/>
      <c r="W191" s="2"/>
      <c r="X191" s="2"/>
      <c r="Y191" s="2"/>
      <c r="Z191" s="2"/>
    </row>
    <row r="192" spans="1:26" hidden="1">
      <c r="A192" s="2"/>
      <c r="B192" s="2"/>
      <c r="C192" s="86"/>
      <c r="D192" s="86"/>
      <c r="E192" s="86"/>
      <c r="F192" s="86"/>
      <c r="G192" s="86"/>
      <c r="H192" s="86"/>
      <c r="I192" s="86">
        <v>106</v>
      </c>
      <c r="J192" s="86"/>
      <c r="K192" s="86"/>
      <c r="L192" s="86"/>
      <c r="M192" s="86"/>
      <c r="N192" s="86"/>
      <c r="O192" s="86"/>
      <c r="P192" s="86"/>
      <c r="Q192" s="2"/>
      <c r="R192" s="2"/>
      <c r="S192" s="2"/>
      <c r="T192" s="2"/>
      <c r="U192" s="2"/>
      <c r="V192" s="2"/>
      <c r="W192" s="2"/>
      <c r="X192" s="2"/>
      <c r="Y192" s="2"/>
      <c r="Z192" s="2"/>
    </row>
    <row r="193" spans="1:26" hidden="1">
      <c r="A193" s="2"/>
      <c r="B193" s="2"/>
      <c r="C193" s="86"/>
      <c r="D193" s="86"/>
      <c r="E193" s="86"/>
      <c r="F193" s="86"/>
      <c r="G193" s="86"/>
      <c r="H193" s="86"/>
      <c r="I193" s="86">
        <v>107</v>
      </c>
      <c r="J193" s="86"/>
      <c r="K193" s="86"/>
      <c r="L193" s="86"/>
      <c r="M193" s="86"/>
      <c r="N193" s="86"/>
      <c r="O193" s="86"/>
      <c r="P193" s="86"/>
      <c r="Q193" s="2"/>
      <c r="R193" s="2"/>
      <c r="S193" s="2"/>
      <c r="T193" s="2"/>
      <c r="U193" s="2"/>
      <c r="V193" s="2"/>
      <c r="W193" s="2"/>
      <c r="X193" s="2"/>
      <c r="Y193" s="2"/>
      <c r="Z193" s="2"/>
    </row>
    <row r="194" spans="1:26" hidden="1">
      <c r="A194" s="2"/>
      <c r="B194" s="2"/>
      <c r="C194" s="86"/>
      <c r="D194" s="86"/>
      <c r="E194" s="86"/>
      <c r="F194" s="86"/>
      <c r="G194" s="86"/>
      <c r="H194" s="86"/>
      <c r="I194" s="86">
        <v>108</v>
      </c>
      <c r="J194" s="86"/>
      <c r="K194" s="86"/>
      <c r="L194" s="86"/>
      <c r="M194" s="86"/>
      <c r="N194" s="86"/>
      <c r="O194" s="86"/>
      <c r="P194" s="86"/>
      <c r="Q194" s="2"/>
      <c r="R194" s="2"/>
      <c r="S194" s="2"/>
      <c r="T194" s="2"/>
      <c r="U194" s="2"/>
      <c r="V194" s="2"/>
      <c r="W194" s="2"/>
      <c r="X194" s="2"/>
      <c r="Y194" s="2"/>
      <c r="Z194" s="2"/>
    </row>
    <row r="195" spans="1:26" hidden="1">
      <c r="A195" s="2"/>
      <c r="B195" s="2"/>
      <c r="C195" s="86"/>
      <c r="D195" s="86"/>
      <c r="E195" s="86"/>
      <c r="F195" s="86"/>
      <c r="G195" s="86"/>
      <c r="H195" s="86"/>
      <c r="I195" s="86">
        <v>109</v>
      </c>
      <c r="J195" s="86"/>
      <c r="K195" s="86"/>
      <c r="L195" s="86"/>
      <c r="M195" s="86"/>
      <c r="N195" s="86"/>
      <c r="O195" s="86"/>
      <c r="P195" s="86"/>
      <c r="Q195" s="2"/>
      <c r="R195" s="2"/>
      <c r="S195" s="2"/>
      <c r="T195" s="2"/>
      <c r="U195" s="2"/>
      <c r="V195" s="2"/>
      <c r="W195" s="2"/>
      <c r="X195" s="2"/>
      <c r="Y195" s="2"/>
      <c r="Z195" s="2"/>
    </row>
    <row r="196" spans="1:26" hidden="1">
      <c r="A196" s="2"/>
      <c r="B196" s="2"/>
      <c r="C196" s="86"/>
      <c r="D196" s="86"/>
      <c r="E196" s="86"/>
      <c r="F196" s="86"/>
      <c r="G196" s="86"/>
      <c r="H196" s="86"/>
      <c r="I196" s="86">
        <v>110</v>
      </c>
      <c r="J196" s="86"/>
      <c r="K196" s="86"/>
      <c r="L196" s="86"/>
      <c r="M196" s="86"/>
      <c r="N196" s="86"/>
      <c r="O196" s="86"/>
      <c r="P196" s="86"/>
      <c r="Q196" s="2"/>
      <c r="R196" s="2"/>
      <c r="S196" s="2"/>
      <c r="T196" s="2"/>
      <c r="U196" s="2"/>
      <c r="V196" s="2"/>
      <c r="W196" s="2"/>
      <c r="X196" s="2"/>
      <c r="Y196" s="2"/>
      <c r="Z196" s="2"/>
    </row>
    <row r="197" spans="1:26" hidden="1">
      <c r="A197" s="2"/>
      <c r="B197" s="2"/>
      <c r="C197" s="86"/>
      <c r="D197" s="86"/>
      <c r="E197" s="86"/>
      <c r="F197" s="86"/>
      <c r="G197" s="86"/>
      <c r="H197" s="86"/>
      <c r="I197" s="86">
        <v>111</v>
      </c>
      <c r="J197" s="86"/>
      <c r="K197" s="86"/>
      <c r="L197" s="86"/>
      <c r="M197" s="86"/>
      <c r="N197" s="86"/>
      <c r="O197" s="86"/>
      <c r="P197" s="86"/>
      <c r="Q197" s="2"/>
      <c r="R197" s="2"/>
      <c r="S197" s="2"/>
      <c r="T197" s="2"/>
      <c r="U197" s="2"/>
      <c r="V197" s="2"/>
      <c r="W197" s="2"/>
      <c r="X197" s="2"/>
      <c r="Y197" s="2"/>
      <c r="Z197" s="2"/>
    </row>
    <row r="198" spans="1:26" hidden="1">
      <c r="A198" s="2"/>
      <c r="B198" s="2"/>
      <c r="C198" s="86"/>
      <c r="D198" s="86"/>
      <c r="E198" s="86"/>
      <c r="F198" s="86"/>
      <c r="G198" s="86"/>
      <c r="H198" s="86"/>
      <c r="I198" s="86">
        <v>112</v>
      </c>
      <c r="J198" s="86"/>
      <c r="K198" s="86"/>
      <c r="L198" s="86"/>
      <c r="M198" s="86"/>
      <c r="N198" s="86"/>
      <c r="O198" s="86"/>
      <c r="P198" s="86"/>
      <c r="Q198" s="2"/>
      <c r="R198" s="2"/>
      <c r="S198" s="2"/>
      <c r="T198" s="2"/>
      <c r="U198" s="2"/>
      <c r="V198" s="2"/>
      <c r="W198" s="2"/>
      <c r="X198" s="2"/>
      <c r="Y198" s="2"/>
      <c r="Z198" s="2"/>
    </row>
    <row r="199" spans="1:26" hidden="1">
      <c r="A199" s="2"/>
      <c r="B199" s="2"/>
      <c r="C199" s="86"/>
      <c r="D199" s="86"/>
      <c r="E199" s="86"/>
      <c r="F199" s="86"/>
      <c r="G199" s="86"/>
      <c r="H199" s="86"/>
      <c r="I199" s="86">
        <v>113</v>
      </c>
      <c r="J199" s="86"/>
      <c r="K199" s="86"/>
      <c r="L199" s="86"/>
      <c r="M199" s="86"/>
      <c r="N199" s="86"/>
      <c r="O199" s="86"/>
      <c r="P199" s="86"/>
      <c r="Q199" s="2"/>
      <c r="R199" s="2"/>
      <c r="S199" s="2"/>
      <c r="T199" s="2"/>
      <c r="U199" s="2"/>
      <c r="V199" s="2"/>
      <c r="W199" s="2"/>
      <c r="X199" s="2"/>
      <c r="Y199" s="2"/>
      <c r="Z199" s="2"/>
    </row>
    <row r="200" spans="1:26" hidden="1">
      <c r="A200" s="2"/>
      <c r="B200" s="2"/>
      <c r="C200" s="86"/>
      <c r="D200" s="86"/>
      <c r="E200" s="86"/>
      <c r="F200" s="86"/>
      <c r="G200" s="86"/>
      <c r="H200" s="86"/>
      <c r="I200" s="86">
        <v>114</v>
      </c>
      <c r="J200" s="86"/>
      <c r="K200" s="86"/>
      <c r="L200" s="86"/>
      <c r="M200" s="86"/>
      <c r="N200" s="86"/>
      <c r="O200" s="86"/>
      <c r="P200" s="86"/>
      <c r="Q200" s="2"/>
      <c r="R200" s="2"/>
      <c r="S200" s="2"/>
      <c r="T200" s="2"/>
      <c r="U200" s="2"/>
      <c r="V200" s="2"/>
      <c r="W200" s="2"/>
      <c r="X200" s="2"/>
      <c r="Y200" s="2"/>
      <c r="Z200" s="2"/>
    </row>
    <row r="201" spans="1:26" hidden="1">
      <c r="A201" s="2"/>
      <c r="B201" s="2"/>
      <c r="C201" s="86"/>
      <c r="D201" s="86"/>
      <c r="E201" s="86"/>
      <c r="F201" s="86"/>
      <c r="G201" s="86"/>
      <c r="H201" s="86"/>
      <c r="I201" s="86">
        <v>115</v>
      </c>
      <c r="J201" s="86"/>
      <c r="K201" s="86"/>
      <c r="L201" s="86"/>
      <c r="M201" s="86"/>
      <c r="N201" s="86"/>
      <c r="O201" s="86"/>
      <c r="P201" s="86"/>
      <c r="Q201" s="2"/>
      <c r="R201" s="2"/>
      <c r="S201" s="2"/>
      <c r="T201" s="2"/>
      <c r="U201" s="2"/>
      <c r="V201" s="2"/>
      <c r="W201" s="2"/>
      <c r="X201" s="2"/>
      <c r="Y201" s="2"/>
      <c r="Z201" s="2"/>
    </row>
    <row r="202" spans="1:26" hidden="1">
      <c r="A202" s="2"/>
      <c r="B202" s="2"/>
      <c r="C202" s="86"/>
      <c r="D202" s="86"/>
      <c r="E202" s="86"/>
      <c r="F202" s="86"/>
      <c r="G202" s="86"/>
      <c r="H202" s="86"/>
      <c r="I202" s="86">
        <v>116</v>
      </c>
      <c r="J202" s="86"/>
      <c r="K202" s="86"/>
      <c r="L202" s="86"/>
      <c r="M202" s="86"/>
      <c r="N202" s="86"/>
      <c r="O202" s="86"/>
      <c r="P202" s="86"/>
      <c r="Q202" s="2"/>
      <c r="R202" s="2"/>
      <c r="S202" s="2"/>
      <c r="T202" s="2"/>
      <c r="U202" s="2"/>
      <c r="V202" s="2"/>
      <c r="W202" s="2"/>
      <c r="X202" s="2"/>
      <c r="Y202" s="2"/>
      <c r="Z202" s="2"/>
    </row>
    <row r="203" spans="1:26" hidden="1">
      <c r="A203" s="2"/>
      <c r="B203" s="2"/>
      <c r="C203" s="86"/>
      <c r="D203" s="86"/>
      <c r="E203" s="86"/>
      <c r="F203" s="86"/>
      <c r="G203" s="86"/>
      <c r="H203" s="86"/>
      <c r="I203" s="86">
        <v>117</v>
      </c>
      <c r="J203" s="86"/>
      <c r="K203" s="86"/>
      <c r="L203" s="86"/>
      <c r="M203" s="86"/>
      <c r="N203" s="86"/>
      <c r="O203" s="86"/>
      <c r="P203" s="86"/>
      <c r="Q203" s="2"/>
      <c r="R203" s="2"/>
      <c r="S203" s="2"/>
      <c r="T203" s="2"/>
      <c r="U203" s="2"/>
      <c r="V203" s="2"/>
      <c r="W203" s="2"/>
      <c r="X203" s="2"/>
      <c r="Y203" s="2"/>
      <c r="Z203" s="2"/>
    </row>
    <row r="204" spans="1:26" hidden="1">
      <c r="A204" s="2"/>
      <c r="B204" s="2"/>
      <c r="C204" s="86"/>
      <c r="D204" s="86"/>
      <c r="E204" s="86"/>
      <c r="F204" s="86"/>
      <c r="G204" s="86"/>
      <c r="H204" s="86"/>
      <c r="I204" s="86">
        <v>118</v>
      </c>
      <c r="J204" s="86"/>
      <c r="K204" s="86"/>
      <c r="L204" s="86"/>
      <c r="M204" s="86"/>
      <c r="N204" s="86"/>
      <c r="O204" s="86"/>
      <c r="P204" s="86"/>
      <c r="Q204" s="2"/>
      <c r="R204" s="2"/>
      <c r="S204" s="2"/>
      <c r="T204" s="2"/>
      <c r="U204" s="2"/>
      <c r="V204" s="2"/>
      <c r="W204" s="2"/>
      <c r="X204" s="2"/>
      <c r="Y204" s="2"/>
      <c r="Z204" s="2"/>
    </row>
    <row r="205" spans="1:26" hidden="1">
      <c r="A205" s="2"/>
      <c r="B205" s="2"/>
      <c r="C205" s="86"/>
      <c r="D205" s="86"/>
      <c r="E205" s="86"/>
      <c r="F205" s="86"/>
      <c r="G205" s="86"/>
      <c r="H205" s="86"/>
      <c r="I205" s="86">
        <v>119</v>
      </c>
      <c r="J205" s="86"/>
      <c r="K205" s="86"/>
      <c r="L205" s="86"/>
      <c r="M205" s="86"/>
      <c r="N205" s="86"/>
      <c r="O205" s="86"/>
      <c r="P205" s="86"/>
      <c r="Q205" s="2"/>
      <c r="R205" s="2"/>
      <c r="S205" s="2"/>
      <c r="T205" s="2"/>
      <c r="U205" s="2"/>
      <c r="V205" s="2"/>
      <c r="W205" s="2"/>
      <c r="X205" s="2"/>
      <c r="Y205" s="2"/>
      <c r="Z205" s="2"/>
    </row>
    <row r="206" spans="1:26" hidden="1">
      <c r="A206" s="2"/>
      <c r="B206" s="2"/>
      <c r="C206" s="86"/>
      <c r="D206" s="86"/>
      <c r="E206" s="86"/>
      <c r="F206" s="86"/>
      <c r="G206" s="86"/>
      <c r="H206" s="86"/>
      <c r="I206" s="86">
        <v>120</v>
      </c>
      <c r="J206" s="86"/>
      <c r="K206" s="86"/>
      <c r="L206" s="86"/>
      <c r="M206" s="86"/>
      <c r="N206" s="86"/>
      <c r="O206" s="86"/>
      <c r="P206" s="86"/>
      <c r="Q206" s="2"/>
      <c r="R206" s="2"/>
      <c r="S206" s="2"/>
      <c r="T206" s="2"/>
      <c r="U206" s="2"/>
      <c r="V206" s="2"/>
      <c r="W206" s="2"/>
      <c r="X206" s="2"/>
      <c r="Y206" s="2"/>
      <c r="Z206" s="2"/>
    </row>
    <row r="207" spans="1:26" hidden="1">
      <c r="A207" s="2"/>
      <c r="B207" s="2"/>
      <c r="C207" s="86"/>
      <c r="D207" s="86"/>
      <c r="E207" s="86"/>
      <c r="F207" s="86"/>
      <c r="G207" s="86"/>
      <c r="H207" s="86"/>
      <c r="I207" s="86">
        <v>121</v>
      </c>
      <c r="J207" s="86"/>
      <c r="K207" s="86"/>
      <c r="L207" s="86"/>
      <c r="M207" s="86"/>
      <c r="N207" s="86"/>
      <c r="O207" s="86"/>
      <c r="P207" s="86"/>
      <c r="Q207" s="2"/>
      <c r="R207" s="2"/>
      <c r="S207" s="2"/>
      <c r="T207" s="2"/>
      <c r="U207" s="2"/>
      <c r="V207" s="2"/>
      <c r="W207" s="2"/>
      <c r="X207" s="2"/>
      <c r="Y207" s="2"/>
      <c r="Z207" s="2"/>
    </row>
    <row r="208" spans="1:26" hidden="1">
      <c r="A208" s="2"/>
      <c r="B208" s="2"/>
      <c r="C208" s="86"/>
      <c r="D208" s="86"/>
      <c r="E208" s="86"/>
      <c r="F208" s="86"/>
      <c r="G208" s="86"/>
      <c r="H208" s="86"/>
      <c r="I208" s="86">
        <v>122</v>
      </c>
      <c r="J208" s="86"/>
      <c r="K208" s="86"/>
      <c r="L208" s="86"/>
      <c r="M208" s="86"/>
      <c r="N208" s="86"/>
      <c r="O208" s="86"/>
      <c r="P208" s="86"/>
      <c r="Q208" s="2"/>
      <c r="R208" s="2"/>
      <c r="S208" s="2"/>
      <c r="T208" s="2"/>
      <c r="U208" s="2"/>
      <c r="V208" s="2"/>
      <c r="W208" s="2"/>
      <c r="X208" s="2"/>
      <c r="Y208" s="2"/>
      <c r="Z208" s="2"/>
    </row>
    <row r="209" spans="1:26" hidden="1">
      <c r="A209" s="2"/>
      <c r="B209" s="2"/>
      <c r="C209" s="86"/>
      <c r="D209" s="86"/>
      <c r="E209" s="86"/>
      <c r="F209" s="86"/>
      <c r="G209" s="86"/>
      <c r="H209" s="86"/>
      <c r="I209" s="86">
        <v>123</v>
      </c>
      <c r="J209" s="86"/>
      <c r="K209" s="86"/>
      <c r="L209" s="86"/>
      <c r="M209" s="86"/>
      <c r="N209" s="86"/>
      <c r="O209" s="86"/>
      <c r="P209" s="86"/>
      <c r="Q209" s="2"/>
      <c r="R209" s="2"/>
      <c r="S209" s="2"/>
      <c r="T209" s="2"/>
      <c r="U209" s="2"/>
      <c r="V209" s="2"/>
      <c r="W209" s="2"/>
      <c r="X209" s="2"/>
      <c r="Y209" s="2"/>
      <c r="Z209" s="2"/>
    </row>
    <row r="210" spans="1:26" hidden="1">
      <c r="A210" s="2"/>
      <c r="B210" s="2"/>
      <c r="C210" s="86"/>
      <c r="D210" s="86"/>
      <c r="E210" s="86"/>
      <c r="F210" s="86"/>
      <c r="G210" s="86"/>
      <c r="H210" s="86"/>
      <c r="I210" s="86">
        <v>124</v>
      </c>
      <c r="J210" s="86"/>
      <c r="K210" s="86"/>
      <c r="L210" s="86"/>
      <c r="M210" s="86"/>
      <c r="N210" s="86"/>
      <c r="O210" s="86"/>
      <c r="P210" s="86"/>
      <c r="Q210" s="2"/>
      <c r="R210" s="2"/>
      <c r="S210" s="2"/>
      <c r="T210" s="2"/>
      <c r="U210" s="2"/>
      <c r="V210" s="2"/>
      <c r="W210" s="2"/>
      <c r="X210" s="2"/>
      <c r="Y210" s="2"/>
      <c r="Z210" s="2"/>
    </row>
    <row r="211" spans="1:26" hidden="1">
      <c r="A211" s="2"/>
      <c r="B211" s="2"/>
      <c r="C211" s="86"/>
      <c r="D211" s="86"/>
      <c r="E211" s="86"/>
      <c r="F211" s="86"/>
      <c r="G211" s="86"/>
      <c r="H211" s="86"/>
      <c r="I211" s="86">
        <v>125</v>
      </c>
      <c r="J211" s="86"/>
      <c r="K211" s="86"/>
      <c r="L211" s="86"/>
      <c r="M211" s="86"/>
      <c r="N211" s="86"/>
      <c r="O211" s="86"/>
      <c r="P211" s="86"/>
      <c r="Q211" s="2"/>
      <c r="R211" s="2"/>
      <c r="S211" s="2"/>
      <c r="T211" s="2"/>
      <c r="U211" s="2"/>
      <c r="V211" s="2"/>
      <c r="W211" s="2"/>
      <c r="X211" s="2"/>
      <c r="Y211" s="2"/>
      <c r="Z211" s="2"/>
    </row>
    <row r="212" spans="1:26" hidden="1">
      <c r="A212" s="2"/>
      <c r="B212" s="2"/>
      <c r="C212" s="86"/>
      <c r="D212" s="86"/>
      <c r="E212" s="86"/>
      <c r="F212" s="86"/>
      <c r="G212" s="86"/>
      <c r="H212" s="86"/>
      <c r="I212" s="86">
        <v>126</v>
      </c>
      <c r="J212" s="86"/>
      <c r="K212" s="86"/>
      <c r="L212" s="86"/>
      <c r="M212" s="86"/>
      <c r="N212" s="86"/>
      <c r="O212" s="86"/>
      <c r="P212" s="86"/>
      <c r="Q212" s="2"/>
      <c r="R212" s="2"/>
      <c r="S212" s="2"/>
      <c r="T212" s="2"/>
      <c r="U212" s="2"/>
      <c r="V212" s="2"/>
      <c r="W212" s="2"/>
      <c r="X212" s="2"/>
      <c r="Y212" s="2"/>
      <c r="Z212" s="2"/>
    </row>
    <row r="213" spans="1:26" hidden="1">
      <c r="A213" s="2"/>
      <c r="B213" s="2"/>
      <c r="C213" s="86"/>
      <c r="D213" s="86"/>
      <c r="E213" s="86"/>
      <c r="F213" s="86"/>
      <c r="G213" s="86"/>
      <c r="H213" s="86"/>
      <c r="I213" s="86">
        <v>127</v>
      </c>
      <c r="J213" s="86"/>
      <c r="K213" s="86"/>
      <c r="L213" s="86"/>
      <c r="M213" s="86"/>
      <c r="N213" s="86"/>
      <c r="O213" s="86"/>
      <c r="P213" s="86"/>
      <c r="Q213" s="2"/>
      <c r="R213" s="2"/>
      <c r="S213" s="2"/>
      <c r="T213" s="2"/>
      <c r="U213" s="2"/>
      <c r="V213" s="2"/>
      <c r="W213" s="2"/>
      <c r="X213" s="2"/>
      <c r="Y213" s="2"/>
      <c r="Z213" s="2"/>
    </row>
    <row r="214" spans="1:26" hidden="1">
      <c r="A214" s="2"/>
      <c r="B214" s="2"/>
      <c r="C214" s="86"/>
      <c r="D214" s="86"/>
      <c r="E214" s="86"/>
      <c r="F214" s="86"/>
      <c r="G214" s="86"/>
      <c r="H214" s="86"/>
      <c r="I214" s="86">
        <v>128</v>
      </c>
      <c r="J214" s="86"/>
      <c r="K214" s="86"/>
      <c r="L214" s="86"/>
      <c r="M214" s="86"/>
      <c r="N214" s="86"/>
      <c r="O214" s="86"/>
      <c r="P214" s="86"/>
      <c r="Q214" s="2"/>
      <c r="R214" s="2"/>
      <c r="S214" s="2"/>
      <c r="T214" s="2"/>
      <c r="U214" s="2"/>
      <c r="V214" s="2"/>
      <c r="W214" s="2"/>
      <c r="X214" s="2"/>
      <c r="Y214" s="2"/>
      <c r="Z214" s="2"/>
    </row>
    <row r="215" spans="1:26" hidden="1">
      <c r="A215" s="2"/>
      <c r="B215" s="2"/>
      <c r="C215" s="86"/>
      <c r="D215" s="86"/>
      <c r="E215" s="86"/>
      <c r="F215" s="86"/>
      <c r="G215" s="86"/>
      <c r="H215" s="86"/>
      <c r="I215" s="86">
        <v>129</v>
      </c>
      <c r="J215" s="86"/>
      <c r="K215" s="86"/>
      <c r="L215" s="86"/>
      <c r="M215" s="86"/>
      <c r="N215" s="86"/>
      <c r="O215" s="86"/>
      <c r="P215" s="86"/>
      <c r="Q215" s="2"/>
      <c r="R215" s="2"/>
      <c r="S215" s="2"/>
      <c r="T215" s="2"/>
      <c r="U215" s="2"/>
      <c r="V215" s="2"/>
      <c r="W215" s="2"/>
      <c r="X215" s="2"/>
      <c r="Y215" s="2"/>
      <c r="Z215" s="2"/>
    </row>
    <row r="216" spans="1:26" hidden="1">
      <c r="A216" s="2"/>
      <c r="B216" s="2"/>
      <c r="C216" s="86"/>
      <c r="D216" s="86"/>
      <c r="E216" s="86"/>
      <c r="F216" s="86"/>
      <c r="G216" s="86"/>
      <c r="H216" s="86"/>
      <c r="I216" s="86">
        <v>130</v>
      </c>
      <c r="J216" s="86"/>
      <c r="K216" s="86"/>
      <c r="L216" s="86"/>
      <c r="M216" s="86"/>
      <c r="N216" s="86"/>
      <c r="O216" s="86"/>
      <c r="P216" s="86"/>
      <c r="Q216" s="2"/>
      <c r="R216" s="2"/>
      <c r="S216" s="2"/>
      <c r="T216" s="2"/>
      <c r="U216" s="2"/>
      <c r="V216" s="2"/>
      <c r="W216" s="2"/>
      <c r="X216" s="2"/>
      <c r="Y216" s="2"/>
      <c r="Z216" s="2"/>
    </row>
    <row r="217" spans="1:26" hidden="1">
      <c r="A217" s="2"/>
      <c r="B217" s="2"/>
      <c r="C217" s="86"/>
      <c r="D217" s="86"/>
      <c r="E217" s="86"/>
      <c r="F217" s="86"/>
      <c r="G217" s="86"/>
      <c r="H217" s="86"/>
      <c r="I217" s="86">
        <v>131</v>
      </c>
      <c r="J217" s="86"/>
      <c r="K217" s="86"/>
      <c r="L217" s="86"/>
      <c r="M217" s="86"/>
      <c r="N217" s="86"/>
      <c r="O217" s="86"/>
      <c r="P217" s="86"/>
      <c r="Q217" s="2"/>
      <c r="R217" s="2"/>
      <c r="S217" s="2"/>
      <c r="T217" s="2"/>
      <c r="U217" s="2"/>
      <c r="V217" s="2"/>
      <c r="W217" s="2"/>
      <c r="X217" s="2"/>
      <c r="Y217" s="2"/>
      <c r="Z217" s="2"/>
    </row>
    <row r="218" spans="1:26" hidden="1">
      <c r="A218" s="2"/>
      <c r="B218" s="2"/>
      <c r="C218" s="86"/>
      <c r="D218" s="86"/>
      <c r="E218" s="86"/>
      <c r="F218" s="86"/>
      <c r="G218" s="86"/>
      <c r="H218" s="86"/>
      <c r="I218" s="86">
        <v>132</v>
      </c>
      <c r="J218" s="86"/>
      <c r="K218" s="86"/>
      <c r="L218" s="86"/>
      <c r="M218" s="86"/>
      <c r="N218" s="86"/>
      <c r="O218" s="86"/>
      <c r="P218" s="86"/>
      <c r="Q218" s="2"/>
      <c r="R218" s="2"/>
      <c r="S218" s="2"/>
      <c r="T218" s="2"/>
      <c r="U218" s="2"/>
      <c r="V218" s="2"/>
      <c r="W218" s="2"/>
      <c r="X218" s="2"/>
      <c r="Y218" s="2"/>
      <c r="Z218" s="2"/>
    </row>
    <row r="219" spans="1:26" hidden="1">
      <c r="A219" s="2"/>
      <c r="B219" s="2"/>
      <c r="C219" s="86"/>
      <c r="D219" s="86"/>
      <c r="E219" s="86"/>
      <c r="F219" s="86"/>
      <c r="G219" s="86"/>
      <c r="H219" s="86"/>
      <c r="I219" s="86">
        <v>133</v>
      </c>
      <c r="J219" s="86"/>
      <c r="K219" s="86"/>
      <c r="L219" s="86"/>
      <c r="M219" s="86"/>
      <c r="N219" s="86"/>
      <c r="O219" s="86"/>
      <c r="P219" s="86"/>
      <c r="Q219" s="2"/>
      <c r="R219" s="2"/>
      <c r="S219" s="2"/>
      <c r="T219" s="2"/>
      <c r="U219" s="2"/>
      <c r="V219" s="2"/>
      <c r="W219" s="2"/>
      <c r="X219" s="2"/>
      <c r="Y219" s="2"/>
      <c r="Z219" s="2"/>
    </row>
    <row r="220" spans="1:26" hidden="1">
      <c r="A220" s="2"/>
      <c r="B220" s="2"/>
      <c r="C220" s="86"/>
      <c r="D220" s="86"/>
      <c r="E220" s="86"/>
      <c r="F220" s="86"/>
      <c r="G220" s="86"/>
      <c r="H220" s="86"/>
      <c r="I220" s="86">
        <v>134</v>
      </c>
      <c r="J220" s="86"/>
      <c r="K220" s="86"/>
      <c r="L220" s="86"/>
      <c r="M220" s="86"/>
      <c r="N220" s="86"/>
      <c r="O220" s="86"/>
      <c r="P220" s="86"/>
      <c r="Q220" s="2"/>
      <c r="R220" s="2"/>
      <c r="S220" s="2"/>
      <c r="T220" s="2"/>
      <c r="U220" s="2"/>
      <c r="V220" s="2"/>
      <c r="W220" s="2"/>
      <c r="X220" s="2"/>
      <c r="Y220" s="2"/>
      <c r="Z220" s="2"/>
    </row>
    <row r="221" spans="1:26" hidden="1">
      <c r="A221" s="2"/>
      <c r="B221" s="2"/>
      <c r="C221" s="86"/>
      <c r="D221" s="86"/>
      <c r="E221" s="86"/>
      <c r="F221" s="86"/>
      <c r="G221" s="86"/>
      <c r="H221" s="86"/>
      <c r="I221" s="86">
        <v>135</v>
      </c>
      <c r="J221" s="86"/>
      <c r="K221" s="86"/>
      <c r="L221" s="86"/>
      <c r="M221" s="86"/>
      <c r="N221" s="86"/>
      <c r="O221" s="86"/>
      <c r="P221" s="86"/>
      <c r="Q221" s="2"/>
      <c r="R221" s="2"/>
      <c r="S221" s="2"/>
      <c r="T221" s="2"/>
      <c r="U221" s="2"/>
      <c r="V221" s="2"/>
      <c r="W221" s="2"/>
      <c r="X221" s="2"/>
      <c r="Y221" s="2"/>
      <c r="Z221" s="2"/>
    </row>
    <row r="222" spans="1:26" hidden="1">
      <c r="A222" s="2"/>
      <c r="B222" s="2"/>
      <c r="C222" s="86"/>
      <c r="D222" s="86"/>
      <c r="E222" s="86"/>
      <c r="F222" s="86"/>
      <c r="G222" s="86"/>
      <c r="H222" s="86"/>
      <c r="I222" s="86">
        <v>136</v>
      </c>
      <c r="J222" s="86"/>
      <c r="K222" s="86"/>
      <c r="L222" s="86"/>
      <c r="M222" s="86"/>
      <c r="N222" s="86"/>
      <c r="O222" s="86"/>
      <c r="P222" s="86"/>
      <c r="Q222" s="2"/>
      <c r="R222" s="2"/>
      <c r="S222" s="2"/>
      <c r="T222" s="2"/>
      <c r="U222" s="2"/>
      <c r="V222" s="2"/>
      <c r="W222" s="2"/>
      <c r="X222" s="2"/>
      <c r="Y222" s="2"/>
      <c r="Z222" s="2"/>
    </row>
    <row r="223" spans="1:26" hidden="1">
      <c r="A223" s="2"/>
      <c r="B223" s="2"/>
      <c r="C223" s="86"/>
      <c r="D223" s="86"/>
      <c r="E223" s="86"/>
      <c r="F223" s="86"/>
      <c r="G223" s="86"/>
      <c r="H223" s="86"/>
      <c r="I223" s="86">
        <v>137</v>
      </c>
      <c r="J223" s="86"/>
      <c r="K223" s="86"/>
      <c r="L223" s="86"/>
      <c r="M223" s="86"/>
      <c r="N223" s="86"/>
      <c r="O223" s="86"/>
      <c r="P223" s="86"/>
      <c r="Q223" s="2"/>
      <c r="R223" s="2"/>
      <c r="S223" s="2"/>
      <c r="T223" s="2"/>
      <c r="U223" s="2"/>
      <c r="V223" s="2"/>
      <c r="W223" s="2"/>
      <c r="X223" s="2"/>
      <c r="Y223" s="2"/>
      <c r="Z223" s="2"/>
    </row>
    <row r="224" spans="1:26" hidden="1">
      <c r="A224" s="2"/>
      <c r="B224" s="2"/>
      <c r="C224" s="86"/>
      <c r="D224" s="86"/>
      <c r="E224" s="86"/>
      <c r="F224" s="86"/>
      <c r="G224" s="86"/>
      <c r="H224" s="86"/>
      <c r="I224" s="86">
        <v>138</v>
      </c>
      <c r="J224" s="86"/>
      <c r="K224" s="86"/>
      <c r="L224" s="86"/>
      <c r="M224" s="86"/>
      <c r="N224" s="86"/>
      <c r="O224" s="86"/>
      <c r="P224" s="86"/>
      <c r="Q224" s="2"/>
      <c r="R224" s="2"/>
      <c r="S224" s="2"/>
      <c r="T224" s="2"/>
      <c r="U224" s="2"/>
      <c r="V224" s="2"/>
      <c r="W224" s="2"/>
      <c r="X224" s="2"/>
      <c r="Y224" s="2"/>
      <c r="Z224" s="2"/>
    </row>
    <row r="225" spans="1:26" hidden="1">
      <c r="A225" s="2"/>
      <c r="B225" s="2"/>
      <c r="C225" s="86"/>
      <c r="D225" s="86"/>
      <c r="E225" s="86"/>
      <c r="F225" s="86"/>
      <c r="G225" s="86"/>
      <c r="H225" s="86"/>
      <c r="I225" s="86">
        <v>139</v>
      </c>
      <c r="J225" s="86"/>
      <c r="K225" s="86"/>
      <c r="L225" s="86"/>
      <c r="M225" s="86"/>
      <c r="N225" s="86"/>
      <c r="O225" s="86"/>
      <c r="P225" s="86"/>
      <c r="Q225" s="2"/>
      <c r="R225" s="2"/>
      <c r="S225" s="2"/>
      <c r="T225" s="2"/>
      <c r="U225" s="2"/>
      <c r="V225" s="2"/>
      <c r="W225" s="2"/>
      <c r="X225" s="2"/>
      <c r="Y225" s="2"/>
      <c r="Z225" s="2"/>
    </row>
    <row r="226" spans="1:26" hidden="1">
      <c r="A226" s="2"/>
      <c r="B226" s="2"/>
      <c r="C226" s="86"/>
      <c r="D226" s="86"/>
      <c r="E226" s="86"/>
      <c r="F226" s="86"/>
      <c r="G226" s="86"/>
      <c r="H226" s="86"/>
      <c r="I226" s="86">
        <v>140</v>
      </c>
      <c r="J226" s="86"/>
      <c r="K226" s="86"/>
      <c r="L226" s="86"/>
      <c r="M226" s="86"/>
      <c r="N226" s="86"/>
      <c r="O226" s="86"/>
      <c r="P226" s="86"/>
      <c r="Q226" s="2"/>
      <c r="R226" s="2"/>
      <c r="S226" s="2"/>
      <c r="T226" s="2"/>
      <c r="U226" s="2"/>
      <c r="V226" s="2"/>
      <c r="W226" s="2"/>
      <c r="X226" s="2"/>
      <c r="Y226" s="2"/>
      <c r="Z226" s="2"/>
    </row>
    <row r="227" spans="1:26" hidden="1">
      <c r="A227" s="2"/>
      <c r="B227" s="2"/>
      <c r="C227" s="86"/>
      <c r="D227" s="86"/>
      <c r="E227" s="86"/>
      <c r="F227" s="86"/>
      <c r="G227" s="86"/>
      <c r="H227" s="86"/>
      <c r="I227" s="86">
        <v>141</v>
      </c>
      <c r="J227" s="86"/>
      <c r="K227" s="86"/>
      <c r="L227" s="86"/>
      <c r="M227" s="86"/>
      <c r="N227" s="86"/>
      <c r="O227" s="86"/>
      <c r="P227" s="86"/>
      <c r="Q227" s="2"/>
      <c r="R227" s="2"/>
      <c r="S227" s="2"/>
      <c r="T227" s="2"/>
      <c r="U227" s="2"/>
      <c r="V227" s="2"/>
      <c r="W227" s="2"/>
      <c r="X227" s="2"/>
      <c r="Y227" s="2"/>
      <c r="Z227" s="2"/>
    </row>
    <row r="228" spans="1:26" hidden="1">
      <c r="A228" s="2"/>
      <c r="B228" s="2"/>
      <c r="C228" s="86"/>
      <c r="D228" s="86"/>
      <c r="E228" s="86"/>
      <c r="F228" s="86"/>
      <c r="G228" s="86"/>
      <c r="H228" s="86"/>
      <c r="I228" s="86">
        <v>142</v>
      </c>
      <c r="J228" s="86"/>
      <c r="K228" s="86"/>
      <c r="L228" s="86"/>
      <c r="M228" s="86"/>
      <c r="N228" s="86"/>
      <c r="O228" s="86"/>
      <c r="P228" s="86"/>
      <c r="Q228" s="2"/>
      <c r="R228" s="2"/>
      <c r="S228" s="2"/>
      <c r="T228" s="2"/>
      <c r="U228" s="2"/>
      <c r="V228" s="2"/>
      <c r="W228" s="2"/>
      <c r="X228" s="2"/>
      <c r="Y228" s="2"/>
      <c r="Z228" s="2"/>
    </row>
    <row r="229" spans="1:26" hidden="1">
      <c r="A229" s="2"/>
      <c r="B229" s="2"/>
      <c r="C229" s="86"/>
      <c r="D229" s="86"/>
      <c r="E229" s="86"/>
      <c r="F229" s="86"/>
      <c r="G229" s="86"/>
      <c r="H229" s="86"/>
      <c r="I229" s="86">
        <v>143</v>
      </c>
      <c r="J229" s="86"/>
      <c r="K229" s="86"/>
      <c r="L229" s="86"/>
      <c r="M229" s="86"/>
      <c r="N229" s="86"/>
      <c r="O229" s="86"/>
      <c r="P229" s="86"/>
      <c r="Q229" s="2"/>
      <c r="R229" s="2"/>
      <c r="S229" s="2"/>
      <c r="T229" s="2"/>
      <c r="U229" s="2"/>
      <c r="V229" s="2"/>
      <c r="W229" s="2"/>
      <c r="X229" s="2"/>
      <c r="Y229" s="2"/>
      <c r="Z229" s="2"/>
    </row>
    <row r="230" spans="1:26" hidden="1">
      <c r="A230" s="2"/>
      <c r="B230" s="2"/>
      <c r="C230" s="86"/>
      <c r="D230" s="86"/>
      <c r="E230" s="86"/>
      <c r="F230" s="86"/>
      <c r="G230" s="86"/>
      <c r="H230" s="86"/>
      <c r="I230" s="86">
        <v>144</v>
      </c>
      <c r="J230" s="86"/>
      <c r="K230" s="86"/>
      <c r="L230" s="86"/>
      <c r="M230" s="86"/>
      <c r="N230" s="86"/>
      <c r="O230" s="86"/>
      <c r="P230" s="86"/>
      <c r="Q230" s="2"/>
      <c r="R230" s="2"/>
      <c r="S230" s="2"/>
      <c r="T230" s="2"/>
      <c r="U230" s="2"/>
      <c r="V230" s="2"/>
      <c r="W230" s="2"/>
      <c r="X230" s="2"/>
      <c r="Y230" s="2"/>
      <c r="Z230" s="2"/>
    </row>
    <row r="231" spans="1:26" hidden="1">
      <c r="A231" s="2"/>
      <c r="B231" s="2"/>
      <c r="C231" s="86"/>
      <c r="D231" s="86"/>
      <c r="E231" s="86"/>
      <c r="F231" s="86"/>
      <c r="G231" s="86"/>
      <c r="H231" s="86"/>
      <c r="I231" s="86">
        <v>145</v>
      </c>
      <c r="J231" s="86"/>
      <c r="K231" s="86"/>
      <c r="L231" s="86"/>
      <c r="M231" s="86"/>
      <c r="N231" s="86"/>
      <c r="O231" s="86"/>
      <c r="P231" s="86"/>
      <c r="Q231" s="2"/>
      <c r="R231" s="2"/>
      <c r="S231" s="2"/>
      <c r="T231" s="2"/>
      <c r="U231" s="2"/>
      <c r="V231" s="2"/>
      <c r="W231" s="2"/>
      <c r="X231" s="2"/>
      <c r="Y231" s="2"/>
      <c r="Z231" s="2"/>
    </row>
    <row r="232" spans="1:26" hidden="1">
      <c r="A232" s="2"/>
      <c r="B232" s="2"/>
      <c r="C232" s="86"/>
      <c r="D232" s="86"/>
      <c r="E232" s="86"/>
      <c r="F232" s="86"/>
      <c r="G232" s="86"/>
      <c r="H232" s="86"/>
      <c r="I232" s="86">
        <v>146</v>
      </c>
      <c r="J232" s="86"/>
      <c r="K232" s="86"/>
      <c r="L232" s="86"/>
      <c r="M232" s="86"/>
      <c r="N232" s="86"/>
      <c r="O232" s="86"/>
      <c r="P232" s="86"/>
      <c r="Q232" s="2"/>
      <c r="R232" s="2"/>
      <c r="S232" s="2"/>
      <c r="T232" s="2"/>
      <c r="U232" s="2"/>
      <c r="V232" s="2"/>
      <c r="W232" s="2"/>
      <c r="X232" s="2"/>
      <c r="Y232" s="2"/>
      <c r="Z232" s="2"/>
    </row>
    <row r="233" spans="1:26" hidden="1">
      <c r="A233" s="2"/>
      <c r="B233" s="2"/>
      <c r="C233" s="86"/>
      <c r="D233" s="86"/>
      <c r="E233" s="86"/>
      <c r="F233" s="86"/>
      <c r="G233" s="86"/>
      <c r="H233" s="86"/>
      <c r="I233" s="86">
        <v>147</v>
      </c>
      <c r="J233" s="86"/>
      <c r="K233" s="86"/>
      <c r="L233" s="86"/>
      <c r="M233" s="86"/>
      <c r="N233" s="86"/>
      <c r="O233" s="86"/>
      <c r="P233" s="86"/>
      <c r="Q233" s="2"/>
      <c r="R233" s="2"/>
      <c r="S233" s="2"/>
      <c r="T233" s="2"/>
      <c r="U233" s="2"/>
      <c r="V233" s="2"/>
      <c r="W233" s="2"/>
      <c r="X233" s="2"/>
      <c r="Y233" s="2"/>
      <c r="Z233" s="2"/>
    </row>
    <row r="234" spans="1:26" hidden="1">
      <c r="A234" s="2"/>
      <c r="B234" s="2"/>
      <c r="C234" s="86"/>
      <c r="D234" s="86"/>
      <c r="E234" s="86"/>
      <c r="F234" s="86"/>
      <c r="G234" s="86"/>
      <c r="H234" s="86"/>
      <c r="I234" s="86">
        <v>148</v>
      </c>
      <c r="J234" s="86"/>
      <c r="K234" s="86"/>
      <c r="L234" s="86"/>
      <c r="M234" s="86"/>
      <c r="N234" s="86"/>
      <c r="O234" s="86"/>
      <c r="P234" s="86"/>
      <c r="Q234" s="2"/>
      <c r="R234" s="2"/>
      <c r="S234" s="2"/>
      <c r="T234" s="2"/>
      <c r="U234" s="2"/>
      <c r="V234" s="2"/>
      <c r="W234" s="2"/>
      <c r="X234" s="2"/>
      <c r="Y234" s="2"/>
      <c r="Z234" s="2"/>
    </row>
    <row r="235" spans="1:26" hidden="1">
      <c r="A235" s="2"/>
      <c r="B235" s="2"/>
      <c r="C235" s="86"/>
      <c r="D235" s="86"/>
      <c r="E235" s="86"/>
      <c r="F235" s="86"/>
      <c r="G235" s="86"/>
      <c r="H235" s="86"/>
      <c r="I235" s="86">
        <v>149</v>
      </c>
      <c r="J235" s="86"/>
      <c r="K235" s="86"/>
      <c r="L235" s="86"/>
      <c r="M235" s="86"/>
      <c r="N235" s="86"/>
      <c r="O235" s="86"/>
      <c r="P235" s="86"/>
      <c r="Q235" s="2"/>
      <c r="R235" s="2"/>
      <c r="S235" s="2"/>
      <c r="T235" s="2"/>
      <c r="U235" s="2"/>
      <c r="V235" s="2"/>
      <c r="W235" s="2"/>
      <c r="X235" s="2"/>
      <c r="Y235" s="2"/>
      <c r="Z235" s="2"/>
    </row>
    <row r="236" spans="1:26" hidden="1">
      <c r="A236" s="2"/>
      <c r="B236" s="2"/>
      <c r="C236" s="86"/>
      <c r="D236" s="86"/>
      <c r="E236" s="86"/>
      <c r="F236" s="86"/>
      <c r="G236" s="86"/>
      <c r="H236" s="86"/>
      <c r="I236" s="86">
        <v>150</v>
      </c>
      <c r="J236" s="86"/>
      <c r="K236" s="86"/>
      <c r="L236" s="86"/>
      <c r="M236" s="86"/>
      <c r="N236" s="86"/>
      <c r="O236" s="86"/>
      <c r="P236" s="86"/>
      <c r="Q236" s="2"/>
      <c r="R236" s="2"/>
      <c r="S236" s="2"/>
      <c r="T236" s="2"/>
      <c r="U236" s="2"/>
      <c r="V236" s="2"/>
      <c r="W236" s="2"/>
      <c r="X236" s="2"/>
      <c r="Y236" s="2"/>
      <c r="Z236" s="2"/>
    </row>
    <row r="237" spans="1:26" hidden="1">
      <c r="A237" s="2"/>
      <c r="B237" s="2"/>
      <c r="C237" s="86"/>
      <c r="D237" s="86"/>
      <c r="E237" s="86"/>
      <c r="F237" s="86"/>
      <c r="G237" s="86"/>
      <c r="H237" s="86"/>
      <c r="I237" s="86">
        <v>151</v>
      </c>
      <c r="J237" s="86"/>
      <c r="K237" s="86"/>
      <c r="L237" s="86"/>
      <c r="M237" s="86"/>
      <c r="N237" s="86"/>
      <c r="O237" s="86"/>
      <c r="P237" s="86"/>
      <c r="Q237" s="2"/>
      <c r="R237" s="2"/>
      <c r="S237" s="2"/>
      <c r="T237" s="2"/>
      <c r="U237" s="2"/>
      <c r="V237" s="2"/>
      <c r="W237" s="2"/>
      <c r="X237" s="2"/>
      <c r="Y237" s="2"/>
      <c r="Z237" s="2"/>
    </row>
    <row r="238" spans="1:26" hidden="1">
      <c r="A238" s="2"/>
      <c r="B238" s="2"/>
      <c r="C238" s="86"/>
      <c r="D238" s="86"/>
      <c r="E238" s="86"/>
      <c r="F238" s="86"/>
      <c r="G238" s="86"/>
      <c r="H238" s="86"/>
      <c r="I238" s="86">
        <v>152</v>
      </c>
      <c r="J238" s="86"/>
      <c r="K238" s="86"/>
      <c r="L238" s="86"/>
      <c r="M238" s="86"/>
      <c r="N238" s="86"/>
      <c r="O238" s="86"/>
      <c r="P238" s="86"/>
      <c r="Q238" s="2"/>
      <c r="R238" s="2"/>
      <c r="S238" s="2"/>
      <c r="T238" s="2"/>
      <c r="U238" s="2"/>
      <c r="V238" s="2"/>
      <c r="W238" s="2"/>
      <c r="X238" s="2"/>
      <c r="Y238" s="2"/>
      <c r="Z238" s="2"/>
    </row>
    <row r="239" spans="1:26" hidden="1">
      <c r="A239" s="2"/>
      <c r="B239" s="2"/>
      <c r="C239" s="86"/>
      <c r="D239" s="86"/>
      <c r="E239" s="86"/>
      <c r="F239" s="86"/>
      <c r="G239" s="86"/>
      <c r="H239" s="86"/>
      <c r="I239" s="86">
        <v>153</v>
      </c>
      <c r="J239" s="86"/>
      <c r="K239" s="86"/>
      <c r="L239" s="86"/>
      <c r="M239" s="86"/>
      <c r="N239" s="86"/>
      <c r="O239" s="86"/>
      <c r="P239" s="86"/>
      <c r="Q239" s="2"/>
      <c r="R239" s="2"/>
      <c r="S239" s="2"/>
      <c r="T239" s="2"/>
      <c r="U239" s="2"/>
      <c r="V239" s="2"/>
      <c r="W239" s="2"/>
      <c r="X239" s="2"/>
      <c r="Y239" s="2"/>
      <c r="Z239" s="2"/>
    </row>
    <row r="240" spans="1:26" hidden="1">
      <c r="A240" s="2"/>
      <c r="B240" s="2"/>
      <c r="C240" s="86"/>
      <c r="D240" s="86"/>
      <c r="E240" s="86"/>
      <c r="F240" s="86"/>
      <c r="G240" s="86"/>
      <c r="H240" s="86"/>
      <c r="I240" s="86">
        <v>154</v>
      </c>
      <c r="J240" s="86"/>
      <c r="K240" s="86"/>
      <c r="L240" s="86"/>
      <c r="M240" s="86"/>
      <c r="N240" s="86"/>
      <c r="O240" s="86"/>
      <c r="P240" s="86"/>
      <c r="Q240" s="2"/>
      <c r="R240" s="2"/>
      <c r="S240" s="2"/>
      <c r="T240" s="2"/>
      <c r="U240" s="2"/>
      <c r="V240" s="2"/>
      <c r="W240" s="2"/>
      <c r="X240" s="2"/>
      <c r="Y240" s="2"/>
      <c r="Z240" s="2"/>
    </row>
    <row r="241" spans="1:26" hidden="1">
      <c r="A241" s="2"/>
      <c r="B241" s="2"/>
      <c r="C241" s="86"/>
      <c r="D241" s="86"/>
      <c r="E241" s="86"/>
      <c r="F241" s="86"/>
      <c r="G241" s="86"/>
      <c r="H241" s="86"/>
      <c r="I241" s="86">
        <v>155</v>
      </c>
      <c r="J241" s="86"/>
      <c r="K241" s="86"/>
      <c r="L241" s="86"/>
      <c r="M241" s="86"/>
      <c r="N241" s="86"/>
      <c r="O241" s="86"/>
      <c r="P241" s="86"/>
      <c r="Q241" s="2"/>
      <c r="R241" s="2"/>
      <c r="S241" s="2"/>
      <c r="T241" s="2"/>
      <c r="U241" s="2"/>
      <c r="V241" s="2"/>
      <c r="W241" s="2"/>
      <c r="X241" s="2"/>
      <c r="Y241" s="2"/>
      <c r="Z241" s="2"/>
    </row>
    <row r="242" spans="1:26" hidden="1">
      <c r="A242" s="2"/>
      <c r="B242" s="2"/>
      <c r="C242" s="86"/>
      <c r="D242" s="86"/>
      <c r="E242" s="86"/>
      <c r="F242" s="86"/>
      <c r="G242" s="86"/>
      <c r="H242" s="86"/>
      <c r="I242" s="86">
        <v>156</v>
      </c>
      <c r="J242" s="86"/>
      <c r="K242" s="86"/>
      <c r="L242" s="86"/>
      <c r="M242" s="86"/>
      <c r="N242" s="86"/>
      <c r="O242" s="86"/>
      <c r="P242" s="86"/>
      <c r="Q242" s="2"/>
      <c r="R242" s="2"/>
      <c r="S242" s="2"/>
      <c r="T242" s="2"/>
      <c r="U242" s="2"/>
      <c r="V242" s="2"/>
      <c r="W242" s="2"/>
      <c r="X242" s="2"/>
      <c r="Y242" s="2"/>
      <c r="Z242" s="2"/>
    </row>
    <row r="243" spans="1:26" hidden="1">
      <c r="A243" s="2"/>
      <c r="B243" s="2"/>
      <c r="C243" s="86"/>
      <c r="D243" s="86"/>
      <c r="E243" s="86"/>
      <c r="F243" s="86"/>
      <c r="G243" s="86"/>
      <c r="H243" s="86"/>
      <c r="I243" s="86">
        <v>157</v>
      </c>
      <c r="J243" s="86"/>
      <c r="K243" s="86"/>
      <c r="L243" s="86"/>
      <c r="M243" s="86"/>
      <c r="N243" s="86"/>
      <c r="O243" s="86"/>
      <c r="P243" s="86"/>
      <c r="Q243" s="2"/>
      <c r="R243" s="2"/>
      <c r="S243" s="2"/>
      <c r="T243" s="2"/>
      <c r="U243" s="2"/>
      <c r="V243" s="2"/>
      <c r="W243" s="2"/>
      <c r="X243" s="2"/>
      <c r="Y243" s="2"/>
      <c r="Z243" s="2"/>
    </row>
    <row r="244" spans="1:26" hidden="1">
      <c r="A244" s="2"/>
      <c r="B244" s="2"/>
      <c r="C244" s="86"/>
      <c r="D244" s="86"/>
      <c r="E244" s="86"/>
      <c r="F244" s="86"/>
      <c r="G244" s="86"/>
      <c r="H244" s="86"/>
      <c r="I244" s="86">
        <v>158</v>
      </c>
      <c r="J244" s="86"/>
      <c r="K244" s="86"/>
      <c r="L244" s="86"/>
      <c r="M244" s="86"/>
      <c r="N244" s="86"/>
      <c r="O244" s="86"/>
      <c r="P244" s="86"/>
      <c r="Q244" s="2"/>
      <c r="R244" s="2"/>
      <c r="S244" s="2"/>
      <c r="T244" s="2"/>
      <c r="U244" s="2"/>
      <c r="V244" s="2"/>
      <c r="W244" s="2"/>
      <c r="X244" s="2"/>
      <c r="Y244" s="2"/>
      <c r="Z244" s="2"/>
    </row>
    <row r="245" spans="1:26" hidden="1">
      <c r="A245" s="2"/>
      <c r="B245" s="2"/>
      <c r="C245" s="86"/>
      <c r="D245" s="86"/>
      <c r="E245" s="86"/>
      <c r="F245" s="86"/>
      <c r="G245" s="86"/>
      <c r="H245" s="86"/>
      <c r="I245" s="86">
        <v>159</v>
      </c>
      <c r="J245" s="86"/>
      <c r="K245" s="86"/>
      <c r="L245" s="86"/>
      <c r="M245" s="86"/>
      <c r="N245" s="86"/>
      <c r="O245" s="86"/>
      <c r="P245" s="86"/>
      <c r="Q245" s="2"/>
      <c r="R245" s="2"/>
      <c r="S245" s="2"/>
      <c r="T245" s="2"/>
      <c r="U245" s="2"/>
      <c r="V245" s="2"/>
      <c r="W245" s="2"/>
      <c r="X245" s="2"/>
      <c r="Y245" s="2"/>
      <c r="Z245" s="2"/>
    </row>
    <row r="246" spans="1:26" hidden="1">
      <c r="A246" s="2"/>
      <c r="B246" s="2"/>
      <c r="C246" s="86"/>
      <c r="D246" s="86"/>
      <c r="E246" s="86"/>
      <c r="F246" s="86"/>
      <c r="G246" s="86"/>
      <c r="H246" s="86"/>
      <c r="I246" s="86">
        <v>160</v>
      </c>
      <c r="J246" s="86"/>
      <c r="K246" s="86"/>
      <c r="L246" s="86"/>
      <c r="M246" s="86"/>
      <c r="N246" s="86"/>
      <c r="O246" s="86"/>
      <c r="P246" s="86"/>
      <c r="Q246" s="2"/>
      <c r="R246" s="2"/>
      <c r="S246" s="2"/>
      <c r="T246" s="2"/>
      <c r="U246" s="2"/>
      <c r="V246" s="2"/>
      <c r="W246" s="2"/>
      <c r="X246" s="2"/>
      <c r="Y246" s="2"/>
      <c r="Z246" s="2"/>
    </row>
    <row r="247" spans="1:26" hidden="1">
      <c r="A247" s="2"/>
      <c r="B247" s="2"/>
      <c r="C247" s="86"/>
      <c r="D247" s="86"/>
      <c r="E247" s="86"/>
      <c r="F247" s="86"/>
      <c r="G247" s="86"/>
      <c r="H247" s="86"/>
      <c r="I247" s="86">
        <v>161</v>
      </c>
      <c r="J247" s="86"/>
      <c r="K247" s="86"/>
      <c r="L247" s="86"/>
      <c r="M247" s="86"/>
      <c r="N247" s="86"/>
      <c r="O247" s="86"/>
      <c r="P247" s="86"/>
      <c r="Q247" s="2"/>
      <c r="R247" s="2"/>
      <c r="S247" s="2"/>
      <c r="T247" s="2"/>
      <c r="U247" s="2"/>
      <c r="V247" s="2"/>
      <c r="W247" s="2"/>
      <c r="X247" s="2"/>
      <c r="Y247" s="2"/>
      <c r="Z247" s="2"/>
    </row>
    <row r="248" spans="1:26" hidden="1">
      <c r="A248" s="2"/>
      <c r="B248" s="2"/>
      <c r="C248" s="86"/>
      <c r="D248" s="86"/>
      <c r="E248" s="86"/>
      <c r="F248" s="86"/>
      <c r="G248" s="86"/>
      <c r="H248" s="86"/>
      <c r="I248" s="86">
        <v>162</v>
      </c>
      <c r="J248" s="86"/>
      <c r="K248" s="86"/>
      <c r="L248" s="86"/>
      <c r="M248" s="86"/>
      <c r="N248" s="86"/>
      <c r="O248" s="86"/>
      <c r="P248" s="86"/>
      <c r="Q248" s="2"/>
      <c r="R248" s="2"/>
      <c r="S248" s="2"/>
      <c r="T248" s="2"/>
      <c r="U248" s="2"/>
      <c r="V248" s="2"/>
      <c r="W248" s="2"/>
      <c r="X248" s="2"/>
      <c r="Y248" s="2"/>
      <c r="Z248" s="2"/>
    </row>
    <row r="249" spans="1:26" hidden="1">
      <c r="A249" s="2"/>
      <c r="B249" s="2"/>
      <c r="C249" s="86"/>
      <c r="D249" s="86"/>
      <c r="E249" s="86"/>
      <c r="F249" s="86"/>
      <c r="G249" s="86"/>
      <c r="H249" s="86"/>
      <c r="I249" s="86">
        <v>163</v>
      </c>
      <c r="J249" s="86"/>
      <c r="K249" s="86"/>
      <c r="L249" s="86"/>
      <c r="M249" s="86"/>
      <c r="N249" s="86"/>
      <c r="O249" s="86"/>
      <c r="P249" s="86"/>
      <c r="Q249" s="2"/>
      <c r="R249" s="2"/>
      <c r="S249" s="2"/>
      <c r="T249" s="2"/>
      <c r="U249" s="2"/>
      <c r="V249" s="2"/>
      <c r="W249" s="2"/>
      <c r="X249" s="2"/>
      <c r="Y249" s="2"/>
      <c r="Z249" s="2"/>
    </row>
    <row r="250" spans="1:26" hidden="1">
      <c r="A250" s="2"/>
      <c r="B250" s="2"/>
      <c r="C250" s="86"/>
      <c r="D250" s="86"/>
      <c r="E250" s="86"/>
      <c r="F250" s="86"/>
      <c r="G250" s="86"/>
      <c r="H250" s="86"/>
      <c r="I250" s="86">
        <v>164</v>
      </c>
      <c r="J250" s="86"/>
      <c r="K250" s="86"/>
      <c r="L250" s="86"/>
      <c r="M250" s="86"/>
      <c r="N250" s="86"/>
      <c r="O250" s="86"/>
      <c r="P250" s="86"/>
      <c r="Q250" s="2"/>
      <c r="R250" s="2"/>
      <c r="S250" s="2"/>
      <c r="T250" s="2"/>
      <c r="U250" s="2"/>
      <c r="V250" s="2"/>
      <c r="W250" s="2"/>
      <c r="X250" s="2"/>
      <c r="Y250" s="2"/>
      <c r="Z250" s="2"/>
    </row>
    <row r="251" spans="1:26" hidden="1">
      <c r="A251" s="2"/>
      <c r="B251" s="2"/>
      <c r="C251" s="86"/>
      <c r="D251" s="86"/>
      <c r="E251" s="86"/>
      <c r="F251" s="86"/>
      <c r="G251" s="86"/>
      <c r="H251" s="86"/>
      <c r="I251" s="86">
        <v>165</v>
      </c>
      <c r="J251" s="86"/>
      <c r="K251" s="86"/>
      <c r="L251" s="86"/>
      <c r="M251" s="86"/>
      <c r="N251" s="86"/>
      <c r="O251" s="86"/>
      <c r="P251" s="86"/>
      <c r="Q251" s="2"/>
      <c r="R251" s="2"/>
      <c r="S251" s="2"/>
      <c r="T251" s="2"/>
      <c r="U251" s="2"/>
      <c r="V251" s="2"/>
      <c r="W251" s="2"/>
      <c r="X251" s="2"/>
      <c r="Y251" s="2"/>
      <c r="Z251" s="2"/>
    </row>
    <row r="252" spans="1:26" hidden="1">
      <c r="A252" s="2"/>
      <c r="B252" s="2"/>
      <c r="C252" s="86"/>
      <c r="D252" s="86"/>
      <c r="E252" s="86"/>
      <c r="F252" s="86"/>
      <c r="G252" s="86"/>
      <c r="H252" s="86"/>
      <c r="I252" s="86">
        <v>166</v>
      </c>
      <c r="J252" s="86"/>
      <c r="K252" s="86"/>
      <c r="L252" s="86"/>
      <c r="M252" s="86"/>
      <c r="N252" s="86"/>
      <c r="O252" s="86"/>
      <c r="P252" s="86"/>
      <c r="Q252" s="2"/>
      <c r="R252" s="2"/>
      <c r="S252" s="2"/>
      <c r="T252" s="2"/>
      <c r="U252" s="2"/>
      <c r="V252" s="2"/>
      <c r="W252" s="2"/>
      <c r="X252" s="2"/>
      <c r="Y252" s="2"/>
      <c r="Z252" s="2"/>
    </row>
    <row r="253" spans="1:26" hidden="1">
      <c r="A253" s="2"/>
      <c r="B253" s="2"/>
      <c r="C253" s="86"/>
      <c r="D253" s="86"/>
      <c r="E253" s="86"/>
      <c r="F253" s="86"/>
      <c r="G253" s="86"/>
      <c r="H253" s="86"/>
      <c r="I253" s="86">
        <v>167</v>
      </c>
      <c r="J253" s="86"/>
      <c r="K253" s="86"/>
      <c r="L253" s="86"/>
      <c r="M253" s="86"/>
      <c r="N253" s="86"/>
      <c r="O253" s="86"/>
      <c r="P253" s="86"/>
      <c r="Q253" s="2"/>
      <c r="R253" s="2"/>
      <c r="S253" s="2"/>
      <c r="T253" s="2"/>
      <c r="U253" s="2"/>
      <c r="V253" s="2"/>
      <c r="W253" s="2"/>
      <c r="X253" s="2"/>
      <c r="Y253" s="2"/>
      <c r="Z253" s="2"/>
    </row>
    <row r="254" spans="1:26" hidden="1">
      <c r="A254" s="2"/>
      <c r="B254" s="2"/>
      <c r="C254" s="86"/>
      <c r="D254" s="86"/>
      <c r="E254" s="86"/>
      <c r="F254" s="86"/>
      <c r="G254" s="86"/>
      <c r="H254" s="86"/>
      <c r="I254" s="86">
        <v>168</v>
      </c>
      <c r="J254" s="86"/>
      <c r="K254" s="86"/>
      <c r="L254" s="86"/>
      <c r="M254" s="86"/>
      <c r="N254" s="86"/>
      <c r="O254" s="86"/>
      <c r="P254" s="86"/>
      <c r="Q254" s="2"/>
      <c r="R254" s="2"/>
      <c r="S254" s="2"/>
      <c r="T254" s="2"/>
      <c r="U254" s="2"/>
      <c r="V254" s="2"/>
      <c r="W254" s="2"/>
      <c r="X254" s="2"/>
      <c r="Y254" s="2"/>
      <c r="Z254" s="2"/>
    </row>
    <row r="255" spans="1:26" hidden="1">
      <c r="A255" s="2"/>
      <c r="B255" s="2"/>
      <c r="C255" s="86"/>
      <c r="D255" s="86"/>
      <c r="E255" s="86"/>
      <c r="F255" s="86"/>
      <c r="G255" s="86"/>
      <c r="H255" s="86"/>
      <c r="I255" s="86">
        <v>169</v>
      </c>
      <c r="J255" s="86"/>
      <c r="K255" s="86"/>
      <c r="L255" s="86"/>
      <c r="M255" s="86"/>
      <c r="N255" s="86"/>
      <c r="O255" s="86"/>
      <c r="P255" s="86"/>
      <c r="Q255" s="2"/>
      <c r="R255" s="2"/>
      <c r="S255" s="2"/>
      <c r="T255" s="2"/>
      <c r="U255" s="2"/>
      <c r="V255" s="2"/>
      <c r="W255" s="2"/>
      <c r="X255" s="2"/>
      <c r="Y255" s="2"/>
      <c r="Z255" s="2"/>
    </row>
    <row r="256" spans="1:26" hidden="1">
      <c r="A256" s="2"/>
      <c r="B256" s="2"/>
      <c r="C256" s="86"/>
      <c r="D256" s="86"/>
      <c r="E256" s="86"/>
      <c r="F256" s="86"/>
      <c r="G256" s="86"/>
      <c r="H256" s="86"/>
      <c r="I256" s="86">
        <v>170</v>
      </c>
      <c r="J256" s="86"/>
      <c r="K256" s="86"/>
      <c r="L256" s="86"/>
      <c r="M256" s="86"/>
      <c r="N256" s="86"/>
      <c r="O256" s="86"/>
      <c r="P256" s="86"/>
      <c r="Q256" s="2"/>
      <c r="R256" s="2"/>
      <c r="S256" s="2"/>
      <c r="T256" s="2"/>
      <c r="U256" s="2"/>
      <c r="V256" s="2"/>
      <c r="W256" s="2"/>
      <c r="X256" s="2"/>
      <c r="Y256" s="2"/>
      <c r="Z256" s="2"/>
    </row>
    <row r="257" spans="1:26" hidden="1">
      <c r="A257" s="2"/>
      <c r="B257" s="2"/>
      <c r="C257" s="86"/>
      <c r="D257" s="86"/>
      <c r="E257" s="86"/>
      <c r="F257" s="86"/>
      <c r="G257" s="86"/>
      <c r="H257" s="86"/>
      <c r="I257" s="86">
        <v>171</v>
      </c>
      <c r="J257" s="86"/>
      <c r="K257" s="86"/>
      <c r="L257" s="86"/>
      <c r="M257" s="86"/>
      <c r="N257" s="86"/>
      <c r="O257" s="86"/>
      <c r="P257" s="86"/>
      <c r="Q257" s="2"/>
      <c r="R257" s="2"/>
      <c r="S257" s="2"/>
      <c r="T257" s="2"/>
      <c r="U257" s="2"/>
      <c r="V257" s="2"/>
      <c r="W257" s="2"/>
      <c r="X257" s="2"/>
      <c r="Y257" s="2"/>
      <c r="Z257" s="2"/>
    </row>
    <row r="258" spans="1:26" hidden="1">
      <c r="A258" s="2"/>
      <c r="B258" s="2"/>
      <c r="C258" s="86"/>
      <c r="D258" s="86"/>
      <c r="E258" s="86"/>
      <c r="F258" s="86"/>
      <c r="G258" s="86"/>
      <c r="H258" s="86"/>
      <c r="I258" s="86">
        <v>172</v>
      </c>
      <c r="J258" s="86"/>
      <c r="K258" s="86"/>
      <c r="L258" s="86"/>
      <c r="M258" s="86"/>
      <c r="N258" s="86"/>
      <c r="O258" s="86"/>
      <c r="P258" s="86"/>
      <c r="Q258" s="2"/>
      <c r="R258" s="2"/>
      <c r="S258" s="2"/>
      <c r="T258" s="2"/>
      <c r="U258" s="2"/>
      <c r="V258" s="2"/>
      <c r="W258" s="2"/>
      <c r="X258" s="2"/>
      <c r="Y258" s="2"/>
      <c r="Z258" s="2"/>
    </row>
    <row r="259" spans="1:26" hidden="1">
      <c r="A259" s="2"/>
      <c r="B259" s="2"/>
      <c r="C259" s="86"/>
      <c r="D259" s="86"/>
      <c r="E259" s="86"/>
      <c r="F259" s="86"/>
      <c r="G259" s="86"/>
      <c r="H259" s="86"/>
      <c r="I259" s="86">
        <v>173</v>
      </c>
      <c r="J259" s="86"/>
      <c r="K259" s="86"/>
      <c r="L259" s="86"/>
      <c r="M259" s="86"/>
      <c r="N259" s="86"/>
      <c r="O259" s="86"/>
      <c r="P259" s="86"/>
      <c r="Q259" s="2"/>
      <c r="R259" s="2"/>
      <c r="S259" s="2"/>
      <c r="T259" s="2"/>
      <c r="U259" s="2"/>
      <c r="V259" s="2"/>
      <c r="W259" s="2"/>
      <c r="X259" s="2"/>
      <c r="Y259" s="2"/>
      <c r="Z259" s="2"/>
    </row>
    <row r="260" spans="1:26" hidden="1">
      <c r="A260" s="2"/>
      <c r="B260" s="2"/>
      <c r="C260" s="86"/>
      <c r="D260" s="86"/>
      <c r="E260" s="86"/>
      <c r="F260" s="86"/>
      <c r="G260" s="86"/>
      <c r="H260" s="86"/>
      <c r="I260" s="86">
        <v>174</v>
      </c>
      <c r="J260" s="86"/>
      <c r="K260" s="86"/>
      <c r="L260" s="86"/>
      <c r="M260" s="86"/>
      <c r="N260" s="86"/>
      <c r="O260" s="86"/>
      <c r="P260" s="86"/>
      <c r="Q260" s="2"/>
      <c r="R260" s="2"/>
      <c r="S260" s="2"/>
      <c r="T260" s="2"/>
      <c r="U260" s="2"/>
      <c r="V260" s="2"/>
      <c r="W260" s="2"/>
      <c r="X260" s="2"/>
      <c r="Y260" s="2"/>
      <c r="Z260" s="2"/>
    </row>
    <row r="261" spans="1:26" hidden="1">
      <c r="A261" s="2"/>
      <c r="B261" s="2"/>
      <c r="C261" s="86"/>
      <c r="D261" s="86"/>
      <c r="E261" s="86"/>
      <c r="F261" s="86"/>
      <c r="G261" s="86"/>
      <c r="H261" s="86"/>
      <c r="I261" s="86">
        <v>175</v>
      </c>
      <c r="J261" s="86"/>
      <c r="K261" s="86"/>
      <c r="L261" s="86"/>
      <c r="M261" s="86"/>
      <c r="N261" s="86"/>
      <c r="O261" s="86"/>
      <c r="P261" s="86"/>
      <c r="Q261" s="2"/>
      <c r="R261" s="2"/>
      <c r="S261" s="2"/>
      <c r="T261" s="2"/>
      <c r="U261" s="2"/>
      <c r="V261" s="2"/>
      <c r="W261" s="2"/>
      <c r="X261" s="2"/>
      <c r="Y261" s="2"/>
      <c r="Z261" s="2"/>
    </row>
    <row r="262" spans="1:26" hidden="1">
      <c r="A262" s="2"/>
      <c r="B262" s="2"/>
      <c r="C262" s="86"/>
      <c r="D262" s="86"/>
      <c r="E262" s="86"/>
      <c r="F262" s="86"/>
      <c r="G262" s="86"/>
      <c r="H262" s="86"/>
      <c r="I262" s="86">
        <v>176</v>
      </c>
      <c r="J262" s="86"/>
      <c r="K262" s="86"/>
      <c r="L262" s="86"/>
      <c r="M262" s="86"/>
      <c r="N262" s="86"/>
      <c r="O262" s="86"/>
      <c r="P262" s="86"/>
      <c r="Q262" s="2"/>
      <c r="R262" s="2"/>
      <c r="S262" s="2"/>
      <c r="T262" s="2"/>
      <c r="U262" s="2"/>
      <c r="V262" s="2"/>
      <c r="W262" s="2"/>
      <c r="X262" s="2"/>
      <c r="Y262" s="2"/>
      <c r="Z262" s="2"/>
    </row>
    <row r="263" spans="1:26" hidden="1">
      <c r="A263" s="2"/>
      <c r="B263" s="2"/>
      <c r="C263" s="86"/>
      <c r="D263" s="86"/>
      <c r="E263" s="86"/>
      <c r="F263" s="86"/>
      <c r="G263" s="86"/>
      <c r="H263" s="86"/>
      <c r="I263" s="86">
        <v>177</v>
      </c>
      <c r="J263" s="86"/>
      <c r="K263" s="86"/>
      <c r="L263" s="86"/>
      <c r="M263" s="86"/>
      <c r="N263" s="86"/>
      <c r="O263" s="86"/>
      <c r="P263" s="86"/>
      <c r="Q263" s="2"/>
      <c r="R263" s="2"/>
      <c r="S263" s="2"/>
      <c r="T263" s="2"/>
      <c r="U263" s="2"/>
      <c r="V263" s="2"/>
      <c r="W263" s="2"/>
      <c r="X263" s="2"/>
      <c r="Y263" s="2"/>
      <c r="Z263" s="2"/>
    </row>
    <row r="264" spans="1:26" hidden="1">
      <c r="A264" s="2"/>
      <c r="B264" s="2"/>
      <c r="C264" s="86"/>
      <c r="D264" s="86"/>
      <c r="E264" s="86"/>
      <c r="F264" s="86"/>
      <c r="G264" s="86"/>
      <c r="H264" s="86"/>
      <c r="I264" s="86">
        <v>178</v>
      </c>
      <c r="J264" s="86"/>
      <c r="K264" s="86"/>
      <c r="L264" s="86"/>
      <c r="M264" s="86"/>
      <c r="N264" s="86"/>
      <c r="O264" s="86"/>
      <c r="P264" s="86"/>
      <c r="Q264" s="2"/>
      <c r="R264" s="2"/>
      <c r="S264" s="2"/>
      <c r="T264" s="2"/>
      <c r="U264" s="2"/>
      <c r="V264" s="2"/>
      <c r="W264" s="2"/>
      <c r="X264" s="2"/>
      <c r="Y264" s="2"/>
      <c r="Z264" s="2"/>
    </row>
    <row r="265" spans="1:26" hidden="1">
      <c r="A265" s="2"/>
      <c r="B265" s="2"/>
      <c r="C265" s="86"/>
      <c r="D265" s="86"/>
      <c r="E265" s="86"/>
      <c r="F265" s="86"/>
      <c r="G265" s="86"/>
      <c r="H265" s="86"/>
      <c r="I265" s="86">
        <v>179</v>
      </c>
      <c r="J265" s="86"/>
      <c r="K265" s="86"/>
      <c r="L265" s="86"/>
      <c r="M265" s="86"/>
      <c r="N265" s="86"/>
      <c r="O265" s="86"/>
      <c r="P265" s="86"/>
      <c r="Q265" s="2"/>
      <c r="R265" s="2"/>
      <c r="S265" s="2"/>
      <c r="T265" s="2"/>
      <c r="U265" s="2"/>
      <c r="V265" s="2"/>
      <c r="W265" s="2"/>
      <c r="X265" s="2"/>
      <c r="Y265" s="2"/>
      <c r="Z265" s="2"/>
    </row>
    <row r="266" spans="1:26" hidden="1">
      <c r="A266" s="2"/>
      <c r="B266" s="2"/>
      <c r="C266" s="86"/>
      <c r="D266" s="86"/>
      <c r="E266" s="86"/>
      <c r="F266" s="86"/>
      <c r="G266" s="86"/>
      <c r="H266" s="86"/>
      <c r="I266" s="86">
        <v>180</v>
      </c>
      <c r="J266" s="86"/>
      <c r="K266" s="86"/>
      <c r="L266" s="86"/>
      <c r="M266" s="86"/>
      <c r="N266" s="86"/>
      <c r="O266" s="86"/>
      <c r="P266" s="86"/>
      <c r="Q266" s="2"/>
      <c r="R266" s="2"/>
      <c r="S266" s="2"/>
      <c r="T266" s="2"/>
      <c r="U266" s="2"/>
      <c r="V266" s="2"/>
      <c r="W266" s="2"/>
      <c r="X266" s="2"/>
      <c r="Y266" s="2"/>
      <c r="Z266" s="2"/>
    </row>
    <row r="267" spans="1:26" hidden="1">
      <c r="A267" s="2"/>
      <c r="B267" s="2"/>
      <c r="C267" s="86"/>
      <c r="D267" s="86"/>
      <c r="E267" s="86"/>
      <c r="F267" s="86"/>
      <c r="G267" s="86"/>
      <c r="H267" s="86"/>
      <c r="I267" s="86">
        <v>181</v>
      </c>
      <c r="J267" s="86"/>
      <c r="K267" s="86"/>
      <c r="L267" s="86"/>
      <c r="M267" s="86"/>
      <c r="N267" s="86"/>
      <c r="O267" s="86"/>
      <c r="P267" s="86"/>
      <c r="Q267" s="2"/>
      <c r="R267" s="2"/>
      <c r="S267" s="2"/>
      <c r="T267" s="2"/>
      <c r="U267" s="2"/>
      <c r="V267" s="2"/>
      <c r="W267" s="2"/>
      <c r="X267" s="2"/>
      <c r="Y267" s="2"/>
      <c r="Z267" s="2"/>
    </row>
    <row r="268" spans="1:26" hidden="1">
      <c r="A268" s="2"/>
      <c r="B268" s="2"/>
      <c r="C268" s="86"/>
      <c r="D268" s="86"/>
      <c r="E268" s="86"/>
      <c r="F268" s="86"/>
      <c r="G268" s="86"/>
      <c r="H268" s="86"/>
      <c r="I268" s="86">
        <v>182</v>
      </c>
      <c r="J268" s="86"/>
      <c r="K268" s="86"/>
      <c r="L268" s="86"/>
      <c r="M268" s="86"/>
      <c r="N268" s="86"/>
      <c r="O268" s="86"/>
      <c r="P268" s="86"/>
      <c r="Q268" s="2"/>
      <c r="R268" s="2"/>
      <c r="S268" s="2"/>
      <c r="T268" s="2"/>
      <c r="U268" s="2"/>
      <c r="V268" s="2"/>
      <c r="W268" s="2"/>
      <c r="X268" s="2"/>
      <c r="Y268" s="2"/>
      <c r="Z268" s="2"/>
    </row>
    <row r="269" spans="1:26" hidden="1">
      <c r="A269" s="2"/>
      <c r="B269" s="2"/>
      <c r="C269" s="86"/>
      <c r="D269" s="86"/>
      <c r="E269" s="86"/>
      <c r="F269" s="86"/>
      <c r="G269" s="86"/>
      <c r="H269" s="86"/>
      <c r="I269" s="86">
        <v>183</v>
      </c>
      <c r="J269" s="86"/>
      <c r="K269" s="86"/>
      <c r="L269" s="86"/>
      <c r="M269" s="86"/>
      <c r="N269" s="86"/>
      <c r="O269" s="86"/>
      <c r="P269" s="86"/>
      <c r="Q269" s="2"/>
      <c r="R269" s="2"/>
      <c r="S269" s="2"/>
      <c r="T269" s="2"/>
      <c r="U269" s="2"/>
      <c r="V269" s="2"/>
      <c r="W269" s="2"/>
      <c r="X269" s="2"/>
      <c r="Y269" s="2"/>
      <c r="Z269" s="2"/>
    </row>
    <row r="270" spans="1:26" hidden="1">
      <c r="A270" s="2"/>
      <c r="B270" s="2"/>
      <c r="C270" s="86"/>
      <c r="D270" s="86"/>
      <c r="E270" s="86"/>
      <c r="F270" s="86"/>
      <c r="G270" s="86"/>
      <c r="H270" s="86"/>
      <c r="I270" s="86">
        <v>184</v>
      </c>
      <c r="J270" s="86"/>
      <c r="K270" s="86"/>
      <c r="L270" s="86"/>
      <c r="M270" s="86"/>
      <c r="N270" s="86"/>
      <c r="O270" s="86"/>
      <c r="P270" s="86"/>
      <c r="Q270" s="2"/>
      <c r="R270" s="2"/>
      <c r="S270" s="2"/>
      <c r="T270" s="2"/>
      <c r="U270" s="2"/>
      <c r="V270" s="2"/>
      <c r="W270" s="2"/>
      <c r="X270" s="2"/>
      <c r="Y270" s="2"/>
      <c r="Z270" s="2"/>
    </row>
    <row r="271" spans="1:26" hidden="1">
      <c r="A271" s="2"/>
      <c r="B271" s="2"/>
      <c r="C271" s="86"/>
      <c r="D271" s="86"/>
      <c r="E271" s="86"/>
      <c r="F271" s="86"/>
      <c r="G271" s="86"/>
      <c r="H271" s="86"/>
      <c r="I271" s="86">
        <v>185</v>
      </c>
      <c r="J271" s="86"/>
      <c r="K271" s="86"/>
      <c r="L271" s="86"/>
      <c r="M271" s="86"/>
      <c r="N271" s="86"/>
      <c r="O271" s="86"/>
      <c r="P271" s="86"/>
      <c r="Q271" s="2"/>
      <c r="R271" s="2"/>
      <c r="S271" s="2"/>
      <c r="T271" s="2"/>
      <c r="U271" s="2"/>
      <c r="V271" s="2"/>
      <c r="W271" s="2"/>
      <c r="X271" s="2"/>
      <c r="Y271" s="2"/>
      <c r="Z271" s="2"/>
    </row>
    <row r="272" spans="1:26" hidden="1">
      <c r="A272" s="2"/>
      <c r="B272" s="2"/>
      <c r="C272" s="86"/>
      <c r="D272" s="86"/>
      <c r="E272" s="86"/>
      <c r="F272" s="86"/>
      <c r="G272" s="86"/>
      <c r="H272" s="86"/>
      <c r="I272" s="86">
        <v>186</v>
      </c>
      <c r="J272" s="86"/>
      <c r="K272" s="86"/>
      <c r="L272" s="86"/>
      <c r="M272" s="86"/>
      <c r="N272" s="86"/>
      <c r="O272" s="86"/>
      <c r="P272" s="86"/>
      <c r="Q272" s="2"/>
      <c r="R272" s="2"/>
      <c r="S272" s="2"/>
      <c r="T272" s="2"/>
      <c r="U272" s="2"/>
      <c r="V272" s="2"/>
      <c r="W272" s="2"/>
      <c r="X272" s="2"/>
      <c r="Y272" s="2"/>
      <c r="Z272" s="2"/>
    </row>
    <row r="273" spans="1:26" hidden="1">
      <c r="A273" s="2"/>
      <c r="B273" s="2"/>
      <c r="C273" s="86"/>
      <c r="D273" s="86"/>
      <c r="E273" s="86"/>
      <c r="F273" s="86"/>
      <c r="G273" s="86"/>
      <c r="H273" s="86"/>
      <c r="I273" s="86">
        <v>187</v>
      </c>
      <c r="J273" s="86"/>
      <c r="K273" s="86"/>
      <c r="L273" s="86"/>
      <c r="M273" s="86"/>
      <c r="N273" s="86"/>
      <c r="O273" s="86"/>
      <c r="P273" s="86"/>
      <c r="Q273" s="2"/>
      <c r="R273" s="2"/>
      <c r="S273" s="2"/>
      <c r="T273" s="2"/>
      <c r="U273" s="2"/>
      <c r="V273" s="2"/>
      <c r="W273" s="2"/>
      <c r="X273" s="2"/>
      <c r="Y273" s="2"/>
      <c r="Z273" s="2"/>
    </row>
    <row r="274" spans="1:26" hidden="1">
      <c r="A274" s="2"/>
      <c r="B274" s="2"/>
      <c r="C274" s="86"/>
      <c r="D274" s="86"/>
      <c r="E274" s="86"/>
      <c r="F274" s="86"/>
      <c r="G274" s="86"/>
      <c r="H274" s="86"/>
      <c r="I274" s="86">
        <v>188</v>
      </c>
      <c r="J274" s="86"/>
      <c r="K274" s="86"/>
      <c r="L274" s="86"/>
      <c r="M274" s="86"/>
      <c r="N274" s="86"/>
      <c r="O274" s="86"/>
      <c r="P274" s="86"/>
      <c r="Q274" s="2"/>
      <c r="R274" s="2"/>
      <c r="S274" s="2"/>
      <c r="T274" s="2"/>
      <c r="U274" s="2"/>
      <c r="V274" s="2"/>
      <c r="W274" s="2"/>
      <c r="X274" s="2"/>
      <c r="Y274" s="2"/>
      <c r="Z274" s="2"/>
    </row>
    <row r="275" spans="1:26" hidden="1">
      <c r="A275" s="2"/>
      <c r="B275" s="2"/>
      <c r="C275" s="86"/>
      <c r="D275" s="86"/>
      <c r="E275" s="86"/>
      <c r="F275" s="86"/>
      <c r="G275" s="86"/>
      <c r="H275" s="86"/>
      <c r="I275" s="86">
        <v>189</v>
      </c>
      <c r="J275" s="86"/>
      <c r="K275" s="86"/>
      <c r="L275" s="86"/>
      <c r="M275" s="86"/>
      <c r="N275" s="86"/>
      <c r="O275" s="86"/>
      <c r="P275" s="86"/>
      <c r="Q275" s="2"/>
      <c r="R275" s="2"/>
      <c r="S275" s="2"/>
      <c r="T275" s="2"/>
      <c r="U275" s="2"/>
      <c r="V275" s="2"/>
      <c r="W275" s="2"/>
      <c r="X275" s="2"/>
      <c r="Y275" s="2"/>
      <c r="Z275" s="2"/>
    </row>
    <row r="276" spans="1:26" hidden="1">
      <c r="A276" s="2"/>
      <c r="B276" s="2"/>
      <c r="C276" s="86"/>
      <c r="D276" s="86"/>
      <c r="E276" s="86"/>
      <c r="F276" s="86"/>
      <c r="G276" s="86"/>
      <c r="H276" s="86"/>
      <c r="I276" s="86">
        <v>190</v>
      </c>
      <c r="J276" s="86"/>
      <c r="K276" s="86"/>
      <c r="L276" s="86"/>
      <c r="M276" s="86"/>
      <c r="N276" s="86"/>
      <c r="O276" s="86"/>
      <c r="P276" s="86"/>
      <c r="Q276" s="2"/>
      <c r="R276" s="2"/>
      <c r="S276" s="2"/>
      <c r="T276" s="2"/>
      <c r="U276" s="2"/>
      <c r="V276" s="2"/>
      <c r="W276" s="2"/>
      <c r="X276" s="2"/>
      <c r="Y276" s="2"/>
      <c r="Z276" s="2"/>
    </row>
    <row r="277" spans="1:26" hidden="1">
      <c r="A277" s="2"/>
      <c r="B277" s="2"/>
      <c r="C277" s="86"/>
      <c r="D277" s="86"/>
      <c r="E277" s="86"/>
      <c r="F277" s="86"/>
      <c r="G277" s="86"/>
      <c r="H277" s="86"/>
      <c r="I277" s="86">
        <v>191</v>
      </c>
      <c r="J277" s="86"/>
      <c r="K277" s="86"/>
      <c r="L277" s="86"/>
      <c r="M277" s="86"/>
      <c r="N277" s="86"/>
      <c r="O277" s="86"/>
      <c r="P277" s="86"/>
      <c r="Q277" s="2"/>
      <c r="R277" s="2"/>
      <c r="S277" s="2"/>
      <c r="T277" s="2"/>
      <c r="U277" s="2"/>
      <c r="V277" s="2"/>
      <c r="W277" s="2"/>
      <c r="X277" s="2"/>
      <c r="Y277" s="2"/>
      <c r="Z277" s="2"/>
    </row>
    <row r="278" spans="1:26" hidden="1">
      <c r="A278" s="2"/>
      <c r="B278" s="2"/>
      <c r="C278" s="86"/>
      <c r="D278" s="86"/>
      <c r="E278" s="86"/>
      <c r="F278" s="86"/>
      <c r="G278" s="86"/>
      <c r="H278" s="86"/>
      <c r="I278" s="86">
        <v>192</v>
      </c>
      <c r="J278" s="86"/>
      <c r="K278" s="86"/>
      <c r="L278" s="86"/>
      <c r="M278" s="86"/>
      <c r="N278" s="86"/>
      <c r="O278" s="86"/>
      <c r="P278" s="86"/>
      <c r="Q278" s="2"/>
      <c r="R278" s="2"/>
      <c r="S278" s="2"/>
      <c r="T278" s="2"/>
      <c r="U278" s="2"/>
      <c r="V278" s="2"/>
      <c r="W278" s="2"/>
      <c r="X278" s="2"/>
      <c r="Y278" s="2"/>
      <c r="Z278" s="2"/>
    </row>
    <row r="279" spans="1:26" hidden="1">
      <c r="A279" s="2"/>
      <c r="B279" s="2"/>
      <c r="C279" s="86"/>
      <c r="D279" s="86"/>
      <c r="E279" s="86"/>
      <c r="F279" s="86"/>
      <c r="G279" s="86"/>
      <c r="H279" s="86"/>
      <c r="I279" s="86">
        <v>193</v>
      </c>
      <c r="J279" s="86"/>
      <c r="K279" s="86"/>
      <c r="L279" s="86"/>
      <c r="M279" s="86"/>
      <c r="N279" s="86"/>
      <c r="O279" s="86"/>
      <c r="P279" s="86"/>
      <c r="Q279" s="2"/>
      <c r="R279" s="2"/>
      <c r="S279" s="2"/>
      <c r="T279" s="2"/>
      <c r="U279" s="2"/>
      <c r="V279" s="2"/>
      <c r="W279" s="2"/>
      <c r="X279" s="2"/>
      <c r="Y279" s="2"/>
      <c r="Z279" s="2"/>
    </row>
    <row r="280" spans="1:26" hidden="1">
      <c r="A280" s="2"/>
      <c r="B280" s="2"/>
      <c r="C280" s="86"/>
      <c r="D280" s="86"/>
      <c r="E280" s="86"/>
      <c r="F280" s="86"/>
      <c r="G280" s="86"/>
      <c r="H280" s="86"/>
      <c r="I280" s="86">
        <v>194</v>
      </c>
      <c r="J280" s="86"/>
      <c r="K280" s="86"/>
      <c r="L280" s="86"/>
      <c r="M280" s="86"/>
      <c r="N280" s="86"/>
      <c r="O280" s="86"/>
      <c r="P280" s="86"/>
      <c r="Q280" s="2"/>
      <c r="R280" s="2"/>
      <c r="S280" s="2"/>
      <c r="T280" s="2"/>
      <c r="U280" s="2"/>
      <c r="V280" s="2"/>
      <c r="W280" s="2"/>
      <c r="X280" s="2"/>
      <c r="Y280" s="2"/>
      <c r="Z280" s="2"/>
    </row>
    <row r="281" spans="1:26" hidden="1">
      <c r="A281" s="2"/>
      <c r="B281" s="2"/>
      <c r="C281" s="86"/>
      <c r="D281" s="86"/>
      <c r="E281" s="86"/>
      <c r="F281" s="86"/>
      <c r="G281" s="86"/>
      <c r="H281" s="86"/>
      <c r="I281" s="86">
        <v>195</v>
      </c>
      <c r="J281" s="86"/>
      <c r="K281" s="86"/>
      <c r="L281" s="86"/>
      <c r="M281" s="86"/>
      <c r="N281" s="86"/>
      <c r="O281" s="86"/>
      <c r="P281" s="86"/>
      <c r="Q281" s="2"/>
      <c r="R281" s="2"/>
      <c r="S281" s="2"/>
      <c r="T281" s="2"/>
      <c r="U281" s="2"/>
      <c r="V281" s="2"/>
      <c r="W281" s="2"/>
      <c r="X281" s="2"/>
      <c r="Y281" s="2"/>
      <c r="Z281" s="2"/>
    </row>
    <row r="282" spans="1:26" hidden="1">
      <c r="A282" s="2"/>
      <c r="B282" s="2"/>
      <c r="C282" s="86"/>
      <c r="D282" s="86"/>
      <c r="E282" s="86"/>
      <c r="F282" s="86"/>
      <c r="G282" s="86"/>
      <c r="H282" s="86"/>
      <c r="I282" s="86">
        <v>196</v>
      </c>
      <c r="J282" s="86"/>
      <c r="K282" s="86"/>
      <c r="L282" s="86"/>
      <c r="M282" s="86"/>
      <c r="N282" s="86"/>
      <c r="O282" s="86"/>
      <c r="P282" s="86"/>
      <c r="Q282" s="2"/>
      <c r="R282" s="2"/>
      <c r="S282" s="2"/>
      <c r="T282" s="2"/>
      <c r="U282" s="2"/>
      <c r="V282" s="2"/>
      <c r="W282" s="2"/>
      <c r="X282" s="2"/>
      <c r="Y282" s="2"/>
      <c r="Z282" s="2"/>
    </row>
    <row r="283" spans="1:26" hidden="1">
      <c r="A283" s="2"/>
      <c r="B283" s="2"/>
      <c r="C283" s="86"/>
      <c r="D283" s="86"/>
      <c r="E283" s="86"/>
      <c r="F283" s="86"/>
      <c r="G283" s="86"/>
      <c r="H283" s="86"/>
      <c r="I283" s="86">
        <v>197</v>
      </c>
      <c r="J283" s="86"/>
      <c r="K283" s="86"/>
      <c r="L283" s="86"/>
      <c r="M283" s="86"/>
      <c r="N283" s="86"/>
      <c r="O283" s="86"/>
      <c r="P283" s="86"/>
      <c r="Q283" s="2"/>
      <c r="R283" s="2"/>
      <c r="S283" s="2"/>
      <c r="T283" s="2"/>
      <c r="U283" s="2"/>
      <c r="V283" s="2"/>
      <c r="W283" s="2"/>
      <c r="X283" s="2"/>
      <c r="Y283" s="2"/>
      <c r="Z283" s="2"/>
    </row>
    <row r="284" spans="1:26" hidden="1">
      <c r="A284" s="2"/>
      <c r="B284" s="2"/>
      <c r="C284" s="86"/>
      <c r="D284" s="86"/>
      <c r="E284" s="86"/>
      <c r="F284" s="86"/>
      <c r="G284" s="86"/>
      <c r="H284" s="86"/>
      <c r="I284" s="86">
        <v>198</v>
      </c>
      <c r="J284" s="86"/>
      <c r="K284" s="86"/>
      <c r="L284" s="86"/>
      <c r="M284" s="86"/>
      <c r="N284" s="86"/>
      <c r="O284" s="86"/>
      <c r="P284" s="86"/>
      <c r="Q284" s="2"/>
      <c r="R284" s="2"/>
      <c r="S284" s="2"/>
      <c r="T284" s="2"/>
      <c r="U284" s="2"/>
      <c r="V284" s="2"/>
      <c r="W284" s="2"/>
      <c r="X284" s="2"/>
      <c r="Y284" s="2"/>
      <c r="Z284" s="2"/>
    </row>
    <row r="285" spans="1:26" hidden="1">
      <c r="A285" s="2"/>
      <c r="B285" s="2"/>
      <c r="C285" s="86"/>
      <c r="D285" s="86"/>
      <c r="E285" s="86"/>
      <c r="F285" s="86"/>
      <c r="G285" s="86"/>
      <c r="H285" s="86"/>
      <c r="I285" s="86">
        <v>199</v>
      </c>
      <c r="J285" s="86"/>
      <c r="K285" s="86"/>
      <c r="L285" s="86"/>
      <c r="M285" s="86"/>
      <c r="N285" s="86"/>
      <c r="O285" s="86"/>
      <c r="P285" s="86"/>
      <c r="Q285" s="2"/>
      <c r="R285" s="2"/>
      <c r="S285" s="2"/>
      <c r="T285" s="2"/>
      <c r="U285" s="2"/>
      <c r="V285" s="2"/>
      <c r="W285" s="2"/>
      <c r="X285" s="2"/>
      <c r="Y285" s="2"/>
      <c r="Z285" s="2"/>
    </row>
    <row r="286" spans="1:26" hidden="1">
      <c r="A286" s="2"/>
      <c r="B286" s="2"/>
      <c r="C286" s="86"/>
      <c r="D286" s="86"/>
      <c r="E286" s="86"/>
      <c r="F286" s="86"/>
      <c r="G286" s="86"/>
      <c r="H286" s="86"/>
      <c r="I286" s="86">
        <v>200</v>
      </c>
      <c r="J286" s="86"/>
      <c r="K286" s="86"/>
      <c r="L286" s="86"/>
      <c r="M286" s="86"/>
      <c r="N286" s="86"/>
      <c r="O286" s="86"/>
      <c r="P286" s="86"/>
      <c r="Q286" s="2"/>
      <c r="R286" s="2"/>
      <c r="S286" s="2"/>
      <c r="T286" s="2"/>
      <c r="U286" s="2"/>
      <c r="V286" s="2"/>
      <c r="W286" s="2"/>
      <c r="X286" s="2"/>
      <c r="Y286" s="2"/>
      <c r="Z286" s="2"/>
    </row>
    <row r="287" spans="1:26">
      <c r="A287" s="2"/>
      <c r="B287" s="2"/>
      <c r="C287" s="86"/>
      <c r="D287" s="86"/>
      <c r="E287" s="86"/>
      <c r="F287" s="86"/>
      <c r="G287" s="86"/>
      <c r="H287" s="86"/>
      <c r="I287" s="86"/>
      <c r="J287" s="86"/>
      <c r="K287" s="86"/>
      <c r="L287" s="86"/>
      <c r="M287" s="86"/>
      <c r="N287" s="86"/>
      <c r="O287" s="86"/>
      <c r="P287" s="86"/>
      <c r="Q287" s="2"/>
      <c r="R287" s="2"/>
      <c r="S287" s="2"/>
      <c r="T287" s="2"/>
      <c r="U287" s="2"/>
      <c r="V287" s="2"/>
      <c r="W287" s="2"/>
      <c r="X287" s="2"/>
      <c r="Y287" s="2"/>
      <c r="Z287" s="2"/>
    </row>
    <row r="288" spans="1:26">
      <c r="A288" s="2"/>
      <c r="B288" s="2"/>
      <c r="C288" s="86"/>
      <c r="D288" s="86"/>
      <c r="E288" s="86"/>
      <c r="F288" s="86"/>
      <c r="G288" s="86"/>
      <c r="H288" s="86"/>
      <c r="I288" s="86"/>
      <c r="J288" s="86"/>
      <c r="K288" s="86"/>
      <c r="L288" s="86"/>
      <c r="M288" s="86"/>
      <c r="N288" s="86"/>
      <c r="O288" s="86"/>
      <c r="P288" s="86"/>
      <c r="Q288" s="2"/>
      <c r="R288" s="2"/>
      <c r="S288" s="2"/>
      <c r="T288" s="2"/>
      <c r="U288" s="2"/>
      <c r="V288" s="2"/>
      <c r="W288" s="2"/>
      <c r="X288" s="2"/>
      <c r="Y288" s="2"/>
      <c r="Z288" s="2"/>
    </row>
    <row r="289" spans="1:26">
      <c r="A289" s="2"/>
      <c r="B289" s="2"/>
      <c r="C289" s="86"/>
      <c r="D289" s="86"/>
      <c r="E289" s="86"/>
      <c r="F289" s="86"/>
      <c r="G289" s="86"/>
      <c r="H289" s="86"/>
      <c r="I289" s="86"/>
      <c r="J289" s="86"/>
      <c r="K289" s="86"/>
      <c r="L289" s="86"/>
      <c r="M289" s="86"/>
      <c r="N289" s="86"/>
      <c r="O289" s="86"/>
      <c r="P289" s="86"/>
      <c r="Q289" s="2"/>
      <c r="R289" s="2"/>
      <c r="S289" s="2"/>
      <c r="T289" s="2"/>
      <c r="U289" s="2"/>
      <c r="V289" s="2"/>
      <c r="W289" s="2"/>
      <c r="X289" s="2"/>
      <c r="Y289" s="2"/>
      <c r="Z289" s="2"/>
    </row>
    <row r="290" spans="1:26">
      <c r="A290" s="2"/>
      <c r="B290" s="2"/>
      <c r="C290" s="86"/>
      <c r="D290" s="86"/>
      <c r="E290" s="86"/>
      <c r="F290" s="86"/>
      <c r="G290" s="86"/>
      <c r="H290" s="86"/>
      <c r="I290" s="86"/>
      <c r="J290" s="86"/>
      <c r="K290" s="86"/>
      <c r="L290" s="86"/>
      <c r="M290" s="86"/>
      <c r="N290" s="86"/>
      <c r="O290" s="86"/>
      <c r="P290" s="86"/>
      <c r="Q290" s="2"/>
      <c r="R290" s="2"/>
      <c r="S290" s="2"/>
      <c r="T290" s="2"/>
      <c r="U290" s="2"/>
      <c r="V290" s="2"/>
      <c r="W290" s="2"/>
      <c r="X290" s="2"/>
      <c r="Y290" s="2"/>
      <c r="Z290" s="2"/>
    </row>
    <row r="291" spans="1:26">
      <c r="A291" s="2"/>
      <c r="B291" s="2"/>
      <c r="C291" s="86"/>
      <c r="D291" s="86"/>
      <c r="E291" s="86"/>
      <c r="F291" s="86"/>
      <c r="G291" s="86"/>
      <c r="H291" s="86"/>
      <c r="I291" s="86"/>
      <c r="J291" s="86"/>
      <c r="K291" s="86"/>
      <c r="L291" s="86"/>
      <c r="M291" s="86"/>
      <c r="N291" s="86"/>
      <c r="O291" s="86"/>
      <c r="P291" s="86"/>
      <c r="Q291" s="2"/>
      <c r="R291" s="2"/>
      <c r="S291" s="2"/>
      <c r="T291" s="2"/>
      <c r="U291" s="2"/>
      <c r="V291" s="2"/>
      <c r="W291" s="2"/>
      <c r="X291" s="2"/>
      <c r="Y291" s="2"/>
      <c r="Z291" s="2"/>
    </row>
    <row r="292" spans="1:26">
      <c r="A292" s="2"/>
      <c r="B292" s="2"/>
      <c r="C292" s="86"/>
      <c r="D292" s="86"/>
      <c r="E292" s="86"/>
      <c r="F292" s="86"/>
      <c r="G292" s="86"/>
      <c r="H292" s="86"/>
      <c r="I292" s="86"/>
      <c r="J292" s="86"/>
      <c r="K292" s="86"/>
      <c r="L292" s="86"/>
      <c r="M292" s="86"/>
      <c r="N292" s="86"/>
      <c r="O292" s="86"/>
      <c r="P292" s="86"/>
      <c r="Q292" s="2"/>
      <c r="R292" s="2"/>
      <c r="S292" s="2"/>
      <c r="T292" s="2"/>
      <c r="U292" s="2"/>
      <c r="V292" s="2"/>
      <c r="W292" s="2"/>
      <c r="X292" s="2"/>
      <c r="Y292" s="2"/>
      <c r="Z292" s="2"/>
    </row>
    <row r="293" spans="1:26">
      <c r="A293" s="2"/>
      <c r="B293" s="2"/>
      <c r="C293" s="86"/>
      <c r="D293" s="86"/>
      <c r="E293" s="86"/>
      <c r="F293" s="86"/>
      <c r="G293" s="86"/>
      <c r="H293" s="86"/>
      <c r="I293" s="86"/>
      <c r="J293" s="86"/>
      <c r="K293" s="86"/>
      <c r="L293" s="86"/>
      <c r="M293" s="86"/>
      <c r="N293" s="86"/>
      <c r="O293" s="86"/>
      <c r="P293" s="86"/>
      <c r="Q293" s="2"/>
      <c r="R293" s="2"/>
      <c r="S293" s="2"/>
      <c r="T293" s="2"/>
      <c r="U293" s="2"/>
      <c r="V293" s="2"/>
      <c r="W293" s="2"/>
      <c r="X293" s="2"/>
      <c r="Y293" s="2"/>
      <c r="Z293" s="2"/>
    </row>
    <row r="294" spans="1:26">
      <c r="A294" s="2"/>
      <c r="B294" s="2"/>
      <c r="C294" s="86"/>
      <c r="D294" s="86"/>
      <c r="E294" s="86"/>
      <c r="F294" s="86"/>
      <c r="G294" s="86"/>
      <c r="H294" s="86"/>
      <c r="I294" s="86"/>
      <c r="J294" s="86"/>
      <c r="K294" s="86"/>
      <c r="L294" s="86"/>
      <c r="M294" s="86"/>
      <c r="N294" s="86"/>
      <c r="O294" s="86"/>
      <c r="P294" s="86"/>
      <c r="Q294" s="2"/>
      <c r="R294" s="2"/>
      <c r="S294" s="2"/>
      <c r="T294" s="2"/>
      <c r="U294" s="2"/>
      <c r="V294" s="2"/>
      <c r="W294" s="2"/>
      <c r="X294" s="2"/>
      <c r="Y294" s="2"/>
      <c r="Z294" s="2"/>
    </row>
    <row r="295" spans="1:26">
      <c r="A295" s="2"/>
      <c r="B295" s="2"/>
      <c r="C295" s="86"/>
      <c r="D295" s="86"/>
      <c r="E295" s="86"/>
      <c r="F295" s="86"/>
      <c r="G295" s="86"/>
      <c r="H295" s="86"/>
      <c r="I295" s="86"/>
      <c r="J295" s="86"/>
      <c r="K295" s="86"/>
      <c r="L295" s="86"/>
      <c r="M295" s="86"/>
      <c r="N295" s="86"/>
      <c r="O295" s="86"/>
      <c r="P295" s="86"/>
      <c r="Q295" s="2"/>
      <c r="R295" s="2"/>
      <c r="S295" s="2"/>
      <c r="T295" s="2"/>
      <c r="U295" s="2"/>
      <c r="V295" s="2"/>
      <c r="W295" s="2"/>
      <c r="X295" s="2"/>
      <c r="Y295" s="2"/>
      <c r="Z295" s="2"/>
    </row>
    <row r="296" spans="1:26">
      <c r="A296" s="2"/>
      <c r="B296" s="2"/>
      <c r="C296" s="86"/>
      <c r="D296" s="86"/>
      <c r="E296" s="86"/>
      <c r="F296" s="86"/>
      <c r="G296" s="86"/>
      <c r="H296" s="86"/>
      <c r="I296" s="86"/>
      <c r="J296" s="86"/>
      <c r="K296" s="86"/>
      <c r="L296" s="86"/>
      <c r="M296" s="86"/>
      <c r="N296" s="86"/>
      <c r="O296" s="86"/>
      <c r="P296" s="86"/>
      <c r="Q296" s="2"/>
      <c r="R296" s="2"/>
      <c r="S296" s="2"/>
      <c r="T296" s="2"/>
      <c r="U296" s="2"/>
      <c r="V296" s="2"/>
      <c r="W296" s="2"/>
      <c r="X296" s="2"/>
      <c r="Y296" s="2"/>
      <c r="Z296" s="2"/>
    </row>
    <row r="297" spans="1:26">
      <c r="A297" s="2"/>
      <c r="B297" s="2"/>
      <c r="C297" s="86"/>
      <c r="D297" s="86"/>
      <c r="E297" s="86"/>
      <c r="F297" s="86"/>
      <c r="G297" s="86"/>
      <c r="H297" s="86"/>
      <c r="I297" s="86"/>
      <c r="J297" s="86"/>
      <c r="K297" s="86"/>
      <c r="L297" s="86"/>
      <c r="M297" s="86"/>
      <c r="N297" s="86"/>
      <c r="O297" s="86"/>
      <c r="P297" s="86"/>
      <c r="Q297" s="2"/>
      <c r="R297" s="2"/>
      <c r="S297" s="2"/>
      <c r="T297" s="2"/>
      <c r="U297" s="2"/>
      <c r="V297" s="2"/>
      <c r="W297" s="2"/>
      <c r="X297" s="2"/>
      <c r="Y297" s="2"/>
      <c r="Z297" s="2"/>
    </row>
    <row r="298" spans="1:26">
      <c r="A298" s="2"/>
      <c r="B298" s="2"/>
      <c r="C298" s="86"/>
      <c r="D298" s="86"/>
      <c r="E298" s="86"/>
      <c r="F298" s="86"/>
      <c r="G298" s="86"/>
      <c r="H298" s="86"/>
      <c r="I298" s="86"/>
      <c r="J298" s="86"/>
      <c r="K298" s="86"/>
      <c r="L298" s="86"/>
      <c r="M298" s="86"/>
      <c r="N298" s="86"/>
      <c r="O298" s="86"/>
      <c r="P298" s="86"/>
      <c r="Q298" s="2"/>
      <c r="R298" s="2"/>
      <c r="S298" s="2"/>
      <c r="T298" s="2"/>
      <c r="U298" s="2"/>
      <c r="V298" s="2"/>
      <c r="W298" s="2"/>
      <c r="X298" s="2"/>
      <c r="Y298" s="2"/>
      <c r="Z298" s="2"/>
    </row>
    <row r="299" spans="1:26">
      <c r="A299" s="2"/>
      <c r="B299" s="2"/>
      <c r="C299" s="86"/>
      <c r="D299" s="86"/>
      <c r="E299" s="86"/>
      <c r="F299" s="86"/>
      <c r="G299" s="86"/>
      <c r="H299" s="86"/>
      <c r="I299" s="86"/>
      <c r="J299" s="86"/>
      <c r="K299" s="86"/>
      <c r="L299" s="86"/>
      <c r="M299" s="86"/>
      <c r="N299" s="86"/>
      <c r="O299" s="86"/>
      <c r="P299" s="86"/>
      <c r="Q299" s="2"/>
      <c r="R299" s="2"/>
      <c r="S299" s="2"/>
      <c r="T299" s="2"/>
      <c r="U299" s="2"/>
      <c r="V299" s="2"/>
      <c r="W299" s="2"/>
      <c r="X299" s="2"/>
      <c r="Y299" s="2"/>
      <c r="Z299" s="2"/>
    </row>
    <row r="300" spans="1:26">
      <c r="A300" s="2"/>
      <c r="B300" s="2"/>
      <c r="C300" s="86"/>
      <c r="D300" s="86"/>
      <c r="E300" s="86"/>
      <c r="F300" s="86"/>
      <c r="G300" s="86"/>
      <c r="H300" s="86"/>
      <c r="I300" s="86"/>
      <c r="J300" s="86"/>
      <c r="K300" s="86"/>
      <c r="L300" s="86"/>
      <c r="M300" s="86"/>
      <c r="N300" s="86"/>
      <c r="O300" s="86"/>
      <c r="P300" s="86"/>
      <c r="Q300" s="2"/>
      <c r="R300" s="2"/>
      <c r="S300" s="2"/>
      <c r="T300" s="2"/>
      <c r="U300" s="2"/>
      <c r="V300" s="2"/>
      <c r="W300" s="2"/>
      <c r="X300" s="2"/>
      <c r="Y300" s="2"/>
      <c r="Z300" s="2"/>
    </row>
    <row r="301" spans="1:26">
      <c r="A301" s="2"/>
      <c r="B301" s="2"/>
      <c r="C301" s="86"/>
      <c r="D301" s="86"/>
      <c r="E301" s="86"/>
      <c r="F301" s="86"/>
      <c r="G301" s="86"/>
      <c r="H301" s="86"/>
      <c r="I301" s="86"/>
      <c r="J301" s="86"/>
      <c r="K301" s="86"/>
      <c r="L301" s="86"/>
      <c r="M301" s="86"/>
      <c r="N301" s="86"/>
      <c r="O301" s="86"/>
      <c r="P301" s="86"/>
      <c r="Q301" s="2"/>
      <c r="R301" s="2"/>
      <c r="S301" s="2"/>
      <c r="T301" s="2"/>
      <c r="U301" s="2"/>
      <c r="V301" s="2"/>
      <c r="W301" s="2"/>
      <c r="X301" s="2"/>
      <c r="Y301" s="2"/>
      <c r="Z301" s="2"/>
    </row>
    <row r="302" spans="1:26">
      <c r="A302" s="2"/>
      <c r="B302" s="2"/>
      <c r="C302" s="86"/>
      <c r="D302" s="86"/>
      <c r="E302" s="86"/>
      <c r="F302" s="86"/>
      <c r="G302" s="86"/>
      <c r="H302" s="86"/>
      <c r="I302" s="86"/>
      <c r="J302" s="86"/>
      <c r="K302" s="86"/>
      <c r="L302" s="86"/>
      <c r="M302" s="86"/>
      <c r="N302" s="86"/>
      <c r="O302" s="86"/>
      <c r="P302" s="86"/>
      <c r="Q302" s="2"/>
      <c r="R302" s="2"/>
      <c r="S302" s="2"/>
      <c r="T302" s="2"/>
      <c r="U302" s="2"/>
      <c r="V302" s="2"/>
      <c r="W302" s="2"/>
      <c r="X302" s="2"/>
      <c r="Y302" s="2"/>
      <c r="Z302" s="2"/>
    </row>
    <row r="303" spans="1:26">
      <c r="A303" s="2"/>
      <c r="B303" s="2"/>
      <c r="C303" s="86"/>
      <c r="D303" s="86"/>
      <c r="E303" s="86"/>
      <c r="F303" s="86"/>
      <c r="G303" s="86"/>
      <c r="H303" s="86"/>
      <c r="I303" s="86"/>
      <c r="J303" s="86"/>
      <c r="K303" s="86"/>
      <c r="L303" s="86"/>
      <c r="M303" s="86"/>
      <c r="N303" s="86"/>
      <c r="O303" s="86"/>
      <c r="P303" s="86"/>
      <c r="Q303" s="2"/>
      <c r="R303" s="2"/>
      <c r="S303" s="2"/>
      <c r="T303" s="2"/>
      <c r="U303" s="2"/>
      <c r="V303" s="2"/>
      <c r="W303" s="2"/>
      <c r="X303" s="2"/>
      <c r="Y303" s="2"/>
      <c r="Z303" s="2"/>
    </row>
    <row r="304" spans="1:26">
      <c r="A304" s="2"/>
      <c r="B304" s="2"/>
      <c r="C304" s="86"/>
      <c r="D304" s="86"/>
      <c r="E304" s="86"/>
      <c r="F304" s="86"/>
      <c r="G304" s="86"/>
      <c r="H304" s="86"/>
      <c r="I304" s="86"/>
      <c r="J304" s="86"/>
      <c r="K304" s="86"/>
      <c r="L304" s="86"/>
      <c r="M304" s="86"/>
      <c r="N304" s="86"/>
      <c r="O304" s="86"/>
      <c r="P304" s="86"/>
      <c r="Q304" s="2"/>
      <c r="R304" s="2"/>
      <c r="S304" s="2"/>
      <c r="T304" s="2"/>
      <c r="U304" s="2"/>
      <c r="V304" s="2"/>
      <c r="W304" s="2"/>
      <c r="X304" s="2"/>
      <c r="Y304" s="2"/>
      <c r="Z304" s="2"/>
    </row>
    <row r="305" spans="1:26">
      <c r="A305" s="2"/>
      <c r="B305" s="2"/>
      <c r="C305" s="86"/>
      <c r="D305" s="86"/>
      <c r="E305" s="86"/>
      <c r="F305" s="86"/>
      <c r="G305" s="86"/>
      <c r="H305" s="86"/>
      <c r="I305" s="86"/>
      <c r="J305" s="86"/>
      <c r="K305" s="86"/>
      <c r="L305" s="86"/>
      <c r="M305" s="86"/>
      <c r="N305" s="86"/>
      <c r="O305" s="86"/>
      <c r="P305" s="86"/>
      <c r="Q305" s="2"/>
      <c r="R305" s="2"/>
      <c r="S305" s="2"/>
      <c r="T305" s="2"/>
      <c r="U305" s="2"/>
      <c r="V305" s="2"/>
      <c r="W305" s="2"/>
      <c r="X305" s="2"/>
      <c r="Y305" s="2"/>
      <c r="Z305" s="2"/>
    </row>
    <row r="306" spans="1:26">
      <c r="A306" s="2"/>
      <c r="B306" s="2"/>
      <c r="C306" s="86"/>
      <c r="D306" s="86"/>
      <c r="E306" s="86"/>
      <c r="F306" s="86"/>
      <c r="G306" s="86"/>
      <c r="H306" s="86"/>
      <c r="I306" s="86"/>
      <c r="J306" s="86"/>
      <c r="K306" s="86"/>
      <c r="L306" s="86"/>
      <c r="M306" s="86"/>
      <c r="N306" s="86"/>
      <c r="O306" s="86"/>
      <c r="P306" s="86"/>
      <c r="Q306" s="2"/>
      <c r="R306" s="2"/>
      <c r="S306" s="2"/>
      <c r="T306" s="2"/>
      <c r="U306" s="2"/>
      <c r="V306" s="2"/>
      <c r="W306" s="2"/>
      <c r="X306" s="2"/>
      <c r="Y306" s="2"/>
      <c r="Z306" s="2"/>
    </row>
    <row r="307" spans="1:26">
      <c r="A307" s="2"/>
      <c r="B307" s="2"/>
      <c r="C307" s="86"/>
      <c r="D307" s="86"/>
      <c r="E307" s="86"/>
      <c r="F307" s="86"/>
      <c r="G307" s="86"/>
      <c r="H307" s="86"/>
      <c r="I307" s="86"/>
      <c r="J307" s="86"/>
      <c r="K307" s="86"/>
      <c r="L307" s="86"/>
      <c r="M307" s="86"/>
      <c r="N307" s="86"/>
      <c r="O307" s="86"/>
      <c r="P307" s="86"/>
      <c r="Q307" s="2"/>
      <c r="R307" s="2"/>
      <c r="S307" s="2"/>
      <c r="T307" s="2"/>
      <c r="U307" s="2"/>
      <c r="V307" s="2"/>
      <c r="W307" s="2"/>
      <c r="X307" s="2"/>
      <c r="Y307" s="2"/>
      <c r="Z307" s="2"/>
    </row>
    <row r="308" spans="1:26">
      <c r="A308" s="2"/>
      <c r="B308" s="2"/>
      <c r="C308" s="86"/>
      <c r="D308" s="86"/>
      <c r="E308" s="86"/>
      <c r="F308" s="86"/>
      <c r="G308" s="86"/>
      <c r="H308" s="86"/>
      <c r="I308" s="86"/>
      <c r="J308" s="86"/>
      <c r="K308" s="86"/>
      <c r="L308" s="86"/>
      <c r="M308" s="86"/>
      <c r="N308" s="86"/>
      <c r="O308" s="86"/>
      <c r="P308" s="86"/>
      <c r="Q308" s="2"/>
      <c r="R308" s="2"/>
      <c r="S308" s="2"/>
      <c r="T308" s="2"/>
      <c r="U308" s="2"/>
      <c r="V308" s="2"/>
      <c r="W308" s="2"/>
      <c r="X308" s="2"/>
      <c r="Y308" s="2"/>
      <c r="Z308" s="2"/>
    </row>
    <row r="309" spans="1:26">
      <c r="A309" s="2"/>
      <c r="B309" s="2"/>
      <c r="C309" s="86"/>
      <c r="D309" s="86"/>
      <c r="E309" s="86"/>
      <c r="F309" s="86"/>
      <c r="G309" s="86"/>
      <c r="H309" s="86"/>
      <c r="I309" s="86"/>
      <c r="J309" s="86"/>
      <c r="K309" s="86"/>
      <c r="L309" s="86"/>
      <c r="M309" s="86"/>
      <c r="N309" s="86"/>
      <c r="O309" s="86"/>
      <c r="P309" s="86"/>
      <c r="Q309" s="2"/>
      <c r="R309" s="2"/>
      <c r="S309" s="2"/>
      <c r="T309" s="2"/>
      <c r="U309" s="2"/>
      <c r="V309" s="2"/>
      <c r="W309" s="2"/>
      <c r="X309" s="2"/>
      <c r="Y309" s="2"/>
      <c r="Z309" s="2"/>
    </row>
    <row r="310" spans="1:26">
      <c r="A310" s="2"/>
      <c r="B310" s="2"/>
      <c r="C310" s="86"/>
      <c r="D310" s="86"/>
      <c r="E310" s="86"/>
      <c r="F310" s="86"/>
      <c r="G310" s="86"/>
      <c r="H310" s="86"/>
      <c r="I310" s="86"/>
      <c r="J310" s="86"/>
      <c r="K310" s="86"/>
      <c r="L310" s="86"/>
      <c r="M310" s="86"/>
      <c r="N310" s="86"/>
      <c r="O310" s="86"/>
      <c r="P310" s="86"/>
      <c r="Q310" s="2"/>
      <c r="R310" s="2"/>
      <c r="S310" s="2"/>
      <c r="T310" s="2"/>
      <c r="U310" s="2"/>
      <c r="V310" s="2"/>
      <c r="W310" s="2"/>
      <c r="X310" s="2"/>
      <c r="Y310" s="2"/>
      <c r="Z310" s="2"/>
    </row>
    <row r="311" spans="1:26">
      <c r="A311" s="2"/>
      <c r="B311" s="2"/>
      <c r="C311" s="86"/>
      <c r="D311" s="86"/>
      <c r="E311" s="86"/>
      <c r="F311" s="86"/>
      <c r="G311" s="86"/>
      <c r="H311" s="86"/>
      <c r="I311" s="86"/>
      <c r="J311" s="86"/>
      <c r="K311" s="86"/>
      <c r="L311" s="86"/>
      <c r="M311" s="86"/>
      <c r="N311" s="86"/>
      <c r="O311" s="86"/>
      <c r="P311" s="86"/>
      <c r="Q311" s="2"/>
      <c r="R311" s="2"/>
      <c r="S311" s="2"/>
      <c r="T311" s="2"/>
      <c r="U311" s="2"/>
      <c r="V311" s="2"/>
      <c r="W311" s="2"/>
      <c r="X311" s="2"/>
      <c r="Y311" s="2"/>
      <c r="Z311" s="2"/>
    </row>
    <row r="312" spans="1:26">
      <c r="A312" s="2"/>
      <c r="B312" s="2"/>
      <c r="C312" s="86"/>
      <c r="D312" s="86"/>
      <c r="E312" s="86"/>
      <c r="F312" s="86"/>
      <c r="G312" s="86"/>
      <c r="H312" s="86"/>
      <c r="I312" s="86"/>
      <c r="J312" s="86"/>
      <c r="K312" s="86"/>
      <c r="L312" s="86"/>
      <c r="M312" s="86"/>
      <c r="N312" s="86"/>
      <c r="O312" s="86"/>
      <c r="P312" s="86"/>
      <c r="Q312" s="2"/>
      <c r="R312" s="2"/>
      <c r="S312" s="2"/>
      <c r="T312" s="2"/>
      <c r="U312" s="2"/>
      <c r="V312" s="2"/>
      <c r="W312" s="2"/>
      <c r="X312" s="2"/>
      <c r="Y312" s="2"/>
      <c r="Z312" s="2"/>
    </row>
    <row r="313" spans="1:26">
      <c r="A313" s="2"/>
      <c r="B313" s="2"/>
      <c r="C313" s="86"/>
      <c r="D313" s="86"/>
      <c r="E313" s="86"/>
      <c r="F313" s="86"/>
      <c r="G313" s="86"/>
      <c r="H313" s="86"/>
      <c r="I313" s="86"/>
      <c r="J313" s="86"/>
      <c r="K313" s="86"/>
      <c r="L313" s="86"/>
      <c r="M313" s="86"/>
      <c r="N313" s="86"/>
      <c r="O313" s="86"/>
      <c r="P313" s="86"/>
      <c r="Q313" s="2"/>
      <c r="R313" s="2"/>
      <c r="S313" s="2"/>
      <c r="T313" s="2"/>
      <c r="U313" s="2"/>
      <c r="V313" s="2"/>
      <c r="W313" s="2"/>
      <c r="X313" s="2"/>
      <c r="Y313" s="2"/>
      <c r="Z313" s="2"/>
    </row>
    <row r="314" spans="1:26">
      <c r="A314" s="2"/>
      <c r="B314" s="2"/>
      <c r="C314" s="86"/>
      <c r="D314" s="86"/>
      <c r="E314" s="86"/>
      <c r="F314" s="86"/>
      <c r="G314" s="86"/>
      <c r="H314" s="86"/>
      <c r="I314" s="86"/>
      <c r="J314" s="86"/>
      <c r="K314" s="86"/>
      <c r="L314" s="86"/>
      <c r="M314" s="86"/>
      <c r="N314" s="86"/>
      <c r="O314" s="86"/>
      <c r="P314" s="86"/>
      <c r="Q314" s="2"/>
      <c r="R314" s="2"/>
      <c r="S314" s="2"/>
      <c r="T314" s="2"/>
      <c r="U314" s="2"/>
      <c r="V314" s="2"/>
      <c r="W314" s="2"/>
      <c r="X314" s="2"/>
      <c r="Y314" s="2"/>
      <c r="Z314" s="2"/>
    </row>
    <row r="315" spans="1:26">
      <c r="A315" s="2"/>
      <c r="B315" s="2"/>
      <c r="C315" s="86"/>
      <c r="D315" s="86"/>
      <c r="E315" s="86"/>
      <c r="F315" s="86"/>
      <c r="G315" s="86"/>
      <c r="H315" s="86"/>
      <c r="I315" s="86"/>
      <c r="J315" s="86"/>
      <c r="K315" s="86"/>
      <c r="L315" s="86"/>
      <c r="M315" s="86"/>
      <c r="N315" s="86"/>
      <c r="O315" s="86"/>
      <c r="P315" s="86"/>
      <c r="Q315" s="2"/>
      <c r="R315" s="2"/>
      <c r="S315" s="2"/>
      <c r="T315" s="2"/>
      <c r="U315" s="2"/>
      <c r="V315" s="2"/>
      <c r="W315" s="2"/>
      <c r="X315" s="2"/>
      <c r="Y315" s="2"/>
      <c r="Z315" s="2"/>
    </row>
    <row r="316" spans="1:26">
      <c r="A316" s="2"/>
      <c r="B316" s="2"/>
      <c r="C316" s="86"/>
      <c r="D316" s="86"/>
      <c r="E316" s="86"/>
      <c r="F316" s="86"/>
      <c r="G316" s="86"/>
      <c r="H316" s="86"/>
      <c r="I316" s="86"/>
      <c r="J316" s="86"/>
      <c r="K316" s="86"/>
      <c r="L316" s="86"/>
      <c r="M316" s="86"/>
      <c r="N316" s="86"/>
      <c r="O316" s="86"/>
      <c r="P316" s="86"/>
      <c r="Q316" s="2"/>
      <c r="R316" s="2"/>
      <c r="S316" s="2"/>
      <c r="T316" s="2"/>
      <c r="U316" s="2"/>
      <c r="V316" s="2"/>
      <c r="W316" s="2"/>
      <c r="X316" s="2"/>
      <c r="Y316" s="2"/>
      <c r="Z316" s="2"/>
    </row>
    <row r="317" spans="1:26">
      <c r="A317" s="2"/>
      <c r="B317" s="2"/>
      <c r="C317" s="86"/>
      <c r="D317" s="86"/>
      <c r="E317" s="86"/>
      <c r="F317" s="86"/>
      <c r="G317" s="86"/>
      <c r="H317" s="86"/>
      <c r="I317" s="86"/>
      <c r="J317" s="86"/>
      <c r="K317" s="86"/>
      <c r="L317" s="86"/>
      <c r="M317" s="86"/>
      <c r="N317" s="86"/>
      <c r="O317" s="86"/>
      <c r="P317" s="86"/>
      <c r="Q317" s="2"/>
      <c r="R317" s="2"/>
      <c r="S317" s="2"/>
      <c r="T317" s="2"/>
      <c r="U317" s="2"/>
      <c r="V317" s="2"/>
      <c r="W317" s="2"/>
      <c r="X317" s="2"/>
      <c r="Y317" s="2"/>
      <c r="Z317" s="2"/>
    </row>
    <row r="318" spans="1:26">
      <c r="A318" s="2"/>
      <c r="B318" s="2"/>
      <c r="C318" s="86"/>
      <c r="D318" s="86"/>
      <c r="E318" s="86"/>
      <c r="F318" s="86"/>
      <c r="G318" s="86"/>
      <c r="H318" s="86"/>
      <c r="I318" s="86"/>
      <c r="J318" s="86"/>
      <c r="K318" s="86"/>
      <c r="L318" s="86"/>
      <c r="M318" s="86"/>
      <c r="N318" s="86"/>
      <c r="O318" s="86"/>
      <c r="P318" s="86"/>
      <c r="Q318" s="2"/>
      <c r="R318" s="2"/>
      <c r="S318" s="2"/>
      <c r="T318" s="2"/>
      <c r="U318" s="2"/>
      <c r="V318" s="2"/>
      <c r="W318" s="2"/>
      <c r="X318" s="2"/>
      <c r="Y318" s="2"/>
      <c r="Z318" s="2"/>
    </row>
    <row r="319" spans="1:26">
      <c r="A319" s="2"/>
      <c r="B319" s="2"/>
      <c r="C319" s="86"/>
      <c r="D319" s="86"/>
      <c r="E319" s="86"/>
      <c r="F319" s="86"/>
      <c r="G319" s="86"/>
      <c r="H319" s="86"/>
      <c r="I319" s="86"/>
      <c r="J319" s="86"/>
      <c r="K319" s="86"/>
      <c r="L319" s="86"/>
      <c r="M319" s="86"/>
      <c r="N319" s="86"/>
      <c r="O319" s="86"/>
      <c r="P319" s="86"/>
      <c r="Q319" s="2"/>
      <c r="R319" s="2"/>
      <c r="S319" s="2"/>
      <c r="T319" s="2"/>
      <c r="U319" s="2"/>
      <c r="V319" s="2"/>
      <c r="W319" s="2"/>
      <c r="X319" s="2"/>
      <c r="Y319" s="2"/>
      <c r="Z319" s="2"/>
    </row>
    <row r="320" spans="1:26">
      <c r="A320" s="2"/>
      <c r="B320" s="2"/>
      <c r="C320" s="86"/>
      <c r="D320" s="86"/>
      <c r="E320" s="86"/>
      <c r="F320" s="86"/>
      <c r="G320" s="86"/>
      <c r="H320" s="86"/>
      <c r="I320" s="86"/>
      <c r="J320" s="86"/>
      <c r="K320" s="86"/>
      <c r="L320" s="86"/>
      <c r="M320" s="86"/>
      <c r="N320" s="86"/>
      <c r="O320" s="86"/>
      <c r="P320" s="86"/>
      <c r="Q320" s="2"/>
      <c r="R320" s="2"/>
      <c r="S320" s="2"/>
      <c r="T320" s="2"/>
      <c r="U320" s="2"/>
      <c r="V320" s="2"/>
      <c r="W320" s="2"/>
      <c r="X320" s="2"/>
      <c r="Y320" s="2"/>
      <c r="Z320" s="2"/>
    </row>
    <row r="321" spans="1:26">
      <c r="A321" s="2"/>
      <c r="B321" s="2"/>
      <c r="C321" s="86"/>
      <c r="D321" s="86"/>
      <c r="E321" s="86"/>
      <c r="F321" s="86"/>
      <c r="G321" s="86"/>
      <c r="H321" s="86"/>
      <c r="I321" s="86"/>
      <c r="J321" s="86"/>
      <c r="K321" s="86"/>
      <c r="L321" s="86"/>
      <c r="M321" s="86"/>
      <c r="N321" s="86"/>
      <c r="O321" s="86"/>
      <c r="P321" s="86"/>
      <c r="Q321" s="2"/>
      <c r="R321" s="2"/>
      <c r="S321" s="2"/>
      <c r="T321" s="2"/>
      <c r="U321" s="2"/>
      <c r="V321" s="2"/>
      <c r="W321" s="2"/>
      <c r="X321" s="2"/>
      <c r="Y321" s="2"/>
      <c r="Z321" s="2"/>
    </row>
    <row r="322" spans="1:26">
      <c r="A322" s="2"/>
      <c r="B322" s="2"/>
      <c r="C322" s="86"/>
      <c r="D322" s="86"/>
      <c r="E322" s="86"/>
      <c r="F322" s="86"/>
      <c r="G322" s="86"/>
      <c r="H322" s="86"/>
      <c r="I322" s="86"/>
      <c r="J322" s="86"/>
      <c r="K322" s="86"/>
      <c r="L322" s="86"/>
      <c r="M322" s="86"/>
      <c r="N322" s="86"/>
      <c r="O322" s="86"/>
      <c r="P322" s="86"/>
      <c r="Q322" s="2"/>
      <c r="R322" s="2"/>
      <c r="S322" s="2"/>
      <c r="T322" s="2"/>
      <c r="U322" s="2"/>
      <c r="V322" s="2"/>
      <c r="W322" s="2"/>
      <c r="X322" s="2"/>
      <c r="Y322" s="2"/>
      <c r="Z322" s="2"/>
    </row>
    <row r="323" spans="1:26">
      <c r="A323" s="2"/>
      <c r="B323" s="2"/>
      <c r="C323" s="86"/>
      <c r="D323" s="86"/>
      <c r="E323" s="86"/>
      <c r="F323" s="86"/>
      <c r="G323" s="86"/>
      <c r="H323" s="86"/>
      <c r="I323" s="86"/>
      <c r="J323" s="86"/>
      <c r="K323" s="86"/>
      <c r="L323" s="86"/>
      <c r="M323" s="86"/>
      <c r="N323" s="86"/>
      <c r="O323" s="86"/>
      <c r="P323" s="86"/>
      <c r="Q323" s="2"/>
      <c r="R323" s="2"/>
      <c r="S323" s="2"/>
      <c r="T323" s="2"/>
      <c r="U323" s="2"/>
      <c r="V323" s="2"/>
      <c r="W323" s="2"/>
      <c r="X323" s="2"/>
      <c r="Y323" s="2"/>
      <c r="Z323" s="2"/>
    </row>
    <row r="324" spans="1:26">
      <c r="A324" s="2"/>
      <c r="B324" s="2"/>
      <c r="C324" s="86"/>
      <c r="D324" s="86"/>
      <c r="E324" s="86"/>
      <c r="F324" s="86"/>
      <c r="G324" s="86"/>
      <c r="H324" s="86"/>
      <c r="I324" s="86"/>
      <c r="J324" s="86"/>
      <c r="K324" s="86"/>
      <c r="L324" s="86"/>
      <c r="M324" s="86"/>
      <c r="N324" s="86"/>
      <c r="O324" s="86"/>
      <c r="P324" s="86"/>
      <c r="Q324" s="2"/>
      <c r="R324" s="2"/>
      <c r="S324" s="2"/>
      <c r="T324" s="2"/>
      <c r="U324" s="2"/>
      <c r="V324" s="2"/>
      <c r="W324" s="2"/>
      <c r="X324" s="2"/>
      <c r="Y324" s="2"/>
      <c r="Z324" s="2"/>
    </row>
    <row r="325" spans="1:26">
      <c r="A325" s="2"/>
      <c r="B325" s="2"/>
      <c r="C325" s="86"/>
      <c r="D325" s="86"/>
      <c r="E325" s="86"/>
      <c r="F325" s="86"/>
      <c r="G325" s="86"/>
      <c r="H325" s="86"/>
      <c r="I325" s="86"/>
      <c r="J325" s="86"/>
      <c r="K325" s="86"/>
      <c r="L325" s="86"/>
      <c r="M325" s="86"/>
      <c r="N325" s="86"/>
      <c r="O325" s="86"/>
      <c r="P325" s="86"/>
      <c r="Q325" s="2"/>
      <c r="R325" s="2"/>
      <c r="S325" s="2"/>
      <c r="T325" s="2"/>
      <c r="U325" s="2"/>
      <c r="V325" s="2"/>
      <c r="W325" s="2"/>
      <c r="X325" s="2"/>
      <c r="Y325" s="2"/>
      <c r="Z325" s="2"/>
    </row>
    <row r="326" spans="1:26">
      <c r="A326" s="2"/>
      <c r="B326" s="2"/>
      <c r="C326" s="86"/>
      <c r="D326" s="86"/>
      <c r="E326" s="86"/>
      <c r="F326" s="86"/>
      <c r="G326" s="86"/>
      <c r="H326" s="86"/>
      <c r="I326" s="86"/>
      <c r="J326" s="86"/>
      <c r="K326" s="86"/>
      <c r="L326" s="86"/>
      <c r="M326" s="86"/>
      <c r="N326" s="86"/>
      <c r="O326" s="86"/>
      <c r="P326" s="86"/>
      <c r="Q326" s="2"/>
      <c r="R326" s="2"/>
      <c r="S326" s="2"/>
      <c r="T326" s="2"/>
      <c r="U326" s="2"/>
      <c r="V326" s="2"/>
      <c r="W326" s="2"/>
      <c r="X326" s="2"/>
      <c r="Y326" s="2"/>
      <c r="Z326" s="2"/>
    </row>
    <row r="327" spans="1:26">
      <c r="A327" s="2"/>
      <c r="B327" s="2"/>
      <c r="C327" s="86"/>
      <c r="D327" s="86"/>
      <c r="E327" s="86"/>
      <c r="F327" s="86"/>
      <c r="G327" s="86"/>
      <c r="H327" s="86"/>
      <c r="I327" s="86"/>
      <c r="J327" s="86"/>
      <c r="K327" s="86"/>
      <c r="L327" s="86"/>
      <c r="M327" s="86"/>
      <c r="N327" s="86"/>
      <c r="O327" s="86"/>
      <c r="P327" s="86"/>
      <c r="Q327" s="2"/>
      <c r="R327" s="2"/>
      <c r="S327" s="2"/>
      <c r="T327" s="2"/>
      <c r="U327" s="2"/>
      <c r="V327" s="2"/>
      <c r="W327" s="2"/>
      <c r="X327" s="2"/>
      <c r="Y327" s="2"/>
      <c r="Z327" s="2"/>
    </row>
    <row r="328" spans="1:26">
      <c r="A328" s="2"/>
      <c r="B328" s="2"/>
      <c r="C328" s="86"/>
      <c r="D328" s="86"/>
      <c r="E328" s="86"/>
      <c r="F328" s="86"/>
      <c r="G328" s="86"/>
      <c r="H328" s="86"/>
      <c r="I328" s="86"/>
      <c r="J328" s="86"/>
      <c r="K328" s="86"/>
      <c r="L328" s="86"/>
      <c r="M328" s="86"/>
      <c r="N328" s="86"/>
      <c r="O328" s="86"/>
      <c r="P328" s="86"/>
      <c r="Q328" s="2"/>
      <c r="R328" s="2"/>
      <c r="S328" s="2"/>
      <c r="T328" s="2"/>
      <c r="U328" s="2"/>
      <c r="V328" s="2"/>
      <c r="W328" s="2"/>
      <c r="X328" s="2"/>
      <c r="Y328" s="2"/>
      <c r="Z328" s="2"/>
    </row>
    <row r="329" spans="1:26">
      <c r="A329" s="2"/>
      <c r="B329" s="2"/>
      <c r="C329" s="86"/>
      <c r="D329" s="86"/>
      <c r="E329" s="86"/>
      <c r="F329" s="86"/>
      <c r="G329" s="86"/>
      <c r="H329" s="86"/>
      <c r="I329" s="86"/>
      <c r="J329" s="86"/>
      <c r="K329" s="86"/>
      <c r="L329" s="86"/>
      <c r="M329" s="86"/>
      <c r="N329" s="86"/>
      <c r="O329" s="86"/>
      <c r="P329" s="86"/>
      <c r="Q329" s="2"/>
      <c r="R329" s="2"/>
      <c r="S329" s="2"/>
      <c r="T329" s="2"/>
      <c r="U329" s="2"/>
      <c r="V329" s="2"/>
      <c r="W329" s="2"/>
      <c r="X329" s="2"/>
      <c r="Y329" s="2"/>
      <c r="Z329" s="2"/>
    </row>
    <row r="330" spans="1:26">
      <c r="A330" s="2"/>
      <c r="B330" s="2"/>
      <c r="C330" s="86"/>
      <c r="D330" s="86"/>
      <c r="E330" s="86"/>
      <c r="F330" s="86"/>
      <c r="G330" s="86"/>
      <c r="H330" s="86"/>
      <c r="I330" s="86"/>
      <c r="J330" s="86"/>
      <c r="K330" s="86"/>
      <c r="L330" s="86"/>
      <c r="M330" s="86"/>
      <c r="N330" s="86"/>
      <c r="O330" s="86"/>
      <c r="P330" s="86"/>
      <c r="Q330" s="2"/>
      <c r="R330" s="2"/>
      <c r="S330" s="2"/>
      <c r="T330" s="2"/>
      <c r="U330" s="2"/>
      <c r="V330" s="2"/>
      <c r="W330" s="2"/>
      <c r="X330" s="2"/>
      <c r="Y330" s="2"/>
      <c r="Z330" s="2"/>
    </row>
    <row r="331" spans="1:26">
      <c r="A331" s="2"/>
      <c r="B331" s="2"/>
      <c r="C331" s="86"/>
      <c r="D331" s="86"/>
      <c r="E331" s="86"/>
      <c r="F331" s="86"/>
      <c r="G331" s="86"/>
      <c r="H331" s="86"/>
      <c r="I331" s="86"/>
      <c r="J331" s="86"/>
      <c r="K331" s="86"/>
      <c r="L331" s="86"/>
      <c r="M331" s="86"/>
      <c r="N331" s="86"/>
      <c r="O331" s="86"/>
      <c r="P331" s="86"/>
      <c r="Q331" s="2"/>
      <c r="R331" s="2"/>
      <c r="S331" s="2"/>
      <c r="T331" s="2"/>
      <c r="U331" s="2"/>
      <c r="V331" s="2"/>
      <c r="W331" s="2"/>
      <c r="X331" s="2"/>
      <c r="Y331" s="2"/>
      <c r="Z331" s="2"/>
    </row>
    <row r="332" spans="1:26">
      <c r="A332" s="2"/>
      <c r="B332" s="2"/>
      <c r="C332" s="86"/>
      <c r="D332" s="86"/>
      <c r="E332" s="86"/>
      <c r="F332" s="86"/>
      <c r="G332" s="86"/>
      <c r="H332" s="86"/>
      <c r="I332" s="86"/>
      <c r="J332" s="86"/>
      <c r="K332" s="86"/>
      <c r="L332" s="86"/>
      <c r="M332" s="86"/>
      <c r="N332" s="86"/>
      <c r="O332" s="86"/>
      <c r="P332" s="86"/>
      <c r="Q332" s="2"/>
      <c r="R332" s="2"/>
      <c r="S332" s="2"/>
      <c r="T332" s="2"/>
      <c r="U332" s="2"/>
      <c r="V332" s="2"/>
      <c r="W332" s="2"/>
      <c r="X332" s="2"/>
      <c r="Y332" s="2"/>
      <c r="Z332" s="2"/>
    </row>
    <row r="333" spans="1:26">
      <c r="A333" s="2"/>
      <c r="B333" s="2"/>
      <c r="C333" s="86"/>
      <c r="D333" s="86"/>
      <c r="E333" s="86"/>
      <c r="F333" s="86"/>
      <c r="G333" s="86"/>
      <c r="H333" s="86"/>
      <c r="I333" s="86"/>
      <c r="J333" s="86"/>
      <c r="K333" s="86"/>
      <c r="L333" s="86"/>
      <c r="M333" s="86"/>
      <c r="N333" s="86"/>
      <c r="O333" s="86"/>
      <c r="P333" s="86"/>
      <c r="Q333" s="2"/>
      <c r="R333" s="2"/>
      <c r="S333" s="2"/>
      <c r="T333" s="2"/>
      <c r="U333" s="2"/>
      <c r="V333" s="2"/>
      <c r="W333" s="2"/>
      <c r="X333" s="2"/>
      <c r="Y333" s="2"/>
      <c r="Z333" s="2"/>
    </row>
    <row r="334" spans="1:26">
      <c r="A334" s="2"/>
      <c r="B334" s="2"/>
      <c r="C334" s="86"/>
      <c r="D334" s="86"/>
      <c r="E334" s="86"/>
      <c r="F334" s="86"/>
      <c r="G334" s="86"/>
      <c r="H334" s="86"/>
      <c r="I334" s="86"/>
      <c r="J334" s="86"/>
      <c r="K334" s="86"/>
      <c r="L334" s="86"/>
      <c r="M334" s="86"/>
      <c r="N334" s="86"/>
      <c r="O334" s="86"/>
      <c r="P334" s="86"/>
      <c r="Q334" s="2"/>
      <c r="R334" s="2"/>
      <c r="S334" s="2"/>
      <c r="T334" s="2"/>
      <c r="U334" s="2"/>
      <c r="V334" s="2"/>
      <c r="W334" s="2"/>
      <c r="X334" s="2"/>
      <c r="Y334" s="2"/>
      <c r="Z334" s="2"/>
    </row>
    <row r="335" spans="1:26">
      <c r="A335" s="2"/>
      <c r="B335" s="2"/>
      <c r="C335" s="86"/>
      <c r="D335" s="86"/>
      <c r="E335" s="86"/>
      <c r="F335" s="86"/>
      <c r="G335" s="86"/>
      <c r="H335" s="86"/>
      <c r="I335" s="86"/>
      <c r="J335" s="86"/>
      <c r="K335" s="86"/>
      <c r="L335" s="86"/>
      <c r="M335" s="86"/>
      <c r="N335" s="86"/>
      <c r="O335" s="86"/>
      <c r="P335" s="86"/>
      <c r="Q335" s="2"/>
      <c r="R335" s="2"/>
      <c r="S335" s="2"/>
      <c r="T335" s="2"/>
      <c r="U335" s="2"/>
      <c r="V335" s="2"/>
      <c r="W335" s="2"/>
      <c r="X335" s="2"/>
      <c r="Y335" s="2"/>
      <c r="Z335" s="2"/>
    </row>
    <row r="336" spans="1:26">
      <c r="A336" s="2"/>
      <c r="B336" s="2"/>
      <c r="C336" s="86"/>
      <c r="D336" s="86"/>
      <c r="E336" s="86"/>
      <c r="F336" s="86"/>
      <c r="G336" s="86"/>
      <c r="H336" s="86"/>
      <c r="I336" s="86"/>
      <c r="J336" s="86"/>
      <c r="K336" s="86"/>
      <c r="L336" s="86"/>
      <c r="M336" s="86"/>
      <c r="N336" s="86"/>
      <c r="O336" s="86"/>
      <c r="P336" s="86"/>
      <c r="Q336" s="2"/>
      <c r="R336" s="2"/>
      <c r="S336" s="2"/>
      <c r="T336" s="2"/>
      <c r="U336" s="2"/>
      <c r="V336" s="2"/>
      <c r="W336" s="2"/>
      <c r="X336" s="2"/>
      <c r="Y336" s="2"/>
      <c r="Z336" s="2"/>
    </row>
    <row r="337" spans="1:26">
      <c r="A337" s="2"/>
      <c r="B337" s="2"/>
      <c r="C337" s="86"/>
      <c r="D337" s="86"/>
      <c r="E337" s="86"/>
      <c r="F337" s="86"/>
      <c r="G337" s="86"/>
      <c r="H337" s="86"/>
      <c r="I337" s="86"/>
      <c r="J337" s="86"/>
      <c r="K337" s="86"/>
      <c r="L337" s="86"/>
      <c r="M337" s="86"/>
      <c r="N337" s="86"/>
      <c r="O337" s="86"/>
      <c r="P337" s="86"/>
      <c r="Q337" s="2"/>
      <c r="R337" s="2"/>
      <c r="S337" s="2"/>
      <c r="T337" s="2"/>
      <c r="U337" s="2"/>
      <c r="V337" s="2"/>
      <c r="W337" s="2"/>
      <c r="X337" s="2"/>
      <c r="Y337" s="2"/>
      <c r="Z337" s="2"/>
    </row>
    <row r="338" spans="1:26">
      <c r="A338" s="2"/>
      <c r="B338" s="2"/>
      <c r="C338" s="86"/>
      <c r="D338" s="86"/>
      <c r="E338" s="86"/>
      <c r="F338" s="86"/>
      <c r="G338" s="86"/>
      <c r="H338" s="86"/>
      <c r="I338" s="86"/>
      <c r="J338" s="86"/>
      <c r="K338" s="86"/>
      <c r="L338" s="86"/>
      <c r="M338" s="86"/>
      <c r="N338" s="86"/>
      <c r="O338" s="86"/>
      <c r="P338" s="86"/>
      <c r="Q338" s="2"/>
      <c r="R338" s="2"/>
      <c r="S338" s="2"/>
      <c r="T338" s="2"/>
      <c r="U338" s="2"/>
      <c r="V338" s="2"/>
      <c r="W338" s="2"/>
      <c r="X338" s="2"/>
      <c r="Y338" s="2"/>
      <c r="Z338" s="2"/>
    </row>
    <row r="339" spans="1:26">
      <c r="A339" s="2"/>
      <c r="B339" s="2"/>
      <c r="C339" s="86"/>
      <c r="D339" s="86"/>
      <c r="E339" s="86"/>
      <c r="F339" s="86"/>
      <c r="G339" s="86"/>
      <c r="H339" s="86"/>
      <c r="I339" s="86"/>
      <c r="J339" s="86"/>
      <c r="K339" s="86"/>
      <c r="L339" s="86"/>
      <c r="M339" s="86"/>
      <c r="N339" s="86"/>
      <c r="O339" s="86"/>
      <c r="P339" s="86"/>
      <c r="Q339" s="2"/>
      <c r="R339" s="2"/>
      <c r="S339" s="2"/>
      <c r="T339" s="2"/>
      <c r="U339" s="2"/>
      <c r="V339" s="2"/>
      <c r="W339" s="2"/>
      <c r="X339" s="2"/>
      <c r="Y339" s="2"/>
      <c r="Z339" s="2"/>
    </row>
    <row r="340" spans="1:26">
      <c r="A340" s="2"/>
      <c r="B340" s="2"/>
      <c r="C340" s="86"/>
      <c r="D340" s="86"/>
      <c r="E340" s="86"/>
      <c r="F340" s="86"/>
      <c r="G340" s="86"/>
      <c r="H340" s="86"/>
      <c r="I340" s="86"/>
      <c r="J340" s="86"/>
      <c r="K340" s="86"/>
      <c r="L340" s="86"/>
      <c r="M340" s="86"/>
      <c r="N340" s="86"/>
      <c r="O340" s="86"/>
      <c r="P340" s="86"/>
      <c r="Q340" s="2"/>
      <c r="R340" s="2"/>
      <c r="S340" s="2"/>
      <c r="T340" s="2"/>
      <c r="U340" s="2"/>
      <c r="V340" s="2"/>
      <c r="W340" s="2"/>
      <c r="X340" s="2"/>
      <c r="Y340" s="2"/>
      <c r="Z340" s="2"/>
    </row>
    <row r="341" spans="1:26">
      <c r="A341" s="2"/>
      <c r="B341" s="2"/>
      <c r="C341" s="86"/>
      <c r="D341" s="86"/>
      <c r="E341" s="86"/>
      <c r="F341" s="86"/>
      <c r="G341" s="86"/>
      <c r="H341" s="86"/>
      <c r="I341" s="86"/>
      <c r="J341" s="86"/>
      <c r="K341" s="86"/>
      <c r="L341" s="86"/>
      <c r="M341" s="86"/>
      <c r="N341" s="86"/>
      <c r="O341" s="86"/>
      <c r="P341" s="86"/>
      <c r="Q341" s="2"/>
      <c r="R341" s="2"/>
      <c r="S341" s="2"/>
      <c r="T341" s="2"/>
      <c r="U341" s="2"/>
      <c r="V341" s="2"/>
      <c r="W341" s="2"/>
      <c r="X341" s="2"/>
      <c r="Y341" s="2"/>
      <c r="Z341" s="2"/>
    </row>
    <row r="342" spans="1:26">
      <c r="A342" s="2"/>
      <c r="B342" s="2"/>
      <c r="C342" s="86"/>
      <c r="D342" s="86"/>
      <c r="E342" s="86"/>
      <c r="F342" s="86"/>
      <c r="G342" s="86"/>
      <c r="H342" s="86"/>
      <c r="I342" s="86"/>
      <c r="J342" s="86"/>
      <c r="K342" s="86"/>
      <c r="L342" s="86"/>
      <c r="M342" s="86"/>
      <c r="N342" s="86"/>
      <c r="O342" s="86"/>
      <c r="P342" s="86"/>
      <c r="Q342" s="2"/>
      <c r="R342" s="2"/>
      <c r="S342" s="2"/>
      <c r="T342" s="2"/>
      <c r="U342" s="2"/>
      <c r="V342" s="2"/>
      <c r="W342" s="2"/>
      <c r="X342" s="2"/>
      <c r="Y342" s="2"/>
      <c r="Z342" s="2"/>
    </row>
    <row r="343" spans="1:26">
      <c r="A343" s="2"/>
      <c r="B343" s="2"/>
      <c r="C343" s="86"/>
      <c r="D343" s="86"/>
      <c r="E343" s="86"/>
      <c r="F343" s="86"/>
      <c r="G343" s="86"/>
      <c r="H343" s="86"/>
      <c r="I343" s="86"/>
      <c r="J343" s="86"/>
      <c r="K343" s="86"/>
      <c r="L343" s="86"/>
      <c r="M343" s="86"/>
      <c r="N343" s="86"/>
      <c r="O343" s="86"/>
      <c r="P343" s="86"/>
      <c r="Q343" s="2"/>
      <c r="R343" s="2"/>
      <c r="S343" s="2"/>
      <c r="T343" s="2"/>
      <c r="U343" s="2"/>
      <c r="V343" s="2"/>
      <c r="W343" s="2"/>
      <c r="X343" s="2"/>
      <c r="Y343" s="2"/>
      <c r="Z343" s="2"/>
    </row>
    <row r="344" spans="1:26">
      <c r="A344" s="2"/>
      <c r="B344" s="2"/>
      <c r="C344" s="86"/>
      <c r="D344" s="86"/>
      <c r="E344" s="86"/>
      <c r="F344" s="86"/>
      <c r="G344" s="86"/>
      <c r="H344" s="86"/>
      <c r="I344" s="86"/>
      <c r="J344" s="86"/>
      <c r="K344" s="86"/>
      <c r="L344" s="86"/>
      <c r="M344" s="86"/>
      <c r="N344" s="86"/>
      <c r="O344" s="86"/>
      <c r="P344" s="86"/>
      <c r="Q344" s="2"/>
      <c r="R344" s="2"/>
      <c r="S344" s="2"/>
      <c r="T344" s="2"/>
      <c r="U344" s="2"/>
      <c r="V344" s="2"/>
      <c r="W344" s="2"/>
      <c r="X344" s="2"/>
      <c r="Y344" s="2"/>
      <c r="Z344" s="2"/>
    </row>
    <row r="345" spans="1:26">
      <c r="A345" s="2"/>
      <c r="B345" s="2"/>
      <c r="C345" s="86"/>
      <c r="D345" s="86"/>
      <c r="E345" s="86"/>
      <c r="F345" s="86"/>
      <c r="G345" s="86"/>
      <c r="H345" s="86"/>
      <c r="I345" s="86"/>
      <c r="J345" s="86"/>
      <c r="K345" s="86"/>
      <c r="L345" s="86"/>
      <c r="M345" s="86"/>
      <c r="N345" s="86"/>
      <c r="O345" s="86"/>
      <c r="P345" s="86"/>
      <c r="Q345" s="2"/>
      <c r="R345" s="2"/>
      <c r="S345" s="2"/>
      <c r="T345" s="2"/>
      <c r="U345" s="2"/>
      <c r="V345" s="2"/>
      <c r="W345" s="2"/>
      <c r="X345" s="2"/>
      <c r="Y345" s="2"/>
      <c r="Z345" s="2"/>
    </row>
    <row r="346" spans="1:26">
      <c r="A346" s="2"/>
      <c r="B346" s="2"/>
      <c r="C346" s="86"/>
      <c r="D346" s="86"/>
      <c r="E346" s="86"/>
      <c r="F346" s="86"/>
      <c r="G346" s="86"/>
      <c r="H346" s="86"/>
      <c r="I346" s="86"/>
      <c r="J346" s="86"/>
      <c r="K346" s="86"/>
      <c r="L346" s="86"/>
      <c r="M346" s="86"/>
      <c r="N346" s="86"/>
      <c r="O346" s="86"/>
      <c r="P346" s="86"/>
      <c r="Q346" s="2"/>
      <c r="R346" s="2"/>
      <c r="S346" s="2"/>
      <c r="T346" s="2"/>
      <c r="U346" s="2"/>
      <c r="V346" s="2"/>
      <c r="W346" s="2"/>
      <c r="X346" s="2"/>
      <c r="Y346" s="2"/>
      <c r="Z346" s="2"/>
    </row>
    <row r="347" spans="1:26">
      <c r="A347" s="2"/>
      <c r="B347" s="2"/>
      <c r="C347" s="86"/>
      <c r="D347" s="86"/>
      <c r="E347" s="86"/>
      <c r="F347" s="86"/>
      <c r="G347" s="86"/>
      <c r="H347" s="86"/>
      <c r="I347" s="86"/>
      <c r="J347" s="86"/>
      <c r="K347" s="86"/>
      <c r="L347" s="86"/>
      <c r="M347" s="86"/>
      <c r="N347" s="86"/>
      <c r="O347" s="86"/>
      <c r="P347" s="86"/>
      <c r="Q347" s="2"/>
      <c r="R347" s="2"/>
      <c r="S347" s="2"/>
      <c r="T347" s="2"/>
      <c r="U347" s="2"/>
      <c r="V347" s="2"/>
      <c r="W347" s="2"/>
      <c r="X347" s="2"/>
      <c r="Y347" s="2"/>
      <c r="Z347" s="2"/>
    </row>
    <row r="348" spans="1:26">
      <c r="A348" s="2"/>
      <c r="B348" s="2"/>
      <c r="C348" s="86"/>
      <c r="D348" s="86"/>
      <c r="E348" s="86"/>
      <c r="F348" s="86"/>
      <c r="G348" s="86"/>
      <c r="H348" s="86"/>
      <c r="I348" s="86"/>
      <c r="J348" s="86"/>
      <c r="K348" s="86"/>
      <c r="L348" s="86"/>
      <c r="M348" s="86"/>
      <c r="N348" s="86"/>
      <c r="O348" s="86"/>
      <c r="P348" s="86"/>
      <c r="Q348" s="2"/>
      <c r="R348" s="2"/>
      <c r="S348" s="2"/>
      <c r="T348" s="2"/>
      <c r="U348" s="2"/>
      <c r="V348" s="2"/>
      <c r="W348" s="2"/>
      <c r="X348" s="2"/>
      <c r="Y348" s="2"/>
      <c r="Z348" s="2"/>
    </row>
    <row r="349" spans="1:26">
      <c r="A349" s="2"/>
      <c r="B349" s="2"/>
      <c r="C349" s="86"/>
      <c r="D349" s="86"/>
      <c r="E349" s="86"/>
      <c r="F349" s="86"/>
      <c r="G349" s="86"/>
      <c r="H349" s="86"/>
      <c r="I349" s="86"/>
      <c r="J349" s="86"/>
      <c r="K349" s="86"/>
      <c r="L349" s="86"/>
      <c r="M349" s="86"/>
      <c r="N349" s="86"/>
      <c r="O349" s="86"/>
      <c r="P349" s="86"/>
      <c r="Q349" s="2"/>
      <c r="R349" s="2"/>
      <c r="S349" s="2"/>
      <c r="T349" s="2"/>
      <c r="U349" s="2"/>
      <c r="V349" s="2"/>
      <c r="W349" s="2"/>
      <c r="X349" s="2"/>
      <c r="Y349" s="2"/>
      <c r="Z349" s="2"/>
    </row>
    <row r="350" spans="1:26">
      <c r="A350" s="2"/>
      <c r="B350" s="2"/>
      <c r="C350" s="86"/>
      <c r="D350" s="86"/>
      <c r="E350" s="86"/>
      <c r="F350" s="86"/>
      <c r="G350" s="86"/>
      <c r="H350" s="86"/>
      <c r="I350" s="86"/>
      <c r="J350" s="86"/>
      <c r="K350" s="86"/>
      <c r="L350" s="86"/>
      <c r="M350" s="86"/>
      <c r="N350" s="86"/>
      <c r="O350" s="86"/>
      <c r="P350" s="86"/>
      <c r="Q350" s="2"/>
      <c r="R350" s="2"/>
      <c r="S350" s="2"/>
      <c r="T350" s="2"/>
      <c r="U350" s="2"/>
      <c r="V350" s="2"/>
      <c r="W350" s="2"/>
      <c r="X350" s="2"/>
      <c r="Y350" s="2"/>
      <c r="Z350" s="2"/>
    </row>
    <row r="351" spans="1:26">
      <c r="A351" s="2"/>
      <c r="B351" s="2"/>
      <c r="C351" s="86"/>
      <c r="D351" s="86"/>
      <c r="E351" s="86"/>
      <c r="F351" s="86"/>
      <c r="G351" s="86"/>
      <c r="H351" s="86"/>
      <c r="I351" s="86"/>
      <c r="J351" s="86"/>
      <c r="K351" s="86"/>
      <c r="L351" s="86"/>
      <c r="M351" s="86"/>
      <c r="N351" s="86"/>
      <c r="O351" s="86"/>
      <c r="P351" s="86"/>
      <c r="Q351" s="2"/>
      <c r="R351" s="2"/>
      <c r="S351" s="2"/>
      <c r="T351" s="2"/>
      <c r="U351" s="2"/>
      <c r="V351" s="2"/>
      <c r="W351" s="2"/>
      <c r="X351" s="2"/>
      <c r="Y351" s="2"/>
      <c r="Z351" s="2"/>
    </row>
    <row r="352" spans="1:26">
      <c r="A352" s="2"/>
      <c r="B352" s="2"/>
      <c r="C352" s="86"/>
      <c r="D352" s="86"/>
      <c r="E352" s="86"/>
      <c r="F352" s="86"/>
      <c r="G352" s="86"/>
      <c r="H352" s="86"/>
      <c r="I352" s="86"/>
      <c r="J352" s="86"/>
      <c r="K352" s="86"/>
      <c r="L352" s="86"/>
      <c r="M352" s="86"/>
      <c r="N352" s="86"/>
      <c r="O352" s="86"/>
      <c r="P352" s="86"/>
      <c r="Q352" s="2"/>
      <c r="R352" s="2"/>
      <c r="S352" s="2"/>
      <c r="T352" s="2"/>
      <c r="U352" s="2"/>
      <c r="V352" s="2"/>
      <c r="W352" s="2"/>
      <c r="X352" s="2"/>
      <c r="Y352" s="2"/>
      <c r="Z352" s="2"/>
    </row>
    <row r="353" spans="1:26">
      <c r="A353" s="2"/>
      <c r="B353" s="2"/>
      <c r="C353" s="86"/>
      <c r="D353" s="86"/>
      <c r="E353" s="86"/>
      <c r="F353" s="86"/>
      <c r="G353" s="86"/>
      <c r="H353" s="86"/>
      <c r="I353" s="86"/>
      <c r="J353" s="86"/>
      <c r="K353" s="86"/>
      <c r="L353" s="86"/>
      <c r="M353" s="86"/>
      <c r="N353" s="86"/>
      <c r="O353" s="86"/>
      <c r="P353" s="86"/>
      <c r="Q353" s="2"/>
      <c r="R353" s="2"/>
      <c r="S353" s="2"/>
      <c r="T353" s="2"/>
      <c r="U353" s="2"/>
      <c r="V353" s="2"/>
      <c r="W353" s="2"/>
      <c r="X353" s="2"/>
      <c r="Y353" s="2"/>
      <c r="Z353" s="2"/>
    </row>
    <row r="354" spans="1:26">
      <c r="A354" s="2"/>
      <c r="B354" s="2"/>
      <c r="C354" s="86"/>
      <c r="D354" s="86"/>
      <c r="E354" s="86"/>
      <c r="F354" s="86"/>
      <c r="G354" s="86"/>
      <c r="H354" s="86"/>
      <c r="I354" s="86"/>
      <c r="J354" s="86"/>
      <c r="K354" s="86"/>
      <c r="L354" s="86"/>
      <c r="M354" s="86"/>
      <c r="N354" s="86"/>
      <c r="O354" s="86"/>
      <c r="P354" s="86"/>
      <c r="Q354" s="2"/>
      <c r="R354" s="2"/>
      <c r="S354" s="2"/>
      <c r="T354" s="2"/>
      <c r="U354" s="2"/>
      <c r="V354" s="2"/>
      <c r="W354" s="2"/>
      <c r="X354" s="2"/>
      <c r="Y354" s="2"/>
      <c r="Z354" s="2"/>
    </row>
    <row r="355" spans="1:26">
      <c r="A355" s="2"/>
      <c r="B355" s="2"/>
      <c r="C355" s="86"/>
      <c r="D355" s="86"/>
      <c r="E355" s="86"/>
      <c r="F355" s="86"/>
      <c r="G355" s="86"/>
      <c r="H355" s="86"/>
      <c r="I355" s="86"/>
      <c r="J355" s="86"/>
      <c r="K355" s="86"/>
      <c r="L355" s="86"/>
      <c r="M355" s="86"/>
      <c r="N355" s="86"/>
      <c r="O355" s="86"/>
      <c r="P355" s="86"/>
      <c r="Q355" s="2"/>
      <c r="R355" s="2"/>
      <c r="S355" s="2"/>
      <c r="T355" s="2"/>
      <c r="U355" s="2"/>
      <c r="V355" s="2"/>
      <c r="W355" s="2"/>
      <c r="X355" s="2"/>
      <c r="Y355" s="2"/>
      <c r="Z355" s="2"/>
    </row>
    <row r="356" spans="1:26">
      <c r="A356" s="2"/>
      <c r="B356" s="2"/>
      <c r="C356" s="86"/>
      <c r="D356" s="86"/>
      <c r="E356" s="86"/>
      <c r="F356" s="86"/>
      <c r="G356" s="86"/>
      <c r="H356" s="86"/>
      <c r="I356" s="86"/>
      <c r="J356" s="86"/>
      <c r="K356" s="86"/>
      <c r="L356" s="86"/>
      <c r="M356" s="86"/>
      <c r="N356" s="86"/>
      <c r="O356" s="86"/>
      <c r="P356" s="86"/>
      <c r="Q356" s="2"/>
      <c r="R356" s="2"/>
      <c r="S356" s="2"/>
      <c r="T356" s="2"/>
      <c r="U356" s="2"/>
      <c r="V356" s="2"/>
      <c r="W356" s="2"/>
      <c r="X356" s="2"/>
      <c r="Y356" s="2"/>
      <c r="Z356" s="2"/>
    </row>
    <row r="357" spans="1:26">
      <c r="A357" s="2"/>
      <c r="B357" s="2"/>
      <c r="C357" s="86"/>
      <c r="D357" s="86"/>
      <c r="E357" s="86"/>
      <c r="F357" s="86"/>
      <c r="G357" s="86"/>
      <c r="H357" s="86"/>
      <c r="I357" s="86"/>
      <c r="J357" s="86"/>
      <c r="K357" s="86"/>
      <c r="L357" s="86"/>
      <c r="M357" s="86"/>
      <c r="N357" s="86"/>
      <c r="O357" s="86"/>
      <c r="P357" s="86"/>
      <c r="Q357" s="2"/>
      <c r="R357" s="2"/>
      <c r="S357" s="2"/>
      <c r="T357" s="2"/>
      <c r="U357" s="2"/>
      <c r="V357" s="2"/>
      <c r="W357" s="2"/>
      <c r="X357" s="2"/>
      <c r="Y357" s="2"/>
      <c r="Z357" s="2"/>
    </row>
    <row r="358" spans="1:26">
      <c r="A358" s="2"/>
      <c r="B358" s="2"/>
      <c r="C358" s="86"/>
      <c r="D358" s="86"/>
      <c r="E358" s="86"/>
      <c r="F358" s="86"/>
      <c r="G358" s="86"/>
      <c r="H358" s="86"/>
      <c r="I358" s="86"/>
      <c r="J358" s="86"/>
      <c r="K358" s="86"/>
      <c r="L358" s="86"/>
      <c r="M358" s="86"/>
      <c r="N358" s="86"/>
      <c r="O358" s="86"/>
      <c r="P358" s="86"/>
      <c r="Q358" s="2"/>
      <c r="R358" s="2"/>
      <c r="S358" s="2"/>
      <c r="T358" s="2"/>
      <c r="U358" s="2"/>
      <c r="V358" s="2"/>
      <c r="W358" s="2"/>
      <c r="X358" s="2"/>
      <c r="Y358" s="2"/>
      <c r="Z358" s="2"/>
    </row>
    <row r="359" spans="1:26">
      <c r="A359" s="2"/>
      <c r="B359" s="2"/>
      <c r="C359" s="86"/>
      <c r="D359" s="86"/>
      <c r="E359" s="86"/>
      <c r="F359" s="86"/>
      <c r="G359" s="86"/>
      <c r="H359" s="86"/>
      <c r="I359" s="86"/>
      <c r="J359" s="86"/>
      <c r="K359" s="86"/>
      <c r="L359" s="86"/>
      <c r="M359" s="86"/>
      <c r="N359" s="86"/>
      <c r="O359" s="86"/>
      <c r="P359" s="86"/>
      <c r="Q359" s="2"/>
      <c r="R359" s="2"/>
      <c r="S359" s="2"/>
      <c r="T359" s="2"/>
      <c r="U359" s="2"/>
      <c r="V359" s="2"/>
      <c r="W359" s="2"/>
      <c r="X359" s="2"/>
      <c r="Y359" s="2"/>
      <c r="Z359" s="2"/>
    </row>
    <row r="360" spans="1:26">
      <c r="A360" s="2"/>
      <c r="B360" s="2"/>
      <c r="C360" s="86"/>
      <c r="D360" s="86"/>
      <c r="E360" s="86"/>
      <c r="F360" s="86"/>
      <c r="G360" s="86"/>
      <c r="H360" s="86"/>
      <c r="I360" s="86"/>
      <c r="J360" s="86"/>
      <c r="K360" s="86"/>
      <c r="L360" s="86"/>
      <c r="M360" s="86"/>
      <c r="N360" s="86"/>
      <c r="O360" s="86"/>
      <c r="P360" s="86"/>
      <c r="Q360" s="2"/>
      <c r="R360" s="2"/>
      <c r="S360" s="2"/>
      <c r="T360" s="2"/>
      <c r="U360" s="2"/>
      <c r="V360" s="2"/>
      <c r="W360" s="2"/>
      <c r="X360" s="2"/>
      <c r="Y360" s="2"/>
      <c r="Z360" s="2"/>
    </row>
    <row r="361" spans="1:26">
      <c r="A361" s="2"/>
      <c r="B361" s="2"/>
      <c r="C361" s="86"/>
      <c r="D361" s="86"/>
      <c r="E361" s="86"/>
      <c r="F361" s="86"/>
      <c r="G361" s="86"/>
      <c r="H361" s="86"/>
      <c r="I361" s="86"/>
      <c r="J361" s="86"/>
      <c r="K361" s="86"/>
      <c r="L361" s="86"/>
      <c r="M361" s="86"/>
      <c r="N361" s="86"/>
      <c r="O361" s="86"/>
      <c r="P361" s="86"/>
      <c r="Q361" s="2"/>
      <c r="R361" s="2"/>
      <c r="S361" s="2"/>
      <c r="T361" s="2"/>
      <c r="U361" s="2"/>
      <c r="V361" s="2"/>
      <c r="W361" s="2"/>
      <c r="X361" s="2"/>
      <c r="Y361" s="2"/>
      <c r="Z361" s="2"/>
    </row>
    <row r="362" spans="1:26">
      <c r="A362" s="2"/>
      <c r="B362" s="2"/>
      <c r="C362" s="86"/>
      <c r="D362" s="86"/>
      <c r="E362" s="86"/>
      <c r="F362" s="86"/>
      <c r="G362" s="86"/>
      <c r="H362" s="86"/>
      <c r="I362" s="86"/>
      <c r="J362" s="86"/>
      <c r="K362" s="86"/>
      <c r="L362" s="86"/>
      <c r="M362" s="86"/>
      <c r="N362" s="86"/>
      <c r="O362" s="86"/>
      <c r="P362" s="86"/>
      <c r="Q362" s="2"/>
      <c r="R362" s="2"/>
      <c r="S362" s="2"/>
      <c r="T362" s="2"/>
      <c r="U362" s="2"/>
      <c r="V362" s="2"/>
      <c r="W362" s="2"/>
      <c r="X362" s="2"/>
      <c r="Y362" s="2"/>
      <c r="Z362" s="2"/>
    </row>
    <row r="363" spans="1:26">
      <c r="A363" s="2"/>
      <c r="B363" s="2"/>
      <c r="C363" s="86"/>
      <c r="D363" s="86"/>
      <c r="E363" s="86"/>
      <c r="F363" s="86"/>
      <c r="G363" s="86"/>
      <c r="H363" s="86"/>
      <c r="I363" s="86"/>
      <c r="J363" s="86"/>
      <c r="K363" s="86"/>
      <c r="L363" s="86"/>
      <c r="M363" s="86"/>
      <c r="N363" s="86"/>
      <c r="O363" s="86"/>
      <c r="P363" s="86"/>
      <c r="Q363" s="2"/>
      <c r="R363" s="2"/>
      <c r="S363" s="2"/>
      <c r="T363" s="2"/>
      <c r="U363" s="2"/>
      <c r="V363" s="2"/>
      <c r="W363" s="2"/>
      <c r="X363" s="2"/>
      <c r="Y363" s="2"/>
      <c r="Z363" s="2"/>
    </row>
    <row r="364" spans="1:26">
      <c r="A364" s="2"/>
      <c r="B364" s="2"/>
      <c r="C364" s="86"/>
      <c r="D364" s="86"/>
      <c r="E364" s="86"/>
      <c r="F364" s="86"/>
      <c r="G364" s="86"/>
      <c r="H364" s="86"/>
      <c r="I364" s="86"/>
      <c r="J364" s="86"/>
      <c r="K364" s="86"/>
      <c r="L364" s="86"/>
      <c r="M364" s="86"/>
      <c r="N364" s="86"/>
      <c r="O364" s="86"/>
      <c r="P364" s="86"/>
      <c r="Q364" s="2"/>
      <c r="R364" s="2"/>
      <c r="S364" s="2"/>
      <c r="T364" s="2"/>
      <c r="U364" s="2"/>
      <c r="V364" s="2"/>
      <c r="W364" s="2"/>
      <c r="X364" s="2"/>
      <c r="Y364" s="2"/>
      <c r="Z364" s="2"/>
    </row>
    <row r="365" spans="1:26">
      <c r="A365" s="2"/>
      <c r="B365" s="2"/>
      <c r="C365" s="86"/>
      <c r="D365" s="86"/>
      <c r="E365" s="86"/>
      <c r="F365" s="86"/>
      <c r="G365" s="86"/>
      <c r="H365" s="86"/>
      <c r="I365" s="86"/>
      <c r="J365" s="86"/>
      <c r="K365" s="86"/>
      <c r="L365" s="86"/>
      <c r="M365" s="86"/>
      <c r="N365" s="86"/>
      <c r="O365" s="86"/>
      <c r="P365" s="86"/>
      <c r="Q365" s="2"/>
      <c r="R365" s="2"/>
      <c r="S365" s="2"/>
      <c r="T365" s="2"/>
      <c r="U365" s="2"/>
      <c r="V365" s="2"/>
      <c r="W365" s="2"/>
      <c r="X365" s="2"/>
      <c r="Y365" s="2"/>
      <c r="Z365" s="2"/>
    </row>
    <row r="366" spans="1:26">
      <c r="A366" s="2"/>
      <c r="B366" s="2"/>
      <c r="C366" s="86"/>
      <c r="D366" s="86"/>
      <c r="E366" s="86"/>
      <c r="F366" s="86"/>
      <c r="G366" s="86"/>
      <c r="H366" s="86"/>
      <c r="I366" s="86"/>
      <c r="J366" s="86"/>
      <c r="K366" s="86"/>
      <c r="L366" s="86"/>
      <c r="M366" s="86"/>
      <c r="N366" s="86"/>
      <c r="O366" s="86"/>
      <c r="P366" s="86"/>
      <c r="Q366" s="2"/>
      <c r="R366" s="2"/>
      <c r="S366" s="2"/>
      <c r="T366" s="2"/>
      <c r="U366" s="2"/>
      <c r="V366" s="2"/>
      <c r="W366" s="2"/>
      <c r="X366" s="2"/>
      <c r="Y366" s="2"/>
      <c r="Z366" s="2"/>
    </row>
    <row r="367" spans="1:26">
      <c r="A367" s="2"/>
      <c r="B367" s="2"/>
      <c r="C367" s="86"/>
      <c r="D367" s="86"/>
      <c r="E367" s="86"/>
      <c r="F367" s="86"/>
      <c r="G367" s="86"/>
      <c r="H367" s="86"/>
      <c r="I367" s="86"/>
      <c r="J367" s="86"/>
      <c r="K367" s="86"/>
      <c r="L367" s="86"/>
      <c r="M367" s="86"/>
      <c r="N367" s="86"/>
      <c r="O367" s="86"/>
      <c r="P367" s="86"/>
      <c r="Q367" s="2"/>
      <c r="R367" s="2"/>
      <c r="S367" s="2"/>
      <c r="T367" s="2"/>
      <c r="U367" s="2"/>
      <c r="V367" s="2"/>
      <c r="W367" s="2"/>
      <c r="X367" s="2"/>
      <c r="Y367" s="2"/>
      <c r="Z367" s="2"/>
    </row>
    <row r="368" spans="1:26">
      <c r="A368" s="2"/>
      <c r="B368" s="2"/>
      <c r="C368" s="86"/>
      <c r="D368" s="86"/>
      <c r="E368" s="86"/>
      <c r="F368" s="86"/>
      <c r="G368" s="86"/>
      <c r="H368" s="86"/>
      <c r="I368" s="86"/>
      <c r="J368" s="86"/>
      <c r="K368" s="86"/>
      <c r="L368" s="86"/>
      <c r="M368" s="86"/>
      <c r="N368" s="86"/>
      <c r="O368" s="86"/>
      <c r="P368" s="86"/>
      <c r="Q368" s="2"/>
      <c r="R368" s="2"/>
      <c r="S368" s="2"/>
      <c r="T368" s="2"/>
      <c r="U368" s="2"/>
      <c r="V368" s="2"/>
      <c r="W368" s="2"/>
      <c r="X368" s="2"/>
      <c r="Y368" s="2"/>
      <c r="Z368" s="2"/>
    </row>
    <row r="369" spans="1:26">
      <c r="A369" s="2"/>
      <c r="B369" s="2"/>
      <c r="C369" s="86"/>
      <c r="D369" s="86"/>
      <c r="E369" s="86"/>
      <c r="F369" s="86"/>
      <c r="G369" s="86"/>
      <c r="H369" s="86"/>
      <c r="I369" s="86"/>
      <c r="J369" s="86"/>
      <c r="K369" s="86"/>
      <c r="L369" s="86"/>
      <c r="M369" s="86"/>
      <c r="N369" s="86"/>
      <c r="O369" s="86"/>
      <c r="P369" s="86"/>
      <c r="Q369" s="2"/>
      <c r="R369" s="2"/>
      <c r="S369" s="2"/>
      <c r="T369" s="2"/>
      <c r="U369" s="2"/>
      <c r="V369" s="2"/>
      <c r="W369" s="2"/>
      <c r="X369" s="2"/>
      <c r="Y369" s="2"/>
      <c r="Z369" s="2"/>
    </row>
    <row r="370" spans="1:26">
      <c r="A370" s="2"/>
      <c r="B370" s="2"/>
      <c r="C370" s="86"/>
      <c r="D370" s="86"/>
      <c r="E370" s="86"/>
      <c r="F370" s="86"/>
      <c r="G370" s="86"/>
      <c r="H370" s="86"/>
      <c r="I370" s="86"/>
      <c r="J370" s="86"/>
      <c r="K370" s="86"/>
      <c r="L370" s="86"/>
      <c r="M370" s="86"/>
      <c r="N370" s="86"/>
      <c r="O370" s="86"/>
      <c r="P370" s="86"/>
      <c r="Q370" s="2"/>
      <c r="R370" s="2"/>
      <c r="S370" s="2"/>
      <c r="T370" s="2"/>
      <c r="U370" s="2"/>
      <c r="V370" s="2"/>
      <c r="W370" s="2"/>
      <c r="X370" s="2"/>
      <c r="Y370" s="2"/>
      <c r="Z370" s="2"/>
    </row>
    <row r="371" spans="1:26">
      <c r="A371" s="2"/>
      <c r="B371" s="2"/>
      <c r="C371" s="86"/>
      <c r="D371" s="86"/>
      <c r="E371" s="86"/>
      <c r="F371" s="86"/>
      <c r="G371" s="86"/>
      <c r="H371" s="86"/>
      <c r="I371" s="86"/>
      <c r="J371" s="86"/>
      <c r="K371" s="86"/>
      <c r="L371" s="86"/>
      <c r="M371" s="86"/>
      <c r="N371" s="86"/>
      <c r="O371" s="86"/>
      <c r="P371" s="86"/>
      <c r="Q371" s="2"/>
      <c r="R371" s="2"/>
      <c r="S371" s="2"/>
      <c r="T371" s="2"/>
      <c r="U371" s="2"/>
      <c r="V371" s="2"/>
      <c r="W371" s="2"/>
      <c r="X371" s="2"/>
      <c r="Y371" s="2"/>
      <c r="Z371" s="2"/>
    </row>
    <row r="372" spans="1:26">
      <c r="A372" s="2"/>
      <c r="B372" s="2"/>
      <c r="C372" s="86"/>
      <c r="D372" s="86"/>
      <c r="E372" s="86"/>
      <c r="F372" s="86"/>
      <c r="G372" s="86"/>
      <c r="H372" s="86"/>
      <c r="I372" s="86"/>
      <c r="J372" s="86"/>
      <c r="K372" s="86"/>
      <c r="L372" s="86"/>
      <c r="M372" s="86"/>
      <c r="N372" s="86"/>
      <c r="O372" s="86"/>
      <c r="P372" s="86"/>
      <c r="Q372" s="2"/>
      <c r="R372" s="2"/>
      <c r="S372" s="2"/>
      <c r="T372" s="2"/>
      <c r="U372" s="2"/>
      <c r="V372" s="2"/>
      <c r="W372" s="2"/>
      <c r="X372" s="2"/>
      <c r="Y372" s="2"/>
      <c r="Z372" s="2"/>
    </row>
    <row r="373" spans="1:26">
      <c r="A373" s="2"/>
      <c r="B373" s="2"/>
      <c r="C373" s="86"/>
      <c r="D373" s="86"/>
      <c r="E373" s="86"/>
      <c r="F373" s="86"/>
      <c r="G373" s="86"/>
      <c r="H373" s="86"/>
      <c r="I373" s="86"/>
      <c r="J373" s="86"/>
      <c r="K373" s="86"/>
      <c r="L373" s="86"/>
      <c r="M373" s="86"/>
      <c r="N373" s="86"/>
      <c r="O373" s="86"/>
      <c r="P373" s="86"/>
      <c r="Q373" s="2"/>
      <c r="R373" s="2"/>
      <c r="S373" s="2"/>
      <c r="T373" s="2"/>
      <c r="U373" s="2"/>
      <c r="V373" s="2"/>
      <c r="W373" s="2"/>
      <c r="X373" s="2"/>
      <c r="Y373" s="2"/>
      <c r="Z373" s="2"/>
    </row>
    <row r="374" spans="1:26">
      <c r="A374" s="2"/>
      <c r="B374" s="2"/>
      <c r="C374" s="86"/>
      <c r="D374" s="86"/>
      <c r="E374" s="86"/>
      <c r="F374" s="86"/>
      <c r="G374" s="86"/>
      <c r="H374" s="86"/>
      <c r="I374" s="86"/>
      <c r="J374" s="86"/>
      <c r="K374" s="86"/>
      <c r="L374" s="86"/>
      <c r="M374" s="86"/>
      <c r="N374" s="86"/>
      <c r="O374" s="86"/>
      <c r="P374" s="86"/>
      <c r="Q374" s="2"/>
      <c r="R374" s="2"/>
      <c r="S374" s="2"/>
      <c r="T374" s="2"/>
      <c r="U374" s="2"/>
      <c r="V374" s="2"/>
      <c r="W374" s="2"/>
      <c r="X374" s="2"/>
      <c r="Y374" s="2"/>
      <c r="Z374" s="2"/>
    </row>
    <row r="375" spans="1:26">
      <c r="A375" s="2"/>
      <c r="B375" s="2"/>
      <c r="C375" s="86"/>
      <c r="D375" s="86"/>
      <c r="E375" s="86"/>
      <c r="F375" s="86"/>
      <c r="G375" s="86"/>
      <c r="H375" s="86"/>
      <c r="I375" s="86"/>
      <c r="J375" s="86"/>
      <c r="K375" s="86"/>
      <c r="L375" s="86"/>
      <c r="M375" s="86"/>
      <c r="N375" s="86"/>
      <c r="O375" s="86"/>
      <c r="P375" s="86"/>
      <c r="Q375" s="2"/>
      <c r="R375" s="2"/>
      <c r="S375" s="2"/>
      <c r="T375" s="2"/>
      <c r="U375" s="2"/>
      <c r="V375" s="2"/>
      <c r="W375" s="2"/>
      <c r="X375" s="2"/>
      <c r="Y375" s="2"/>
      <c r="Z375" s="2"/>
    </row>
    <row r="376" spans="1:26">
      <c r="A376" s="2"/>
      <c r="B376" s="2"/>
      <c r="C376" s="86"/>
      <c r="D376" s="86"/>
      <c r="E376" s="86"/>
      <c r="F376" s="86"/>
      <c r="G376" s="86"/>
      <c r="H376" s="86"/>
      <c r="I376" s="86"/>
      <c r="J376" s="86"/>
      <c r="K376" s="86"/>
      <c r="L376" s="86"/>
      <c r="M376" s="86"/>
      <c r="N376" s="86"/>
      <c r="O376" s="86"/>
      <c r="P376" s="86"/>
      <c r="Q376" s="2"/>
      <c r="R376" s="2"/>
      <c r="S376" s="2"/>
      <c r="T376" s="2"/>
      <c r="U376" s="2"/>
      <c r="V376" s="2"/>
      <c r="W376" s="2"/>
      <c r="X376" s="2"/>
      <c r="Y376" s="2"/>
      <c r="Z376" s="2"/>
    </row>
    <row r="377" spans="1:26">
      <c r="A377" s="2"/>
      <c r="B377" s="2"/>
      <c r="C377" s="86"/>
      <c r="D377" s="86"/>
      <c r="E377" s="86"/>
      <c r="F377" s="86"/>
      <c r="G377" s="86"/>
      <c r="H377" s="86"/>
      <c r="I377" s="86"/>
      <c r="J377" s="86"/>
      <c r="K377" s="86"/>
      <c r="L377" s="86"/>
      <c r="M377" s="86"/>
      <c r="N377" s="86"/>
      <c r="O377" s="86"/>
      <c r="P377" s="86"/>
      <c r="Q377" s="2"/>
      <c r="R377" s="2"/>
      <c r="S377" s="2"/>
      <c r="T377" s="2"/>
      <c r="U377" s="2"/>
      <c r="V377" s="2"/>
      <c r="W377" s="2"/>
      <c r="X377" s="2"/>
      <c r="Y377" s="2"/>
      <c r="Z377" s="2"/>
    </row>
    <row r="378" spans="1:26">
      <c r="A378" s="2"/>
      <c r="B378" s="2"/>
      <c r="C378" s="86"/>
      <c r="D378" s="86"/>
      <c r="E378" s="86"/>
      <c r="F378" s="86"/>
      <c r="G378" s="86"/>
      <c r="H378" s="86"/>
      <c r="I378" s="86"/>
      <c r="J378" s="86"/>
      <c r="K378" s="86"/>
      <c r="L378" s="86"/>
      <c r="M378" s="86"/>
      <c r="N378" s="86"/>
      <c r="O378" s="86"/>
      <c r="P378" s="86"/>
      <c r="Q378" s="2"/>
      <c r="R378" s="2"/>
      <c r="S378" s="2"/>
      <c r="T378" s="2"/>
      <c r="U378" s="2"/>
      <c r="V378" s="2"/>
      <c r="W378" s="2"/>
      <c r="X378" s="2"/>
      <c r="Y378" s="2"/>
      <c r="Z378" s="2"/>
    </row>
    <row r="379" spans="1:26">
      <c r="A379" s="2"/>
      <c r="B379" s="2"/>
      <c r="C379" s="86"/>
      <c r="D379" s="86"/>
      <c r="E379" s="86"/>
      <c r="F379" s="86"/>
      <c r="G379" s="86"/>
      <c r="H379" s="86"/>
      <c r="I379" s="86"/>
      <c r="J379" s="86"/>
      <c r="K379" s="86"/>
      <c r="L379" s="86"/>
      <c r="M379" s="86"/>
      <c r="N379" s="86"/>
      <c r="O379" s="86"/>
      <c r="P379" s="86"/>
      <c r="Q379" s="2"/>
      <c r="R379" s="2"/>
      <c r="S379" s="2"/>
      <c r="T379" s="2"/>
      <c r="U379" s="2"/>
      <c r="V379" s="2"/>
      <c r="W379" s="2"/>
      <c r="X379" s="2"/>
      <c r="Y379" s="2"/>
      <c r="Z379" s="2"/>
    </row>
    <row r="380" spans="1:26">
      <c r="A380" s="2"/>
      <c r="B380" s="2"/>
      <c r="C380" s="86"/>
      <c r="D380" s="86"/>
      <c r="E380" s="86"/>
      <c r="F380" s="86"/>
      <c r="G380" s="86"/>
      <c r="H380" s="86"/>
      <c r="I380" s="86"/>
      <c r="J380" s="86"/>
      <c r="K380" s="86"/>
      <c r="L380" s="86"/>
      <c r="M380" s="86"/>
      <c r="N380" s="86"/>
      <c r="O380" s="86"/>
      <c r="P380" s="86"/>
      <c r="Q380" s="2"/>
      <c r="R380" s="2"/>
      <c r="S380" s="2"/>
      <c r="T380" s="2"/>
      <c r="U380" s="2"/>
      <c r="V380" s="2"/>
      <c r="W380" s="2"/>
      <c r="X380" s="2"/>
      <c r="Y380" s="2"/>
      <c r="Z380" s="2"/>
    </row>
    <row r="381" spans="1:26">
      <c r="A381" s="2"/>
      <c r="B381" s="2"/>
      <c r="C381" s="86"/>
      <c r="D381" s="86"/>
      <c r="E381" s="86"/>
      <c r="F381" s="86"/>
      <c r="G381" s="86"/>
      <c r="H381" s="86"/>
      <c r="I381" s="86"/>
      <c r="J381" s="86"/>
      <c r="K381" s="86"/>
      <c r="L381" s="86"/>
      <c r="M381" s="86"/>
      <c r="N381" s="86"/>
      <c r="O381" s="86"/>
      <c r="P381" s="86"/>
      <c r="Q381" s="2"/>
      <c r="R381" s="2"/>
      <c r="S381" s="2"/>
      <c r="T381" s="2"/>
      <c r="U381" s="2"/>
      <c r="V381" s="2"/>
      <c r="W381" s="2"/>
      <c r="X381" s="2"/>
      <c r="Y381" s="2"/>
      <c r="Z381" s="2"/>
    </row>
    <row r="382" spans="1:26">
      <c r="A382" s="2"/>
      <c r="B382" s="2"/>
      <c r="C382" s="86"/>
      <c r="D382" s="86"/>
      <c r="E382" s="86"/>
      <c r="F382" s="86"/>
      <c r="G382" s="86"/>
      <c r="H382" s="86"/>
      <c r="I382" s="86"/>
      <c r="J382" s="86"/>
      <c r="K382" s="86"/>
      <c r="L382" s="86"/>
      <c r="M382" s="86"/>
      <c r="N382" s="86"/>
      <c r="O382" s="86"/>
      <c r="P382" s="86"/>
      <c r="Q382" s="2"/>
      <c r="R382" s="2"/>
      <c r="S382" s="2"/>
      <c r="T382" s="2"/>
      <c r="U382" s="2"/>
      <c r="V382" s="2"/>
      <c r="W382" s="2"/>
      <c r="X382" s="2"/>
      <c r="Y382" s="2"/>
      <c r="Z382" s="2"/>
    </row>
    <row r="383" spans="1:26">
      <c r="A383" s="2"/>
      <c r="B383" s="2"/>
      <c r="C383" s="86"/>
      <c r="D383" s="86"/>
      <c r="E383" s="86"/>
      <c r="F383" s="86"/>
      <c r="G383" s="86"/>
      <c r="H383" s="86"/>
      <c r="I383" s="86"/>
      <c r="J383" s="86"/>
      <c r="K383" s="86"/>
      <c r="L383" s="86"/>
      <c r="M383" s="86"/>
      <c r="N383" s="86"/>
      <c r="O383" s="86"/>
      <c r="P383" s="86"/>
      <c r="Q383" s="2"/>
      <c r="R383" s="2"/>
      <c r="S383" s="2"/>
      <c r="T383" s="2"/>
      <c r="U383" s="2"/>
      <c r="V383" s="2"/>
      <c r="W383" s="2"/>
      <c r="X383" s="2"/>
      <c r="Y383" s="2"/>
      <c r="Z383" s="2"/>
    </row>
    <row r="384" spans="1:26">
      <c r="A384" s="2"/>
      <c r="B384" s="2"/>
      <c r="C384" s="86"/>
      <c r="D384" s="86"/>
      <c r="E384" s="86"/>
      <c r="F384" s="86"/>
      <c r="G384" s="86"/>
      <c r="H384" s="86"/>
      <c r="I384" s="86"/>
      <c r="J384" s="86"/>
      <c r="K384" s="86"/>
      <c r="L384" s="86"/>
      <c r="M384" s="86"/>
      <c r="N384" s="86"/>
      <c r="O384" s="86"/>
      <c r="P384" s="86"/>
      <c r="Q384" s="2"/>
      <c r="R384" s="2"/>
      <c r="S384" s="2"/>
      <c r="T384" s="2"/>
      <c r="U384" s="2"/>
      <c r="V384" s="2"/>
      <c r="W384" s="2"/>
      <c r="X384" s="2"/>
      <c r="Y384" s="2"/>
      <c r="Z384" s="2"/>
    </row>
    <row r="385" spans="1:26">
      <c r="A385" s="2"/>
      <c r="B385" s="2"/>
      <c r="C385" s="86"/>
      <c r="D385" s="86"/>
      <c r="E385" s="86"/>
      <c r="F385" s="86"/>
      <c r="G385" s="86"/>
      <c r="H385" s="86"/>
      <c r="I385" s="86"/>
      <c r="J385" s="86"/>
      <c r="K385" s="86"/>
      <c r="L385" s="86"/>
      <c r="M385" s="86"/>
      <c r="N385" s="86"/>
      <c r="O385" s="86"/>
      <c r="P385" s="86"/>
      <c r="Q385" s="2"/>
      <c r="R385" s="2"/>
      <c r="S385" s="2"/>
      <c r="T385" s="2"/>
      <c r="U385" s="2"/>
      <c r="V385" s="2"/>
      <c r="W385" s="2"/>
      <c r="X385" s="2"/>
      <c r="Y385" s="2"/>
      <c r="Z385" s="2"/>
    </row>
    <row r="386" spans="1:26">
      <c r="A386" s="2"/>
      <c r="B386" s="2"/>
      <c r="C386" s="86"/>
      <c r="D386" s="86"/>
      <c r="E386" s="86"/>
      <c r="F386" s="86"/>
      <c r="G386" s="86"/>
      <c r="H386" s="86"/>
      <c r="I386" s="86"/>
      <c r="J386" s="86"/>
      <c r="K386" s="86"/>
      <c r="L386" s="86"/>
      <c r="M386" s="86"/>
      <c r="N386" s="86"/>
      <c r="O386" s="86"/>
      <c r="P386" s="86"/>
      <c r="Q386" s="2"/>
      <c r="R386" s="2"/>
      <c r="S386" s="2"/>
      <c r="T386" s="2"/>
      <c r="U386" s="2"/>
      <c r="V386" s="2"/>
      <c r="W386" s="2"/>
      <c r="X386" s="2"/>
      <c r="Y386" s="2"/>
      <c r="Z386" s="2"/>
    </row>
    <row r="387" spans="1:26">
      <c r="A387" s="2"/>
      <c r="B387" s="2"/>
      <c r="C387" s="86"/>
      <c r="D387" s="86"/>
      <c r="E387" s="86"/>
      <c r="F387" s="86"/>
      <c r="G387" s="86"/>
      <c r="H387" s="86"/>
      <c r="I387" s="86"/>
      <c r="J387" s="86"/>
      <c r="K387" s="86"/>
      <c r="L387" s="86"/>
      <c r="M387" s="86"/>
      <c r="N387" s="86"/>
      <c r="O387" s="86"/>
      <c r="P387" s="86"/>
      <c r="Q387" s="2"/>
      <c r="R387" s="2"/>
      <c r="S387" s="2"/>
      <c r="T387" s="2"/>
      <c r="U387" s="2"/>
      <c r="V387" s="2"/>
      <c r="W387" s="2"/>
      <c r="X387" s="2"/>
      <c r="Y387" s="2"/>
      <c r="Z387" s="2"/>
    </row>
    <row r="388" spans="1:26">
      <c r="A388" s="2"/>
      <c r="B388" s="2"/>
      <c r="C388" s="86"/>
      <c r="D388" s="86"/>
      <c r="E388" s="86"/>
      <c r="F388" s="86"/>
      <c r="G388" s="86"/>
      <c r="H388" s="86"/>
      <c r="I388" s="86"/>
      <c r="J388" s="86"/>
      <c r="K388" s="86"/>
      <c r="L388" s="86"/>
      <c r="M388" s="86"/>
      <c r="N388" s="86"/>
      <c r="O388" s="86"/>
      <c r="P388" s="86"/>
      <c r="Q388" s="2"/>
      <c r="R388" s="2"/>
      <c r="S388" s="2"/>
      <c r="T388" s="2"/>
      <c r="U388" s="2"/>
      <c r="V388" s="2"/>
      <c r="W388" s="2"/>
      <c r="X388" s="2"/>
      <c r="Y388" s="2"/>
      <c r="Z388" s="2"/>
    </row>
    <row r="389" spans="1:26">
      <c r="A389" s="2"/>
      <c r="B389" s="2"/>
      <c r="C389" s="86"/>
      <c r="D389" s="86"/>
      <c r="E389" s="86"/>
      <c r="F389" s="86"/>
      <c r="G389" s="86"/>
      <c r="H389" s="86"/>
      <c r="I389" s="86"/>
      <c r="J389" s="86"/>
      <c r="K389" s="86"/>
      <c r="L389" s="86"/>
      <c r="M389" s="86"/>
      <c r="N389" s="86"/>
      <c r="O389" s="86"/>
      <c r="P389" s="86"/>
      <c r="Q389" s="2"/>
      <c r="R389" s="2"/>
      <c r="S389" s="2"/>
      <c r="T389" s="2"/>
      <c r="U389" s="2"/>
      <c r="V389" s="2"/>
      <c r="W389" s="2"/>
      <c r="X389" s="2"/>
      <c r="Y389" s="2"/>
      <c r="Z389" s="2"/>
    </row>
    <row r="390" spans="1:26">
      <c r="A390" s="2"/>
      <c r="B390" s="2"/>
      <c r="C390" s="86"/>
      <c r="D390" s="86"/>
      <c r="E390" s="86"/>
      <c r="F390" s="86"/>
      <c r="G390" s="86"/>
      <c r="H390" s="86"/>
      <c r="I390" s="86"/>
      <c r="J390" s="86"/>
      <c r="K390" s="86"/>
      <c r="L390" s="86"/>
      <c r="M390" s="86"/>
      <c r="N390" s="86"/>
      <c r="O390" s="86"/>
      <c r="P390" s="86"/>
      <c r="Q390" s="2"/>
      <c r="R390" s="2"/>
      <c r="S390" s="2"/>
      <c r="T390" s="2"/>
      <c r="U390" s="2"/>
      <c r="V390" s="2"/>
      <c r="W390" s="2"/>
      <c r="X390" s="2"/>
      <c r="Y390" s="2"/>
      <c r="Z390" s="2"/>
    </row>
    <row r="391" spans="1:26">
      <c r="A391" s="2"/>
      <c r="B391" s="2"/>
      <c r="C391" s="86"/>
      <c r="D391" s="86"/>
      <c r="E391" s="86"/>
      <c r="F391" s="86"/>
      <c r="G391" s="86"/>
      <c r="H391" s="86"/>
      <c r="I391" s="86"/>
      <c r="J391" s="86"/>
      <c r="K391" s="86"/>
      <c r="L391" s="86"/>
      <c r="M391" s="86"/>
      <c r="N391" s="86"/>
      <c r="O391" s="86"/>
      <c r="P391" s="86"/>
      <c r="Q391" s="2"/>
      <c r="R391" s="2"/>
      <c r="S391" s="2"/>
      <c r="T391" s="2"/>
      <c r="U391" s="2"/>
      <c r="V391" s="2"/>
      <c r="W391" s="2"/>
      <c r="X391" s="2"/>
      <c r="Y391" s="2"/>
      <c r="Z391" s="2"/>
    </row>
    <row r="392" spans="1:26">
      <c r="A392" s="2"/>
      <c r="B392" s="2"/>
      <c r="C392" s="86"/>
      <c r="D392" s="86"/>
      <c r="E392" s="86"/>
      <c r="F392" s="86"/>
      <c r="G392" s="86"/>
      <c r="H392" s="86"/>
      <c r="I392" s="86"/>
      <c r="J392" s="86"/>
      <c r="K392" s="86"/>
      <c r="L392" s="86"/>
      <c r="M392" s="86"/>
      <c r="N392" s="86"/>
      <c r="O392" s="86"/>
      <c r="P392" s="86"/>
      <c r="Q392" s="2"/>
      <c r="R392" s="2"/>
      <c r="S392" s="2"/>
      <c r="T392" s="2"/>
      <c r="U392" s="2"/>
      <c r="V392" s="2"/>
      <c r="W392" s="2"/>
      <c r="X392" s="2"/>
      <c r="Y392" s="2"/>
      <c r="Z392" s="2"/>
    </row>
    <row r="393" spans="1:26">
      <c r="A393" s="2"/>
      <c r="B393" s="2"/>
      <c r="C393" s="86"/>
      <c r="D393" s="86"/>
      <c r="E393" s="86"/>
      <c r="F393" s="86"/>
      <c r="G393" s="86"/>
      <c r="H393" s="86"/>
      <c r="I393" s="86"/>
      <c r="J393" s="86"/>
      <c r="K393" s="86"/>
      <c r="L393" s="86"/>
      <c r="M393" s="86"/>
      <c r="N393" s="86"/>
      <c r="O393" s="86"/>
      <c r="P393" s="86"/>
      <c r="Q393" s="2"/>
      <c r="R393" s="2"/>
      <c r="S393" s="2"/>
      <c r="T393" s="2"/>
      <c r="U393" s="2"/>
      <c r="V393" s="2"/>
      <c r="W393" s="2"/>
      <c r="X393" s="2"/>
      <c r="Y393" s="2"/>
      <c r="Z393" s="2"/>
    </row>
    <row r="394" spans="1:26">
      <c r="A394" s="2"/>
      <c r="B394" s="2"/>
      <c r="C394" s="86"/>
      <c r="D394" s="86"/>
      <c r="E394" s="86"/>
      <c r="F394" s="86"/>
      <c r="G394" s="86"/>
      <c r="H394" s="86"/>
      <c r="I394" s="86"/>
      <c r="J394" s="86"/>
      <c r="K394" s="86"/>
      <c r="L394" s="86"/>
      <c r="M394" s="86"/>
      <c r="N394" s="86"/>
      <c r="O394" s="86"/>
      <c r="P394" s="86"/>
      <c r="Q394" s="2"/>
      <c r="R394" s="2"/>
      <c r="S394" s="2"/>
      <c r="T394" s="2"/>
      <c r="U394" s="2"/>
      <c r="V394" s="2"/>
      <c r="W394" s="2"/>
      <c r="X394" s="2"/>
      <c r="Y394" s="2"/>
      <c r="Z394" s="2"/>
    </row>
    <row r="395" spans="1:26">
      <c r="A395" s="2"/>
      <c r="B395" s="2"/>
      <c r="C395" s="86"/>
      <c r="D395" s="86"/>
      <c r="E395" s="86"/>
      <c r="F395" s="86"/>
      <c r="G395" s="86"/>
      <c r="H395" s="86"/>
      <c r="I395" s="86"/>
      <c r="J395" s="86"/>
      <c r="K395" s="86"/>
      <c r="L395" s="86"/>
      <c r="M395" s="86"/>
      <c r="N395" s="86"/>
      <c r="O395" s="86"/>
      <c r="P395" s="86"/>
      <c r="Q395" s="2"/>
      <c r="R395" s="2"/>
      <c r="S395" s="2"/>
      <c r="T395" s="2"/>
      <c r="U395" s="2"/>
      <c r="V395" s="2"/>
      <c r="W395" s="2"/>
      <c r="X395" s="2"/>
      <c r="Y395" s="2"/>
      <c r="Z395" s="2"/>
    </row>
    <row r="396" spans="1:26">
      <c r="A396" s="2"/>
      <c r="B396" s="2"/>
      <c r="C396" s="86"/>
      <c r="D396" s="86"/>
      <c r="E396" s="86"/>
      <c r="F396" s="86"/>
      <c r="G396" s="86"/>
      <c r="H396" s="86"/>
      <c r="I396" s="86"/>
      <c r="J396" s="86"/>
      <c r="K396" s="86"/>
      <c r="L396" s="86"/>
      <c r="M396" s="86"/>
      <c r="N396" s="86"/>
      <c r="O396" s="86"/>
      <c r="P396" s="86"/>
      <c r="Q396" s="2"/>
      <c r="R396" s="2"/>
      <c r="S396" s="2"/>
      <c r="T396" s="2"/>
      <c r="U396" s="2"/>
      <c r="V396" s="2"/>
      <c r="W396" s="2"/>
      <c r="X396" s="2"/>
      <c r="Y396" s="2"/>
      <c r="Z396" s="2"/>
    </row>
    <row r="397" spans="1:26">
      <c r="A397" s="2"/>
      <c r="B397" s="2"/>
      <c r="C397" s="86"/>
      <c r="D397" s="86"/>
      <c r="E397" s="86"/>
      <c r="F397" s="86"/>
      <c r="G397" s="86"/>
      <c r="H397" s="86"/>
      <c r="I397" s="86"/>
      <c r="J397" s="86"/>
      <c r="K397" s="86"/>
      <c r="L397" s="86"/>
      <c r="M397" s="86"/>
      <c r="N397" s="86"/>
      <c r="O397" s="86"/>
      <c r="P397" s="86"/>
      <c r="Q397" s="2"/>
      <c r="R397" s="2"/>
      <c r="S397" s="2"/>
      <c r="T397" s="2"/>
      <c r="U397" s="2"/>
      <c r="V397" s="2"/>
      <c r="W397" s="2"/>
      <c r="X397" s="2"/>
      <c r="Y397" s="2"/>
      <c r="Z397" s="2"/>
    </row>
    <row r="398" spans="1:26">
      <c r="A398" s="2"/>
      <c r="B398" s="2"/>
      <c r="C398" s="86"/>
      <c r="D398" s="86"/>
      <c r="E398" s="86"/>
      <c r="F398" s="86"/>
      <c r="G398" s="86"/>
      <c r="H398" s="86"/>
      <c r="I398" s="86"/>
      <c r="J398" s="86"/>
      <c r="K398" s="86"/>
      <c r="L398" s="86"/>
      <c r="M398" s="86"/>
      <c r="N398" s="86"/>
      <c r="O398" s="86"/>
      <c r="P398" s="86"/>
      <c r="Q398" s="2"/>
      <c r="R398" s="2"/>
      <c r="S398" s="2"/>
      <c r="T398" s="2"/>
      <c r="U398" s="2"/>
      <c r="V398" s="2"/>
      <c r="W398" s="2"/>
      <c r="X398" s="2"/>
      <c r="Y398" s="2"/>
      <c r="Z398" s="2"/>
    </row>
    <row r="399" spans="1:26">
      <c r="A399" s="2"/>
      <c r="B399" s="2"/>
      <c r="C399" s="86"/>
      <c r="D399" s="86"/>
      <c r="E399" s="86"/>
      <c r="F399" s="86"/>
      <c r="G399" s="86"/>
      <c r="H399" s="86"/>
      <c r="I399" s="86"/>
      <c r="J399" s="86"/>
      <c r="K399" s="86"/>
      <c r="L399" s="86"/>
      <c r="M399" s="86"/>
      <c r="N399" s="86"/>
      <c r="O399" s="86"/>
      <c r="P399" s="86"/>
      <c r="Q399" s="2"/>
      <c r="R399" s="2"/>
      <c r="S399" s="2"/>
      <c r="T399" s="2"/>
      <c r="U399" s="2"/>
      <c r="V399" s="2"/>
      <c r="W399" s="2"/>
      <c r="X399" s="2"/>
      <c r="Y399" s="2"/>
      <c r="Z399" s="2"/>
    </row>
    <row r="400" spans="1:26">
      <c r="A400" s="2"/>
      <c r="B400" s="2"/>
      <c r="C400" s="86"/>
      <c r="D400" s="86"/>
      <c r="E400" s="86"/>
      <c r="F400" s="86"/>
      <c r="G400" s="86"/>
      <c r="H400" s="86"/>
      <c r="I400" s="86"/>
      <c r="J400" s="86"/>
      <c r="K400" s="86"/>
      <c r="L400" s="86"/>
      <c r="M400" s="86"/>
      <c r="N400" s="86"/>
      <c r="O400" s="86"/>
      <c r="P400" s="86"/>
      <c r="Q400" s="2"/>
      <c r="R400" s="2"/>
      <c r="S400" s="2"/>
      <c r="T400" s="2"/>
      <c r="U400" s="2"/>
      <c r="V400" s="2"/>
      <c r="W400" s="2"/>
      <c r="X400" s="2"/>
      <c r="Y400" s="2"/>
      <c r="Z400" s="2"/>
    </row>
    <row r="401" spans="1:26">
      <c r="A401" s="2"/>
      <c r="B401" s="2"/>
      <c r="C401" s="86"/>
      <c r="D401" s="86"/>
      <c r="E401" s="86"/>
      <c r="F401" s="86"/>
      <c r="G401" s="86"/>
      <c r="H401" s="86"/>
      <c r="I401" s="86"/>
      <c r="J401" s="86"/>
      <c r="K401" s="86"/>
      <c r="L401" s="86"/>
      <c r="M401" s="86"/>
      <c r="N401" s="86"/>
      <c r="O401" s="86"/>
      <c r="P401" s="86"/>
      <c r="Q401" s="2"/>
      <c r="R401" s="2"/>
      <c r="S401" s="2"/>
      <c r="T401" s="2"/>
      <c r="U401" s="2"/>
      <c r="V401" s="2"/>
      <c r="W401" s="2"/>
      <c r="X401" s="2"/>
      <c r="Y401" s="2"/>
      <c r="Z401" s="2"/>
    </row>
    <row r="402" spans="1:26">
      <c r="A402" s="2"/>
      <c r="B402" s="2"/>
      <c r="C402" s="86"/>
      <c r="D402" s="86"/>
      <c r="E402" s="86"/>
      <c r="F402" s="86"/>
      <c r="G402" s="86"/>
      <c r="H402" s="86"/>
      <c r="I402" s="86"/>
      <c r="J402" s="86"/>
      <c r="K402" s="86"/>
      <c r="L402" s="86"/>
      <c r="M402" s="86"/>
      <c r="N402" s="86"/>
      <c r="O402" s="86"/>
      <c r="P402" s="86"/>
      <c r="Q402" s="2"/>
      <c r="R402" s="2"/>
      <c r="S402" s="2"/>
      <c r="T402" s="2"/>
      <c r="U402" s="2"/>
      <c r="V402" s="2"/>
      <c r="W402" s="2"/>
      <c r="X402" s="2"/>
      <c r="Y402" s="2"/>
      <c r="Z402" s="2"/>
    </row>
    <row r="403" spans="1:26">
      <c r="A403" s="2"/>
      <c r="B403" s="2"/>
      <c r="C403" s="86"/>
      <c r="D403" s="86"/>
      <c r="E403" s="86"/>
      <c r="F403" s="86"/>
      <c r="G403" s="86"/>
      <c r="H403" s="86"/>
      <c r="I403" s="86"/>
      <c r="J403" s="86"/>
      <c r="K403" s="86"/>
      <c r="L403" s="86"/>
      <c r="M403" s="86"/>
      <c r="N403" s="86"/>
      <c r="O403" s="86"/>
      <c r="P403" s="86"/>
      <c r="Q403" s="2"/>
      <c r="R403" s="2"/>
      <c r="S403" s="2"/>
      <c r="T403" s="2"/>
      <c r="U403" s="2"/>
      <c r="V403" s="2"/>
      <c r="W403" s="2"/>
      <c r="X403" s="2"/>
      <c r="Y403" s="2"/>
      <c r="Z403" s="2"/>
    </row>
    <row r="404" spans="1:26">
      <c r="A404" s="2"/>
      <c r="B404" s="2"/>
      <c r="C404" s="86"/>
      <c r="D404" s="86"/>
      <c r="E404" s="86"/>
      <c r="F404" s="86"/>
      <c r="G404" s="86"/>
      <c r="H404" s="86"/>
      <c r="I404" s="86"/>
      <c r="J404" s="86"/>
      <c r="K404" s="86"/>
      <c r="L404" s="86"/>
      <c r="M404" s="86"/>
      <c r="N404" s="86"/>
      <c r="O404" s="86"/>
      <c r="P404" s="86"/>
      <c r="Q404" s="2"/>
      <c r="R404" s="2"/>
      <c r="S404" s="2"/>
      <c r="T404" s="2"/>
      <c r="U404" s="2"/>
      <c r="V404" s="2"/>
      <c r="W404" s="2"/>
      <c r="X404" s="2"/>
      <c r="Y404" s="2"/>
      <c r="Z404" s="2"/>
    </row>
    <row r="405" spans="1:26">
      <c r="A405" s="2"/>
      <c r="B405" s="2"/>
      <c r="C405" s="86"/>
      <c r="D405" s="86"/>
      <c r="E405" s="86"/>
      <c r="F405" s="86"/>
      <c r="G405" s="86"/>
      <c r="H405" s="86"/>
      <c r="I405" s="86"/>
      <c r="J405" s="86"/>
      <c r="K405" s="86"/>
      <c r="L405" s="86"/>
      <c r="M405" s="86"/>
      <c r="N405" s="86"/>
      <c r="O405" s="86"/>
      <c r="P405" s="86"/>
      <c r="Q405" s="2"/>
      <c r="R405" s="2"/>
      <c r="S405" s="2"/>
      <c r="T405" s="2"/>
      <c r="U405" s="2"/>
      <c r="V405" s="2"/>
      <c r="W405" s="2"/>
      <c r="X405" s="2"/>
      <c r="Y405" s="2"/>
      <c r="Z405" s="2"/>
    </row>
    <row r="406" spans="1:26">
      <c r="A406" s="2"/>
      <c r="B406" s="2"/>
      <c r="C406" s="86"/>
      <c r="D406" s="86"/>
      <c r="E406" s="86"/>
      <c r="F406" s="86"/>
      <c r="G406" s="86"/>
      <c r="H406" s="86"/>
      <c r="I406" s="86"/>
      <c r="J406" s="86"/>
      <c r="K406" s="86"/>
      <c r="L406" s="86"/>
      <c r="M406" s="86"/>
      <c r="N406" s="86"/>
      <c r="O406" s="86"/>
      <c r="P406" s="86"/>
      <c r="Q406" s="2"/>
      <c r="R406" s="2"/>
      <c r="S406" s="2"/>
      <c r="T406" s="2"/>
      <c r="U406" s="2"/>
      <c r="V406" s="2"/>
      <c r="W406" s="2"/>
      <c r="X406" s="2"/>
      <c r="Y406" s="2"/>
      <c r="Z406" s="2"/>
    </row>
    <row r="407" spans="1:26">
      <c r="A407" s="2"/>
      <c r="B407" s="2"/>
      <c r="C407" s="86"/>
      <c r="D407" s="86"/>
      <c r="E407" s="86"/>
      <c r="F407" s="86"/>
      <c r="G407" s="86"/>
      <c r="H407" s="86"/>
      <c r="I407" s="86"/>
      <c r="J407" s="86"/>
      <c r="K407" s="86"/>
      <c r="L407" s="86"/>
      <c r="M407" s="86"/>
      <c r="N407" s="86"/>
      <c r="O407" s="86"/>
      <c r="P407" s="86"/>
      <c r="Q407" s="2"/>
      <c r="R407" s="2"/>
      <c r="S407" s="2"/>
      <c r="T407" s="2"/>
      <c r="U407" s="2"/>
      <c r="V407" s="2"/>
      <c r="W407" s="2"/>
      <c r="X407" s="2"/>
      <c r="Y407" s="2"/>
      <c r="Z407" s="2"/>
    </row>
    <row r="408" spans="1:26">
      <c r="A408" s="2"/>
      <c r="B408" s="2"/>
      <c r="C408" s="86"/>
      <c r="D408" s="86"/>
      <c r="E408" s="86"/>
      <c r="F408" s="86"/>
      <c r="G408" s="86"/>
      <c r="H408" s="86"/>
      <c r="I408" s="86"/>
      <c r="J408" s="86"/>
      <c r="K408" s="86"/>
      <c r="L408" s="86"/>
      <c r="M408" s="86"/>
      <c r="N408" s="86"/>
      <c r="O408" s="86"/>
      <c r="P408" s="86"/>
      <c r="Q408" s="2"/>
      <c r="R408" s="2"/>
      <c r="S408" s="2"/>
      <c r="T408" s="2"/>
      <c r="U408" s="2"/>
      <c r="V408" s="2"/>
      <c r="W408" s="2"/>
      <c r="X408" s="2"/>
      <c r="Y408" s="2"/>
      <c r="Z408" s="2"/>
    </row>
    <row r="409" spans="1:26">
      <c r="A409" s="2"/>
      <c r="B409" s="2"/>
      <c r="C409" s="86"/>
      <c r="D409" s="86"/>
      <c r="E409" s="86"/>
      <c r="F409" s="86"/>
      <c r="G409" s="86"/>
      <c r="H409" s="86"/>
      <c r="I409" s="86"/>
      <c r="J409" s="86"/>
      <c r="K409" s="86"/>
      <c r="L409" s="86"/>
      <c r="M409" s="86"/>
      <c r="N409" s="86"/>
      <c r="O409" s="86"/>
      <c r="P409" s="86"/>
      <c r="Q409" s="2"/>
      <c r="R409" s="2"/>
      <c r="S409" s="2"/>
      <c r="T409" s="2"/>
      <c r="U409" s="2"/>
      <c r="V409" s="2"/>
      <c r="W409" s="2"/>
      <c r="X409" s="2"/>
      <c r="Y409" s="2"/>
      <c r="Z409" s="2"/>
    </row>
    <row r="410" spans="1:26">
      <c r="A410" s="2"/>
      <c r="B410" s="2"/>
      <c r="C410" s="86"/>
      <c r="D410" s="86"/>
      <c r="E410" s="86"/>
      <c r="F410" s="86"/>
      <c r="G410" s="86"/>
      <c r="H410" s="86"/>
      <c r="I410" s="86"/>
      <c r="J410" s="86"/>
      <c r="K410" s="86"/>
      <c r="L410" s="86"/>
      <c r="M410" s="86"/>
      <c r="N410" s="86"/>
      <c r="O410" s="86"/>
      <c r="P410" s="86"/>
      <c r="Q410" s="2"/>
      <c r="R410" s="2"/>
      <c r="S410" s="2"/>
      <c r="T410" s="2"/>
      <c r="U410" s="2"/>
      <c r="V410" s="2"/>
      <c r="W410" s="2"/>
      <c r="X410" s="2"/>
      <c r="Y410" s="2"/>
      <c r="Z410" s="2"/>
    </row>
    <row r="411" spans="1:26">
      <c r="A411" s="2"/>
      <c r="B411" s="2"/>
      <c r="C411" s="86"/>
      <c r="D411" s="86"/>
      <c r="E411" s="86"/>
      <c r="F411" s="86"/>
      <c r="G411" s="86"/>
      <c r="H411" s="86"/>
      <c r="I411" s="86"/>
      <c r="J411" s="86"/>
      <c r="K411" s="86"/>
      <c r="L411" s="86"/>
      <c r="M411" s="86"/>
      <c r="N411" s="86"/>
      <c r="O411" s="86"/>
      <c r="P411" s="86"/>
      <c r="Q411" s="2"/>
      <c r="R411" s="2"/>
      <c r="S411" s="2"/>
      <c r="T411" s="2"/>
      <c r="U411" s="2"/>
      <c r="V411" s="2"/>
      <c r="W411" s="2"/>
      <c r="X411" s="2"/>
      <c r="Y411" s="2"/>
      <c r="Z411" s="2"/>
    </row>
    <row r="412" spans="1:26">
      <c r="A412" s="2"/>
      <c r="B412" s="2"/>
      <c r="C412" s="86"/>
      <c r="D412" s="86"/>
      <c r="E412" s="86"/>
      <c r="F412" s="86"/>
      <c r="G412" s="86"/>
      <c r="H412" s="86"/>
      <c r="I412" s="86"/>
      <c r="J412" s="86"/>
      <c r="K412" s="86"/>
      <c r="L412" s="86"/>
      <c r="M412" s="86"/>
      <c r="N412" s="86"/>
      <c r="O412" s="86"/>
      <c r="P412" s="86"/>
      <c r="Q412" s="2"/>
      <c r="R412" s="2"/>
      <c r="S412" s="2"/>
      <c r="T412" s="2"/>
      <c r="U412" s="2"/>
      <c r="V412" s="2"/>
      <c r="W412" s="2"/>
      <c r="X412" s="2"/>
      <c r="Y412" s="2"/>
      <c r="Z412" s="2"/>
    </row>
    <row r="413" spans="1:26">
      <c r="A413" s="2"/>
      <c r="B413" s="2"/>
      <c r="C413" s="86"/>
      <c r="D413" s="86"/>
      <c r="E413" s="86"/>
      <c r="F413" s="86"/>
      <c r="G413" s="86"/>
      <c r="H413" s="86"/>
      <c r="I413" s="86"/>
      <c r="J413" s="86"/>
      <c r="K413" s="86"/>
      <c r="L413" s="86"/>
      <c r="M413" s="86"/>
      <c r="N413" s="86"/>
      <c r="O413" s="86"/>
      <c r="P413" s="86"/>
      <c r="Q413" s="2"/>
      <c r="R413" s="2"/>
      <c r="S413" s="2"/>
      <c r="T413" s="2"/>
      <c r="U413" s="2"/>
      <c r="V413" s="2"/>
      <c r="W413" s="2"/>
      <c r="X413" s="2"/>
      <c r="Y413" s="2"/>
      <c r="Z413" s="2"/>
    </row>
    <row r="414" spans="1:26">
      <c r="A414" s="2"/>
      <c r="B414" s="2"/>
      <c r="C414" s="86"/>
      <c r="D414" s="86"/>
      <c r="E414" s="86"/>
      <c r="F414" s="86"/>
      <c r="G414" s="86"/>
      <c r="H414" s="86"/>
      <c r="I414" s="86"/>
      <c r="J414" s="86"/>
      <c r="K414" s="86"/>
      <c r="L414" s="86"/>
      <c r="M414" s="86"/>
      <c r="N414" s="86"/>
      <c r="O414" s="86"/>
      <c r="P414" s="86"/>
      <c r="Q414" s="2"/>
      <c r="R414" s="2"/>
      <c r="S414" s="2"/>
      <c r="T414" s="2"/>
      <c r="U414" s="2"/>
      <c r="V414" s="2"/>
      <c r="W414" s="2"/>
      <c r="X414" s="2"/>
      <c r="Y414" s="2"/>
      <c r="Z414" s="2"/>
    </row>
    <row r="415" spans="1:26">
      <c r="A415" s="2"/>
      <c r="B415" s="2"/>
      <c r="C415" s="86"/>
      <c r="D415" s="86"/>
      <c r="E415" s="86"/>
      <c r="F415" s="86"/>
      <c r="G415" s="86"/>
      <c r="H415" s="86"/>
      <c r="I415" s="86"/>
      <c r="J415" s="86"/>
      <c r="K415" s="86"/>
      <c r="L415" s="86"/>
      <c r="M415" s="86"/>
      <c r="N415" s="86"/>
      <c r="O415" s="86"/>
      <c r="P415" s="86"/>
      <c r="Q415" s="2"/>
      <c r="R415" s="2"/>
      <c r="S415" s="2"/>
      <c r="T415" s="2"/>
      <c r="U415" s="2"/>
      <c r="V415" s="2"/>
      <c r="W415" s="2"/>
      <c r="X415" s="2"/>
      <c r="Y415" s="2"/>
      <c r="Z415" s="2"/>
    </row>
    <row r="416" spans="1:26">
      <c r="A416" s="2"/>
      <c r="B416" s="2"/>
      <c r="C416" s="86"/>
      <c r="D416" s="86"/>
      <c r="E416" s="86"/>
      <c r="F416" s="86"/>
      <c r="G416" s="86"/>
      <c r="H416" s="86"/>
      <c r="I416" s="86"/>
      <c r="J416" s="86"/>
      <c r="K416" s="86"/>
      <c r="L416" s="86"/>
      <c r="M416" s="86"/>
      <c r="N416" s="86"/>
      <c r="O416" s="86"/>
      <c r="P416" s="86"/>
      <c r="Q416" s="2"/>
      <c r="R416" s="2"/>
      <c r="S416" s="2"/>
      <c r="T416" s="2"/>
      <c r="U416" s="2"/>
      <c r="V416" s="2"/>
      <c r="W416" s="2"/>
      <c r="X416" s="2"/>
      <c r="Y416" s="2"/>
      <c r="Z416" s="2"/>
    </row>
    <row r="417" spans="1:26">
      <c r="A417" s="2"/>
      <c r="B417" s="2"/>
      <c r="C417" s="86"/>
      <c r="D417" s="86"/>
      <c r="E417" s="86"/>
      <c r="F417" s="86"/>
      <c r="G417" s="86"/>
      <c r="H417" s="86"/>
      <c r="I417" s="86"/>
      <c r="J417" s="86"/>
      <c r="K417" s="86"/>
      <c r="L417" s="86"/>
      <c r="M417" s="86"/>
      <c r="N417" s="86"/>
      <c r="O417" s="86"/>
      <c r="P417" s="86"/>
      <c r="Q417" s="2"/>
      <c r="R417" s="2"/>
      <c r="S417" s="2"/>
      <c r="T417" s="2"/>
      <c r="U417" s="2"/>
      <c r="V417" s="2"/>
      <c r="W417" s="2"/>
      <c r="X417" s="2"/>
      <c r="Y417" s="2"/>
      <c r="Z417" s="2"/>
    </row>
    <row r="418" spans="1:26">
      <c r="A418" s="2"/>
      <c r="B418" s="2"/>
      <c r="C418" s="86"/>
      <c r="D418" s="86"/>
      <c r="E418" s="86"/>
      <c r="F418" s="86"/>
      <c r="G418" s="86"/>
      <c r="H418" s="86"/>
      <c r="I418" s="86"/>
      <c r="J418" s="86"/>
      <c r="K418" s="86"/>
      <c r="L418" s="86"/>
      <c r="M418" s="86"/>
      <c r="N418" s="86"/>
      <c r="O418" s="86"/>
      <c r="P418" s="86"/>
      <c r="Q418" s="2"/>
      <c r="R418" s="2"/>
      <c r="S418" s="2"/>
      <c r="T418" s="2"/>
      <c r="U418" s="2"/>
      <c r="V418" s="2"/>
      <c r="W418" s="2"/>
      <c r="X418" s="2"/>
      <c r="Y418" s="2"/>
      <c r="Z418" s="2"/>
    </row>
    <row r="419" spans="1:26">
      <c r="A419" s="2"/>
      <c r="B419" s="2"/>
      <c r="C419" s="86"/>
      <c r="D419" s="86"/>
      <c r="E419" s="86"/>
      <c r="F419" s="86"/>
      <c r="G419" s="86"/>
      <c r="H419" s="86"/>
      <c r="I419" s="86"/>
      <c r="J419" s="86"/>
      <c r="K419" s="86"/>
      <c r="L419" s="86"/>
      <c r="M419" s="86"/>
      <c r="N419" s="86"/>
      <c r="O419" s="86"/>
      <c r="P419" s="86"/>
      <c r="Q419" s="2"/>
      <c r="R419" s="2"/>
      <c r="S419" s="2"/>
      <c r="T419" s="2"/>
      <c r="U419" s="2"/>
      <c r="V419" s="2"/>
      <c r="W419" s="2"/>
      <c r="X419" s="2"/>
      <c r="Y419" s="2"/>
      <c r="Z419" s="2"/>
    </row>
    <row r="420" spans="1:26">
      <c r="A420" s="2"/>
      <c r="B420" s="2"/>
      <c r="C420" s="86"/>
      <c r="D420" s="86"/>
      <c r="E420" s="86"/>
      <c r="F420" s="86"/>
      <c r="G420" s="86"/>
      <c r="H420" s="86"/>
      <c r="I420" s="86"/>
      <c r="J420" s="86"/>
      <c r="K420" s="86"/>
      <c r="L420" s="86"/>
      <c r="M420" s="86"/>
      <c r="N420" s="86"/>
      <c r="O420" s="86"/>
      <c r="P420" s="86"/>
      <c r="Q420" s="2"/>
      <c r="R420" s="2"/>
      <c r="S420" s="2"/>
      <c r="T420" s="2"/>
      <c r="U420" s="2"/>
      <c r="V420" s="2"/>
      <c r="W420" s="2"/>
      <c r="X420" s="2"/>
      <c r="Y420" s="2"/>
      <c r="Z420" s="2"/>
    </row>
    <row r="421" spans="1:26">
      <c r="A421" s="2"/>
      <c r="B421" s="2"/>
      <c r="C421" s="86"/>
      <c r="D421" s="86"/>
      <c r="E421" s="86"/>
      <c r="F421" s="86"/>
      <c r="G421" s="86"/>
      <c r="H421" s="86"/>
      <c r="I421" s="86"/>
      <c r="J421" s="86"/>
      <c r="K421" s="86"/>
      <c r="L421" s="86"/>
      <c r="M421" s="86"/>
      <c r="N421" s="86"/>
      <c r="O421" s="86"/>
      <c r="P421" s="86"/>
      <c r="Q421" s="2"/>
      <c r="R421" s="2"/>
      <c r="S421" s="2"/>
      <c r="T421" s="2"/>
      <c r="U421" s="2"/>
      <c r="V421" s="2"/>
      <c r="W421" s="2"/>
      <c r="X421" s="2"/>
      <c r="Y421" s="2"/>
      <c r="Z421" s="2"/>
    </row>
    <row r="422" spans="1:26">
      <c r="A422" s="2"/>
      <c r="B422" s="2"/>
      <c r="C422" s="86"/>
      <c r="D422" s="86"/>
      <c r="E422" s="86"/>
      <c r="F422" s="86"/>
      <c r="G422" s="86"/>
      <c r="H422" s="86"/>
      <c r="I422" s="86"/>
      <c r="J422" s="86"/>
      <c r="K422" s="86"/>
      <c r="L422" s="86"/>
      <c r="M422" s="86"/>
      <c r="N422" s="86"/>
      <c r="O422" s="86"/>
      <c r="P422" s="86"/>
      <c r="Q422" s="2"/>
      <c r="R422" s="2"/>
      <c r="S422" s="2"/>
      <c r="T422" s="2"/>
      <c r="U422" s="2"/>
      <c r="V422" s="2"/>
      <c r="W422" s="2"/>
      <c r="X422" s="2"/>
      <c r="Y422" s="2"/>
      <c r="Z422" s="2"/>
    </row>
    <row r="423" spans="1:26">
      <c r="A423" s="2"/>
      <c r="B423" s="2"/>
      <c r="C423" s="86"/>
      <c r="D423" s="86"/>
      <c r="E423" s="86"/>
      <c r="F423" s="86"/>
      <c r="G423" s="86"/>
      <c r="H423" s="86"/>
      <c r="I423" s="86"/>
      <c r="J423" s="86"/>
      <c r="K423" s="86"/>
      <c r="L423" s="86"/>
      <c r="M423" s="86"/>
      <c r="N423" s="86"/>
      <c r="O423" s="86"/>
      <c r="P423" s="86"/>
      <c r="Q423" s="2"/>
      <c r="R423" s="2"/>
      <c r="S423" s="2"/>
      <c r="T423" s="2"/>
      <c r="U423" s="2"/>
      <c r="V423" s="2"/>
      <c r="W423" s="2"/>
      <c r="X423" s="2"/>
      <c r="Y423" s="2"/>
      <c r="Z423" s="2"/>
    </row>
    <row r="424" spans="1:26">
      <c r="A424" s="2"/>
      <c r="B424" s="2"/>
      <c r="C424" s="86"/>
      <c r="D424" s="86"/>
      <c r="E424" s="86"/>
      <c r="F424" s="86"/>
      <c r="G424" s="86"/>
      <c r="H424" s="86"/>
      <c r="I424" s="86"/>
      <c r="J424" s="86"/>
      <c r="K424" s="86"/>
      <c r="L424" s="86"/>
      <c r="M424" s="86"/>
      <c r="N424" s="86"/>
      <c r="O424" s="86"/>
      <c r="P424" s="86"/>
      <c r="Q424" s="2"/>
      <c r="R424" s="2"/>
      <c r="S424" s="2"/>
      <c r="T424" s="2"/>
      <c r="U424" s="2"/>
      <c r="V424" s="2"/>
      <c r="W424" s="2"/>
      <c r="X424" s="2"/>
      <c r="Y424" s="2"/>
      <c r="Z424" s="2"/>
    </row>
    <row r="425" spans="1:26">
      <c r="A425" s="2"/>
      <c r="B425" s="2"/>
      <c r="C425" s="86"/>
      <c r="D425" s="86"/>
      <c r="E425" s="86"/>
      <c r="F425" s="86"/>
      <c r="G425" s="86"/>
      <c r="H425" s="86"/>
      <c r="I425" s="86"/>
      <c r="J425" s="86"/>
      <c r="K425" s="86"/>
      <c r="L425" s="86"/>
      <c r="M425" s="86"/>
      <c r="N425" s="86"/>
      <c r="O425" s="86"/>
      <c r="P425" s="86"/>
      <c r="Q425" s="2"/>
      <c r="R425" s="2"/>
      <c r="S425" s="2"/>
      <c r="T425" s="2"/>
      <c r="U425" s="2"/>
      <c r="V425" s="2"/>
      <c r="W425" s="2"/>
      <c r="X425" s="2"/>
      <c r="Y425" s="2"/>
      <c r="Z425" s="2"/>
    </row>
    <row r="426" spans="1:26">
      <c r="A426" s="2"/>
      <c r="B426" s="2"/>
      <c r="C426" s="86"/>
      <c r="D426" s="86"/>
      <c r="E426" s="86"/>
      <c r="F426" s="86"/>
      <c r="G426" s="86"/>
      <c r="H426" s="86"/>
      <c r="I426" s="86"/>
      <c r="J426" s="86"/>
      <c r="K426" s="86"/>
      <c r="L426" s="86"/>
      <c r="M426" s="86"/>
      <c r="N426" s="86"/>
      <c r="O426" s="86"/>
      <c r="P426" s="86"/>
      <c r="Q426" s="2"/>
      <c r="R426" s="2"/>
      <c r="S426" s="2"/>
      <c r="T426" s="2"/>
      <c r="U426" s="2"/>
      <c r="V426" s="2"/>
      <c r="W426" s="2"/>
      <c r="X426" s="2"/>
      <c r="Y426" s="2"/>
      <c r="Z426" s="2"/>
    </row>
    <row r="427" spans="1:26">
      <c r="A427" s="2"/>
      <c r="B427" s="2"/>
      <c r="C427" s="86"/>
      <c r="D427" s="86"/>
      <c r="E427" s="86"/>
      <c r="F427" s="86"/>
      <c r="G427" s="86"/>
      <c r="H427" s="86"/>
      <c r="I427" s="86"/>
      <c r="J427" s="86"/>
      <c r="K427" s="86"/>
      <c r="L427" s="86"/>
      <c r="M427" s="86"/>
      <c r="N427" s="86"/>
      <c r="O427" s="86"/>
      <c r="P427" s="86"/>
      <c r="Q427" s="2"/>
      <c r="R427" s="2"/>
      <c r="S427" s="2"/>
      <c r="T427" s="2"/>
      <c r="U427" s="2"/>
      <c r="V427" s="2"/>
      <c r="W427" s="2"/>
      <c r="X427" s="2"/>
      <c r="Y427" s="2"/>
      <c r="Z427" s="2"/>
    </row>
    <row r="428" spans="1:26">
      <c r="A428" s="2"/>
      <c r="B428" s="2"/>
      <c r="C428" s="86"/>
      <c r="D428" s="86"/>
      <c r="E428" s="86"/>
      <c r="F428" s="86"/>
      <c r="G428" s="86"/>
      <c r="H428" s="86"/>
      <c r="I428" s="86"/>
      <c r="J428" s="86"/>
      <c r="K428" s="86"/>
      <c r="L428" s="86"/>
      <c r="M428" s="86"/>
      <c r="N428" s="86"/>
      <c r="O428" s="86"/>
      <c r="P428" s="86"/>
      <c r="Q428" s="2"/>
      <c r="R428" s="2"/>
      <c r="S428" s="2"/>
      <c r="T428" s="2"/>
      <c r="U428" s="2"/>
      <c r="V428" s="2"/>
      <c r="W428" s="2"/>
      <c r="X428" s="2"/>
      <c r="Y428" s="2"/>
      <c r="Z428" s="2"/>
    </row>
    <row r="429" spans="1:26">
      <c r="A429" s="2"/>
      <c r="B429" s="2"/>
      <c r="C429" s="86"/>
      <c r="D429" s="86"/>
      <c r="E429" s="86"/>
      <c r="F429" s="86"/>
      <c r="G429" s="86"/>
      <c r="H429" s="86"/>
      <c r="I429" s="86"/>
      <c r="J429" s="86"/>
      <c r="K429" s="86"/>
      <c r="L429" s="86"/>
      <c r="M429" s="86"/>
      <c r="N429" s="86"/>
      <c r="O429" s="86"/>
      <c r="P429" s="86"/>
      <c r="Q429" s="2"/>
      <c r="R429" s="2"/>
      <c r="S429" s="2"/>
      <c r="T429" s="2"/>
      <c r="U429" s="2"/>
      <c r="V429" s="2"/>
      <c r="W429" s="2"/>
      <c r="X429" s="2"/>
      <c r="Y429" s="2"/>
      <c r="Z429" s="2"/>
    </row>
    <row r="430" spans="1:26">
      <c r="A430" s="2"/>
      <c r="B430" s="2"/>
      <c r="C430" s="86"/>
      <c r="D430" s="86"/>
      <c r="E430" s="86"/>
      <c r="F430" s="86"/>
      <c r="G430" s="86"/>
      <c r="H430" s="86"/>
      <c r="I430" s="86"/>
      <c r="J430" s="86"/>
      <c r="K430" s="86"/>
      <c r="L430" s="86"/>
      <c r="M430" s="86"/>
      <c r="N430" s="86"/>
      <c r="O430" s="86"/>
      <c r="P430" s="86"/>
      <c r="Q430" s="2"/>
      <c r="R430" s="2"/>
      <c r="S430" s="2"/>
      <c r="T430" s="2"/>
      <c r="U430" s="2"/>
      <c r="V430" s="2"/>
      <c r="W430" s="2"/>
      <c r="X430" s="2"/>
      <c r="Y430" s="2"/>
      <c r="Z430" s="2"/>
    </row>
    <row r="431" spans="1:26">
      <c r="A431" s="2"/>
      <c r="B431" s="2"/>
      <c r="C431" s="86"/>
      <c r="D431" s="86"/>
      <c r="E431" s="86"/>
      <c r="F431" s="86"/>
      <c r="G431" s="86"/>
      <c r="H431" s="86"/>
      <c r="I431" s="86"/>
      <c r="J431" s="86"/>
      <c r="K431" s="86"/>
      <c r="L431" s="86"/>
      <c r="M431" s="86"/>
      <c r="N431" s="86"/>
      <c r="O431" s="86"/>
      <c r="P431" s="86"/>
      <c r="Q431" s="2"/>
      <c r="R431" s="2"/>
      <c r="S431" s="2"/>
      <c r="T431" s="2"/>
      <c r="U431" s="2"/>
      <c r="V431" s="2"/>
      <c r="W431" s="2"/>
      <c r="X431" s="2"/>
      <c r="Y431" s="2"/>
      <c r="Z431" s="2"/>
    </row>
    <row r="432" spans="1:26">
      <c r="A432" s="2"/>
      <c r="B432" s="2"/>
      <c r="C432" s="86"/>
      <c r="D432" s="86"/>
      <c r="E432" s="86"/>
      <c r="F432" s="86"/>
      <c r="G432" s="86"/>
      <c r="H432" s="86"/>
      <c r="I432" s="86"/>
      <c r="J432" s="86"/>
      <c r="K432" s="86"/>
      <c r="L432" s="86"/>
      <c r="M432" s="86"/>
      <c r="N432" s="86"/>
      <c r="O432" s="86"/>
      <c r="P432" s="86"/>
      <c r="Q432" s="2"/>
      <c r="R432" s="2"/>
      <c r="S432" s="2"/>
      <c r="T432" s="2"/>
      <c r="U432" s="2"/>
      <c r="V432" s="2"/>
      <c r="W432" s="2"/>
      <c r="X432" s="2"/>
      <c r="Y432" s="2"/>
      <c r="Z432" s="2"/>
    </row>
    <row r="433" spans="1:26">
      <c r="A433" s="2"/>
      <c r="B433" s="2"/>
      <c r="C433" s="86"/>
      <c r="D433" s="86"/>
      <c r="E433" s="86"/>
      <c r="F433" s="86"/>
      <c r="G433" s="86"/>
      <c r="H433" s="86"/>
      <c r="I433" s="86"/>
      <c r="J433" s="86"/>
      <c r="K433" s="86"/>
      <c r="L433" s="86"/>
      <c r="M433" s="86"/>
      <c r="N433" s="86"/>
      <c r="O433" s="86"/>
      <c r="P433" s="86"/>
      <c r="Q433" s="2"/>
      <c r="R433" s="2"/>
      <c r="S433" s="2"/>
      <c r="T433" s="2"/>
      <c r="U433" s="2"/>
      <c r="V433" s="2"/>
      <c r="W433" s="2"/>
      <c r="X433" s="2"/>
      <c r="Y433" s="2"/>
      <c r="Z433" s="2"/>
    </row>
    <row r="434" spans="1:26">
      <c r="A434" s="2"/>
      <c r="B434" s="2"/>
      <c r="C434" s="86"/>
      <c r="D434" s="86"/>
      <c r="E434" s="86"/>
      <c r="F434" s="86"/>
      <c r="G434" s="86"/>
      <c r="H434" s="86"/>
      <c r="I434" s="86"/>
      <c r="J434" s="86"/>
      <c r="K434" s="86"/>
      <c r="L434" s="86"/>
      <c r="M434" s="86"/>
      <c r="N434" s="86"/>
      <c r="O434" s="86"/>
      <c r="P434" s="86"/>
      <c r="Q434" s="2"/>
      <c r="R434" s="2"/>
      <c r="S434" s="2"/>
      <c r="T434" s="2"/>
      <c r="U434" s="2"/>
      <c r="V434" s="2"/>
      <c r="W434" s="2"/>
      <c r="X434" s="2"/>
      <c r="Y434" s="2"/>
      <c r="Z434" s="2"/>
    </row>
    <row r="435" spans="1:26">
      <c r="A435" s="2"/>
      <c r="B435" s="2"/>
      <c r="C435" s="86"/>
      <c r="D435" s="86"/>
      <c r="E435" s="86"/>
      <c r="F435" s="86"/>
      <c r="G435" s="86"/>
      <c r="H435" s="86"/>
      <c r="I435" s="86"/>
      <c r="J435" s="86"/>
      <c r="K435" s="86"/>
      <c r="L435" s="86"/>
      <c r="M435" s="86"/>
      <c r="N435" s="86"/>
      <c r="O435" s="86"/>
      <c r="P435" s="86"/>
      <c r="Q435" s="2"/>
      <c r="R435" s="2"/>
      <c r="S435" s="2"/>
      <c r="T435" s="2"/>
      <c r="U435" s="2"/>
      <c r="V435" s="2"/>
      <c r="W435" s="2"/>
      <c r="X435" s="2"/>
      <c r="Y435" s="2"/>
      <c r="Z435" s="2"/>
    </row>
    <row r="436" spans="1:26">
      <c r="A436" s="2"/>
      <c r="B436" s="2"/>
      <c r="C436" s="86"/>
      <c r="D436" s="86"/>
      <c r="E436" s="86"/>
      <c r="F436" s="86"/>
      <c r="G436" s="86"/>
      <c r="H436" s="86"/>
      <c r="I436" s="86"/>
      <c r="J436" s="86"/>
      <c r="K436" s="86"/>
      <c r="L436" s="86"/>
      <c r="M436" s="86"/>
      <c r="N436" s="86"/>
      <c r="O436" s="86"/>
      <c r="P436" s="86"/>
      <c r="Q436" s="2"/>
      <c r="R436" s="2"/>
      <c r="S436" s="2"/>
      <c r="T436" s="2"/>
      <c r="U436" s="2"/>
      <c r="V436" s="2"/>
      <c r="W436" s="2"/>
      <c r="X436" s="2"/>
      <c r="Y436" s="2"/>
      <c r="Z436" s="2"/>
    </row>
    <row r="437" spans="1:26">
      <c r="A437" s="2"/>
      <c r="B437" s="2"/>
      <c r="C437" s="86"/>
      <c r="D437" s="86"/>
      <c r="E437" s="86"/>
      <c r="F437" s="86"/>
      <c r="G437" s="86"/>
      <c r="H437" s="86"/>
      <c r="I437" s="86"/>
      <c r="J437" s="86"/>
      <c r="K437" s="86"/>
      <c r="L437" s="86"/>
      <c r="M437" s="86"/>
      <c r="N437" s="86"/>
      <c r="O437" s="86"/>
      <c r="P437" s="86"/>
      <c r="Q437" s="2"/>
      <c r="R437" s="2"/>
      <c r="S437" s="2"/>
      <c r="T437" s="2"/>
      <c r="U437" s="2"/>
      <c r="V437" s="2"/>
      <c r="W437" s="2"/>
      <c r="X437" s="2"/>
      <c r="Y437" s="2"/>
      <c r="Z437" s="2"/>
    </row>
    <row r="438" spans="1:26">
      <c r="A438" s="2"/>
      <c r="B438" s="2"/>
      <c r="C438" s="86"/>
      <c r="D438" s="86"/>
      <c r="E438" s="86"/>
      <c r="F438" s="86"/>
      <c r="G438" s="86"/>
      <c r="H438" s="86"/>
      <c r="I438" s="86"/>
      <c r="J438" s="86"/>
      <c r="K438" s="86"/>
      <c r="L438" s="86"/>
      <c r="M438" s="86"/>
      <c r="N438" s="86"/>
      <c r="O438" s="86"/>
      <c r="P438" s="86"/>
      <c r="Q438" s="2"/>
      <c r="R438" s="2"/>
      <c r="S438" s="2"/>
      <c r="T438" s="2"/>
      <c r="U438" s="2"/>
      <c r="V438" s="2"/>
      <c r="W438" s="2"/>
      <c r="X438" s="2"/>
      <c r="Y438" s="2"/>
      <c r="Z438" s="2"/>
    </row>
    <row r="439" spans="1:26">
      <c r="A439" s="2"/>
      <c r="B439" s="2"/>
      <c r="C439" s="86"/>
      <c r="D439" s="86"/>
      <c r="E439" s="86"/>
      <c r="F439" s="86"/>
      <c r="G439" s="86"/>
      <c r="H439" s="86"/>
      <c r="I439" s="86"/>
      <c r="J439" s="86"/>
      <c r="K439" s="86"/>
      <c r="L439" s="86"/>
      <c r="M439" s="86"/>
      <c r="N439" s="86"/>
      <c r="O439" s="86"/>
      <c r="P439" s="86"/>
      <c r="Q439" s="2"/>
      <c r="R439" s="2"/>
      <c r="S439" s="2"/>
      <c r="T439" s="2"/>
      <c r="U439" s="2"/>
      <c r="V439" s="2"/>
      <c r="W439" s="2"/>
      <c r="X439" s="2"/>
      <c r="Y439" s="2"/>
      <c r="Z439" s="2"/>
    </row>
    <row r="440" spans="1:26">
      <c r="A440" s="2"/>
      <c r="B440" s="2"/>
      <c r="C440" s="86"/>
      <c r="D440" s="86"/>
      <c r="E440" s="86"/>
      <c r="F440" s="86"/>
      <c r="G440" s="86"/>
      <c r="H440" s="86"/>
      <c r="I440" s="86"/>
      <c r="J440" s="86"/>
      <c r="K440" s="86"/>
      <c r="L440" s="86"/>
      <c r="M440" s="86"/>
      <c r="N440" s="86"/>
      <c r="O440" s="86"/>
      <c r="P440" s="86"/>
      <c r="Q440" s="2"/>
      <c r="R440" s="2"/>
      <c r="S440" s="2"/>
      <c r="T440" s="2"/>
      <c r="U440" s="2"/>
      <c r="V440" s="2"/>
      <c r="W440" s="2"/>
      <c r="X440" s="2"/>
      <c r="Y440" s="2"/>
      <c r="Z440" s="2"/>
    </row>
    <row r="441" spans="1:26">
      <c r="A441" s="2"/>
      <c r="B441" s="2"/>
      <c r="C441" s="86"/>
      <c r="D441" s="86"/>
      <c r="E441" s="86"/>
      <c r="F441" s="86"/>
      <c r="G441" s="86"/>
      <c r="H441" s="86"/>
      <c r="I441" s="86"/>
      <c r="J441" s="86"/>
      <c r="K441" s="86"/>
      <c r="L441" s="86"/>
      <c r="M441" s="86"/>
      <c r="N441" s="86"/>
      <c r="O441" s="86"/>
      <c r="P441" s="86"/>
      <c r="Q441" s="2"/>
      <c r="R441" s="2"/>
      <c r="S441" s="2"/>
      <c r="T441" s="2"/>
      <c r="U441" s="2"/>
      <c r="V441" s="2"/>
      <c r="W441" s="2"/>
      <c r="X441" s="2"/>
      <c r="Y441" s="2"/>
      <c r="Z441" s="2"/>
    </row>
    <row r="442" spans="1:26">
      <c r="A442" s="2"/>
      <c r="B442" s="2"/>
      <c r="C442" s="86"/>
      <c r="D442" s="86"/>
      <c r="E442" s="86"/>
      <c r="F442" s="86"/>
      <c r="G442" s="86"/>
      <c r="H442" s="86"/>
      <c r="I442" s="86"/>
      <c r="J442" s="86"/>
      <c r="K442" s="86"/>
      <c r="L442" s="86"/>
      <c r="M442" s="86"/>
      <c r="N442" s="86"/>
      <c r="O442" s="86"/>
      <c r="P442" s="86"/>
      <c r="Q442" s="2"/>
      <c r="R442" s="2"/>
      <c r="S442" s="2"/>
      <c r="T442" s="2"/>
      <c r="U442" s="2"/>
      <c r="V442" s="2"/>
      <c r="W442" s="2"/>
      <c r="X442" s="2"/>
      <c r="Y442" s="2"/>
      <c r="Z442" s="2"/>
    </row>
    <row r="443" spans="1:26">
      <c r="A443" s="2"/>
      <c r="B443" s="2"/>
      <c r="C443" s="86"/>
      <c r="D443" s="86"/>
      <c r="E443" s="86"/>
      <c r="F443" s="86"/>
      <c r="G443" s="86"/>
      <c r="H443" s="86"/>
      <c r="I443" s="86"/>
      <c r="J443" s="86"/>
      <c r="K443" s="86"/>
      <c r="L443" s="86"/>
      <c r="M443" s="86"/>
      <c r="N443" s="86"/>
      <c r="O443" s="86"/>
      <c r="P443" s="86"/>
      <c r="Q443" s="2"/>
      <c r="R443" s="2"/>
      <c r="S443" s="2"/>
      <c r="T443" s="2"/>
      <c r="U443" s="2"/>
      <c r="V443" s="2"/>
      <c r="W443" s="2"/>
      <c r="X443" s="2"/>
      <c r="Y443" s="2"/>
      <c r="Z443" s="2"/>
    </row>
    <row r="444" spans="1:26">
      <c r="A444" s="2"/>
      <c r="B444" s="2"/>
      <c r="C444" s="86"/>
      <c r="D444" s="86"/>
      <c r="E444" s="86"/>
      <c r="F444" s="86"/>
      <c r="G444" s="86"/>
      <c r="H444" s="86"/>
      <c r="I444" s="86"/>
      <c r="J444" s="86"/>
      <c r="K444" s="86"/>
      <c r="L444" s="86"/>
      <c r="M444" s="86"/>
      <c r="N444" s="86"/>
      <c r="O444" s="86"/>
      <c r="P444" s="86"/>
      <c r="Q444" s="2"/>
      <c r="R444" s="2"/>
      <c r="S444" s="2"/>
      <c r="T444" s="2"/>
      <c r="U444" s="2"/>
      <c r="V444" s="2"/>
      <c r="W444" s="2"/>
      <c r="X444" s="2"/>
      <c r="Y444" s="2"/>
      <c r="Z444" s="2"/>
    </row>
    <row r="445" spans="1:26">
      <c r="A445" s="2"/>
      <c r="B445" s="2"/>
      <c r="C445" s="86"/>
      <c r="D445" s="86"/>
      <c r="E445" s="86"/>
      <c r="F445" s="86"/>
      <c r="G445" s="86"/>
      <c r="H445" s="86"/>
      <c r="I445" s="86"/>
      <c r="J445" s="86"/>
      <c r="K445" s="86"/>
      <c r="L445" s="86"/>
      <c r="M445" s="86"/>
      <c r="N445" s="86"/>
      <c r="O445" s="86"/>
      <c r="P445" s="86"/>
      <c r="Q445" s="2"/>
      <c r="R445" s="2"/>
      <c r="S445" s="2"/>
      <c r="T445" s="2"/>
      <c r="U445" s="2"/>
      <c r="V445" s="2"/>
      <c r="W445" s="2"/>
      <c r="X445" s="2"/>
      <c r="Y445" s="2"/>
      <c r="Z445" s="2"/>
    </row>
    <row r="446" spans="1:26">
      <c r="A446" s="2"/>
      <c r="B446" s="2"/>
      <c r="C446" s="86"/>
      <c r="D446" s="86"/>
      <c r="E446" s="86"/>
      <c r="F446" s="86"/>
      <c r="G446" s="86"/>
      <c r="H446" s="86"/>
      <c r="I446" s="86"/>
      <c r="J446" s="86"/>
      <c r="K446" s="86"/>
      <c r="L446" s="86"/>
      <c r="M446" s="86"/>
      <c r="N446" s="86"/>
      <c r="O446" s="86"/>
      <c r="P446" s="86"/>
      <c r="Q446" s="2"/>
      <c r="R446" s="2"/>
      <c r="S446" s="2"/>
      <c r="T446" s="2"/>
      <c r="U446" s="2"/>
      <c r="V446" s="2"/>
      <c r="W446" s="2"/>
      <c r="X446" s="2"/>
      <c r="Y446" s="2"/>
      <c r="Z446" s="2"/>
    </row>
    <row r="447" spans="1:26">
      <c r="A447" s="2"/>
      <c r="B447" s="2"/>
      <c r="C447" s="86"/>
      <c r="D447" s="86"/>
      <c r="E447" s="86"/>
      <c r="F447" s="86"/>
      <c r="G447" s="86"/>
      <c r="H447" s="86"/>
      <c r="I447" s="86"/>
      <c r="J447" s="86"/>
      <c r="K447" s="86"/>
      <c r="L447" s="86"/>
      <c r="M447" s="86"/>
      <c r="N447" s="86"/>
      <c r="O447" s="86"/>
      <c r="P447" s="86"/>
      <c r="Q447" s="2"/>
      <c r="R447" s="2"/>
      <c r="S447" s="2"/>
      <c r="T447" s="2"/>
      <c r="U447" s="2"/>
      <c r="V447" s="2"/>
      <c r="W447" s="2"/>
      <c r="X447" s="2"/>
      <c r="Y447" s="2"/>
      <c r="Z447" s="2"/>
    </row>
    <row r="448" spans="1:26">
      <c r="A448" s="2"/>
      <c r="B448" s="2"/>
      <c r="C448" s="86"/>
      <c r="D448" s="86"/>
      <c r="E448" s="86"/>
      <c r="F448" s="86"/>
      <c r="G448" s="86"/>
      <c r="H448" s="86"/>
      <c r="I448" s="86"/>
      <c r="J448" s="86"/>
      <c r="K448" s="86"/>
      <c r="L448" s="86"/>
      <c r="M448" s="86"/>
      <c r="N448" s="86"/>
      <c r="O448" s="86"/>
      <c r="P448" s="86"/>
      <c r="Q448" s="2"/>
      <c r="R448" s="2"/>
      <c r="S448" s="2"/>
      <c r="T448" s="2"/>
      <c r="U448" s="2"/>
      <c r="V448" s="2"/>
      <c r="W448" s="2"/>
      <c r="X448" s="2"/>
      <c r="Y448" s="2"/>
      <c r="Z448" s="2"/>
    </row>
    <row r="449" spans="1:26">
      <c r="A449" s="2"/>
      <c r="B449" s="2"/>
      <c r="C449" s="86"/>
      <c r="D449" s="86"/>
      <c r="E449" s="86"/>
      <c r="F449" s="86"/>
      <c r="G449" s="86"/>
      <c r="H449" s="86"/>
      <c r="I449" s="86"/>
      <c r="J449" s="86"/>
      <c r="K449" s="86"/>
      <c r="L449" s="86"/>
      <c r="M449" s="86"/>
      <c r="N449" s="86"/>
      <c r="O449" s="86"/>
      <c r="P449" s="86"/>
      <c r="Q449" s="2"/>
      <c r="R449" s="2"/>
      <c r="S449" s="2"/>
      <c r="T449" s="2"/>
      <c r="U449" s="2"/>
      <c r="V449" s="2"/>
      <c r="W449" s="2"/>
      <c r="X449" s="2"/>
      <c r="Y449" s="2"/>
      <c r="Z449" s="2"/>
    </row>
    <row r="450" spans="1:26">
      <c r="A450" s="2"/>
      <c r="B450" s="2"/>
      <c r="C450" s="86"/>
      <c r="D450" s="86"/>
      <c r="E450" s="86"/>
      <c r="F450" s="86"/>
      <c r="G450" s="86"/>
      <c r="H450" s="86"/>
      <c r="I450" s="86"/>
      <c r="J450" s="86"/>
      <c r="K450" s="86"/>
      <c r="L450" s="86"/>
      <c r="M450" s="86"/>
      <c r="N450" s="86"/>
      <c r="O450" s="86"/>
      <c r="P450" s="86"/>
      <c r="Q450" s="2"/>
      <c r="R450" s="2"/>
      <c r="S450" s="2"/>
      <c r="T450" s="2"/>
      <c r="U450" s="2"/>
      <c r="V450" s="2"/>
      <c r="W450" s="2"/>
      <c r="X450" s="2"/>
      <c r="Y450" s="2"/>
      <c r="Z450" s="2"/>
    </row>
    <row r="451" spans="1:26">
      <c r="A451" s="2"/>
      <c r="B451" s="2"/>
      <c r="C451" s="86"/>
      <c r="D451" s="86"/>
      <c r="E451" s="86"/>
      <c r="F451" s="86"/>
      <c r="G451" s="86"/>
      <c r="H451" s="86"/>
      <c r="I451" s="86"/>
      <c r="J451" s="86"/>
      <c r="K451" s="86"/>
      <c r="L451" s="86"/>
      <c r="M451" s="86"/>
      <c r="N451" s="86"/>
      <c r="O451" s="86"/>
      <c r="P451" s="86"/>
      <c r="Q451" s="2"/>
      <c r="R451" s="2"/>
      <c r="S451" s="2"/>
      <c r="T451" s="2"/>
      <c r="U451" s="2"/>
      <c r="V451" s="2"/>
      <c r="W451" s="2"/>
      <c r="X451" s="2"/>
      <c r="Y451" s="2"/>
      <c r="Z451" s="2"/>
    </row>
    <row r="452" spans="1:26">
      <c r="A452" s="2"/>
      <c r="B452" s="2"/>
      <c r="C452" s="86"/>
      <c r="D452" s="86"/>
      <c r="E452" s="86"/>
      <c r="F452" s="86"/>
      <c r="G452" s="86"/>
      <c r="H452" s="86"/>
      <c r="I452" s="86"/>
      <c r="J452" s="86"/>
      <c r="K452" s="86"/>
      <c r="L452" s="86"/>
      <c r="M452" s="86"/>
      <c r="N452" s="86"/>
      <c r="O452" s="86"/>
      <c r="P452" s="86"/>
      <c r="Q452" s="2"/>
      <c r="R452" s="2"/>
      <c r="S452" s="2"/>
      <c r="T452" s="2"/>
      <c r="U452" s="2"/>
      <c r="V452" s="2"/>
      <c r="W452" s="2"/>
      <c r="X452" s="2"/>
      <c r="Y452" s="2"/>
      <c r="Z452" s="2"/>
    </row>
    <row r="453" spans="1:26">
      <c r="A453" s="2"/>
      <c r="B453" s="2"/>
      <c r="C453" s="86"/>
      <c r="D453" s="86"/>
      <c r="E453" s="86"/>
      <c r="F453" s="86"/>
      <c r="G453" s="86"/>
      <c r="H453" s="86"/>
      <c r="I453" s="86"/>
      <c r="J453" s="86"/>
      <c r="K453" s="86"/>
      <c r="L453" s="86"/>
      <c r="M453" s="86"/>
      <c r="N453" s="86"/>
      <c r="O453" s="86"/>
      <c r="P453" s="86"/>
      <c r="Q453" s="2"/>
      <c r="R453" s="2"/>
      <c r="S453" s="2"/>
      <c r="T453" s="2"/>
      <c r="U453" s="2"/>
      <c r="V453" s="2"/>
      <c r="W453" s="2"/>
      <c r="X453" s="2"/>
      <c r="Y453" s="2"/>
      <c r="Z453" s="2"/>
    </row>
    <row r="454" spans="1:26">
      <c r="A454" s="2"/>
      <c r="B454" s="2"/>
      <c r="C454" s="86"/>
      <c r="D454" s="86"/>
      <c r="E454" s="86"/>
      <c r="F454" s="86"/>
      <c r="G454" s="86"/>
      <c r="H454" s="86"/>
      <c r="I454" s="86"/>
      <c r="J454" s="86"/>
      <c r="K454" s="86"/>
      <c r="L454" s="86"/>
      <c r="M454" s="86"/>
      <c r="N454" s="86"/>
      <c r="O454" s="86"/>
      <c r="P454" s="86"/>
      <c r="Q454" s="2"/>
      <c r="R454" s="2"/>
      <c r="S454" s="2"/>
      <c r="T454" s="2"/>
      <c r="U454" s="2"/>
      <c r="V454" s="2"/>
      <c r="W454" s="2"/>
      <c r="X454" s="2"/>
      <c r="Y454" s="2"/>
      <c r="Z454" s="2"/>
    </row>
    <row r="455" spans="1:26">
      <c r="A455" s="2"/>
      <c r="B455" s="2"/>
      <c r="C455" s="86"/>
      <c r="D455" s="86"/>
      <c r="E455" s="86"/>
      <c r="F455" s="86"/>
      <c r="G455" s="86"/>
      <c r="H455" s="86"/>
      <c r="I455" s="86"/>
      <c r="J455" s="86"/>
      <c r="K455" s="86"/>
      <c r="L455" s="86"/>
      <c r="M455" s="86"/>
      <c r="N455" s="86"/>
      <c r="O455" s="86"/>
      <c r="P455" s="86"/>
      <c r="Q455" s="2"/>
      <c r="R455" s="2"/>
      <c r="S455" s="2"/>
      <c r="T455" s="2"/>
      <c r="U455" s="2"/>
      <c r="V455" s="2"/>
      <c r="W455" s="2"/>
      <c r="X455" s="2"/>
      <c r="Y455" s="2"/>
      <c r="Z455" s="2"/>
    </row>
    <row r="456" spans="1:26">
      <c r="A456" s="2"/>
      <c r="B456" s="2"/>
      <c r="C456" s="86"/>
      <c r="D456" s="86"/>
      <c r="E456" s="86"/>
      <c r="F456" s="86"/>
      <c r="G456" s="86"/>
      <c r="H456" s="86"/>
      <c r="I456" s="86"/>
      <c r="J456" s="86"/>
      <c r="K456" s="86"/>
      <c r="L456" s="86"/>
      <c r="M456" s="86"/>
      <c r="N456" s="86"/>
      <c r="O456" s="86"/>
      <c r="P456" s="86"/>
      <c r="Q456" s="2"/>
      <c r="R456" s="2"/>
      <c r="S456" s="2"/>
      <c r="T456" s="2"/>
      <c r="U456" s="2"/>
      <c r="V456" s="2"/>
      <c r="W456" s="2"/>
      <c r="X456" s="2"/>
      <c r="Y456" s="2"/>
      <c r="Z456" s="2"/>
    </row>
    <row r="457" spans="1:26">
      <c r="A457" s="2"/>
      <c r="B457" s="2"/>
      <c r="C457" s="86"/>
      <c r="D457" s="86"/>
      <c r="E457" s="86"/>
      <c r="F457" s="86"/>
      <c r="G457" s="86"/>
      <c r="H457" s="86"/>
      <c r="I457" s="86"/>
      <c r="J457" s="86"/>
      <c r="K457" s="86"/>
      <c r="L457" s="86"/>
      <c r="M457" s="86"/>
      <c r="N457" s="86"/>
      <c r="O457" s="86"/>
      <c r="P457" s="86"/>
      <c r="Q457" s="2"/>
      <c r="R457" s="2"/>
      <c r="S457" s="2"/>
      <c r="T457" s="2"/>
      <c r="U457" s="2"/>
      <c r="V457" s="2"/>
      <c r="W457" s="2"/>
      <c r="X457" s="2"/>
      <c r="Y457" s="2"/>
      <c r="Z457" s="2"/>
    </row>
    <row r="458" spans="1:26">
      <c r="A458" s="2"/>
      <c r="B458" s="2"/>
      <c r="C458" s="86"/>
      <c r="D458" s="86"/>
      <c r="E458" s="86"/>
      <c r="F458" s="86"/>
      <c r="G458" s="86"/>
      <c r="H458" s="86"/>
      <c r="I458" s="86"/>
      <c r="J458" s="86"/>
      <c r="K458" s="86"/>
      <c r="L458" s="86"/>
      <c r="M458" s="86"/>
      <c r="N458" s="86"/>
      <c r="O458" s="86"/>
      <c r="P458" s="86"/>
      <c r="Q458" s="2"/>
      <c r="R458" s="2"/>
      <c r="S458" s="2"/>
      <c r="T458" s="2"/>
      <c r="U458" s="2"/>
      <c r="V458" s="2"/>
      <c r="W458" s="2"/>
      <c r="X458" s="2"/>
      <c r="Y458" s="2"/>
      <c r="Z458" s="2"/>
    </row>
    <row r="459" spans="1:26">
      <c r="A459" s="2"/>
      <c r="B459" s="2"/>
      <c r="C459" s="86"/>
      <c r="D459" s="86"/>
      <c r="E459" s="86"/>
      <c r="F459" s="86"/>
      <c r="G459" s="86"/>
      <c r="H459" s="86"/>
      <c r="I459" s="86"/>
      <c r="J459" s="86"/>
      <c r="K459" s="86"/>
      <c r="L459" s="86"/>
      <c r="M459" s="86"/>
      <c r="N459" s="86"/>
      <c r="O459" s="86"/>
      <c r="P459" s="86"/>
      <c r="Q459" s="2"/>
      <c r="R459" s="2"/>
      <c r="S459" s="2"/>
      <c r="T459" s="2"/>
      <c r="U459" s="2"/>
      <c r="V459" s="2"/>
      <c r="W459" s="2"/>
      <c r="X459" s="2"/>
      <c r="Y459" s="2"/>
      <c r="Z459" s="2"/>
    </row>
    <row r="460" spans="1:26">
      <c r="A460" s="2"/>
      <c r="B460" s="2"/>
      <c r="C460" s="86"/>
      <c r="D460" s="86"/>
      <c r="E460" s="86"/>
      <c r="F460" s="86"/>
      <c r="G460" s="86"/>
      <c r="H460" s="86"/>
      <c r="I460" s="86"/>
      <c r="J460" s="86"/>
      <c r="K460" s="86"/>
      <c r="L460" s="86"/>
      <c r="M460" s="86"/>
      <c r="N460" s="86"/>
      <c r="O460" s="86"/>
      <c r="P460" s="86"/>
      <c r="Q460" s="2"/>
      <c r="R460" s="2"/>
      <c r="S460" s="2"/>
      <c r="T460" s="2"/>
      <c r="U460" s="2"/>
      <c r="V460" s="2"/>
      <c r="W460" s="2"/>
      <c r="X460" s="2"/>
      <c r="Y460" s="2"/>
      <c r="Z460" s="2"/>
    </row>
    <row r="461" spans="1:26">
      <c r="A461" s="2"/>
      <c r="B461" s="2"/>
      <c r="C461" s="86"/>
      <c r="D461" s="86"/>
      <c r="E461" s="86"/>
      <c r="F461" s="86"/>
      <c r="G461" s="86"/>
      <c r="H461" s="86"/>
      <c r="I461" s="86"/>
      <c r="J461" s="86"/>
      <c r="K461" s="86"/>
      <c r="L461" s="86"/>
      <c r="M461" s="86"/>
      <c r="N461" s="86"/>
      <c r="O461" s="86"/>
      <c r="P461" s="86"/>
      <c r="Q461" s="2"/>
      <c r="R461" s="2"/>
      <c r="S461" s="2"/>
      <c r="T461" s="2"/>
      <c r="U461" s="2"/>
      <c r="V461" s="2"/>
      <c r="W461" s="2"/>
      <c r="X461" s="2"/>
      <c r="Y461" s="2"/>
      <c r="Z461" s="2"/>
    </row>
    <row r="462" spans="1:26">
      <c r="A462" s="2"/>
      <c r="B462" s="2"/>
      <c r="C462" s="86"/>
      <c r="D462" s="86"/>
      <c r="E462" s="86"/>
      <c r="F462" s="86"/>
      <c r="G462" s="86"/>
      <c r="H462" s="86"/>
      <c r="I462" s="86"/>
      <c r="J462" s="86"/>
      <c r="K462" s="86"/>
      <c r="L462" s="86"/>
      <c r="M462" s="86"/>
      <c r="N462" s="86"/>
      <c r="O462" s="86"/>
      <c r="P462" s="86"/>
      <c r="Q462" s="2"/>
      <c r="R462" s="2"/>
      <c r="S462" s="2"/>
      <c r="T462" s="2"/>
      <c r="U462" s="2"/>
      <c r="V462" s="2"/>
      <c r="W462" s="2"/>
      <c r="X462" s="2"/>
      <c r="Y462" s="2"/>
      <c r="Z462" s="2"/>
    </row>
    <row r="463" spans="1:26">
      <c r="A463" s="2"/>
      <c r="B463" s="2"/>
      <c r="C463" s="86"/>
      <c r="D463" s="86"/>
      <c r="E463" s="86"/>
      <c r="F463" s="86"/>
      <c r="G463" s="86"/>
      <c r="H463" s="86"/>
      <c r="I463" s="86"/>
      <c r="J463" s="86"/>
      <c r="K463" s="86"/>
      <c r="L463" s="86"/>
      <c r="M463" s="86"/>
      <c r="N463" s="86"/>
      <c r="O463" s="86"/>
      <c r="P463" s="86"/>
      <c r="Q463" s="2"/>
      <c r="R463" s="2"/>
      <c r="S463" s="2"/>
      <c r="T463" s="2"/>
      <c r="U463" s="2"/>
      <c r="V463" s="2"/>
      <c r="W463" s="2"/>
      <c r="X463" s="2"/>
      <c r="Y463" s="2"/>
      <c r="Z463" s="2"/>
    </row>
    <row r="464" spans="1:26">
      <c r="A464" s="2"/>
      <c r="B464" s="2"/>
      <c r="C464" s="86"/>
      <c r="D464" s="86"/>
      <c r="E464" s="86"/>
      <c r="F464" s="86"/>
      <c r="G464" s="86"/>
      <c r="H464" s="86"/>
      <c r="I464" s="86"/>
      <c r="J464" s="86"/>
      <c r="K464" s="86"/>
      <c r="L464" s="86"/>
      <c r="M464" s="86"/>
      <c r="N464" s="86"/>
      <c r="O464" s="86"/>
      <c r="P464" s="86"/>
      <c r="Q464" s="2"/>
      <c r="R464" s="2"/>
      <c r="S464" s="2"/>
      <c r="T464" s="2"/>
      <c r="U464" s="2"/>
      <c r="V464" s="2"/>
      <c r="W464" s="2"/>
      <c r="X464" s="2"/>
      <c r="Y464" s="2"/>
      <c r="Z464" s="2"/>
    </row>
    <row r="465" spans="1:26">
      <c r="A465" s="2"/>
      <c r="B465" s="2"/>
      <c r="C465" s="86"/>
      <c r="D465" s="86"/>
      <c r="E465" s="86"/>
      <c r="F465" s="86"/>
      <c r="G465" s="86"/>
      <c r="H465" s="86"/>
      <c r="I465" s="86"/>
      <c r="J465" s="86"/>
      <c r="K465" s="86"/>
      <c r="L465" s="86"/>
      <c r="M465" s="86"/>
      <c r="N465" s="86"/>
      <c r="O465" s="86"/>
      <c r="P465" s="86"/>
      <c r="Q465" s="2"/>
      <c r="R465" s="2"/>
      <c r="S465" s="2"/>
      <c r="T465" s="2"/>
      <c r="U465" s="2"/>
      <c r="V465" s="2"/>
      <c r="W465" s="2"/>
      <c r="X465" s="2"/>
      <c r="Y465" s="2"/>
      <c r="Z465" s="2"/>
    </row>
    <row r="466" spans="1:26">
      <c r="A466" s="2"/>
      <c r="B466" s="2"/>
      <c r="C466" s="86"/>
      <c r="D466" s="86"/>
      <c r="E466" s="86"/>
      <c r="F466" s="86"/>
      <c r="G466" s="86"/>
      <c r="H466" s="86"/>
      <c r="I466" s="86"/>
      <c r="J466" s="86"/>
      <c r="K466" s="86"/>
      <c r="L466" s="86"/>
      <c r="M466" s="86"/>
      <c r="N466" s="86"/>
      <c r="O466" s="86"/>
      <c r="P466" s="86"/>
      <c r="Q466" s="2"/>
      <c r="R466" s="2"/>
      <c r="S466" s="2"/>
      <c r="T466" s="2"/>
      <c r="U466" s="2"/>
      <c r="V466" s="2"/>
      <c r="W466" s="2"/>
      <c r="X466" s="2"/>
      <c r="Y466" s="2"/>
      <c r="Z466" s="2"/>
    </row>
    <row r="467" spans="1:26">
      <c r="A467" s="2"/>
      <c r="B467" s="2"/>
      <c r="C467" s="86"/>
      <c r="D467" s="86"/>
      <c r="E467" s="86"/>
      <c r="F467" s="86"/>
      <c r="G467" s="86"/>
      <c r="H467" s="86"/>
      <c r="I467" s="86"/>
      <c r="J467" s="86"/>
      <c r="K467" s="86"/>
      <c r="L467" s="86"/>
      <c r="M467" s="86"/>
      <c r="N467" s="86"/>
      <c r="O467" s="86"/>
      <c r="P467" s="86"/>
      <c r="Q467" s="2"/>
      <c r="R467" s="2"/>
      <c r="S467" s="2"/>
      <c r="T467" s="2"/>
      <c r="U467" s="2"/>
      <c r="V467" s="2"/>
      <c r="W467" s="2"/>
      <c r="X467" s="2"/>
      <c r="Y467" s="2"/>
      <c r="Z467" s="2"/>
    </row>
    <row r="468" spans="1:26">
      <c r="A468" s="2"/>
      <c r="B468" s="2"/>
      <c r="C468" s="86"/>
      <c r="D468" s="86"/>
      <c r="E468" s="86"/>
      <c r="F468" s="86"/>
      <c r="G468" s="86"/>
      <c r="H468" s="86"/>
      <c r="I468" s="86"/>
      <c r="J468" s="86"/>
      <c r="K468" s="86"/>
      <c r="L468" s="86"/>
      <c r="M468" s="86"/>
      <c r="N468" s="86"/>
      <c r="O468" s="86"/>
      <c r="P468" s="86"/>
      <c r="Q468" s="2"/>
      <c r="R468" s="2"/>
      <c r="S468" s="2"/>
      <c r="T468" s="2"/>
      <c r="U468" s="2"/>
      <c r="V468" s="2"/>
      <c r="W468" s="2"/>
      <c r="X468" s="2"/>
      <c r="Y468" s="2"/>
      <c r="Z468" s="2"/>
    </row>
    <row r="469" spans="1:26">
      <c r="A469" s="2"/>
      <c r="B469" s="2"/>
      <c r="C469" s="86"/>
      <c r="D469" s="86"/>
      <c r="E469" s="86"/>
      <c r="F469" s="86"/>
      <c r="G469" s="86"/>
      <c r="H469" s="86"/>
      <c r="I469" s="86"/>
      <c r="J469" s="86"/>
      <c r="K469" s="86"/>
      <c r="L469" s="86"/>
      <c r="M469" s="86"/>
      <c r="N469" s="86"/>
      <c r="O469" s="86"/>
      <c r="P469" s="86"/>
      <c r="Q469" s="2"/>
      <c r="R469" s="2"/>
      <c r="S469" s="2"/>
      <c r="T469" s="2"/>
      <c r="U469" s="2"/>
      <c r="V469" s="2"/>
      <c r="W469" s="2"/>
      <c r="X469" s="2"/>
      <c r="Y469" s="2"/>
      <c r="Z469" s="2"/>
    </row>
    <row r="470" spans="1:26">
      <c r="A470" s="2"/>
      <c r="B470" s="2"/>
      <c r="C470" s="86"/>
      <c r="D470" s="86"/>
      <c r="E470" s="86"/>
      <c r="F470" s="86"/>
      <c r="G470" s="86"/>
      <c r="H470" s="86"/>
      <c r="I470" s="86"/>
      <c r="J470" s="86"/>
      <c r="K470" s="86"/>
      <c r="L470" s="86"/>
      <c r="M470" s="86"/>
      <c r="N470" s="86"/>
      <c r="O470" s="86"/>
      <c r="P470" s="86"/>
      <c r="Q470" s="2"/>
      <c r="R470" s="2"/>
      <c r="S470" s="2"/>
      <c r="T470" s="2"/>
      <c r="U470" s="2"/>
      <c r="V470" s="2"/>
      <c r="W470" s="2"/>
      <c r="X470" s="2"/>
      <c r="Y470" s="2"/>
      <c r="Z470" s="2"/>
    </row>
    <row r="471" spans="1:26">
      <c r="A471" s="2"/>
      <c r="B471" s="2"/>
      <c r="C471" s="86"/>
      <c r="D471" s="86"/>
      <c r="E471" s="86"/>
      <c r="F471" s="86"/>
      <c r="G471" s="86"/>
      <c r="H471" s="86"/>
      <c r="I471" s="86"/>
      <c r="J471" s="86"/>
      <c r="K471" s="86"/>
      <c r="L471" s="86"/>
      <c r="M471" s="86"/>
      <c r="N471" s="86"/>
      <c r="O471" s="86"/>
      <c r="P471" s="86"/>
      <c r="Q471" s="2"/>
      <c r="R471" s="2"/>
      <c r="S471" s="2"/>
      <c r="T471" s="2"/>
      <c r="U471" s="2"/>
      <c r="V471" s="2"/>
      <c r="W471" s="2"/>
      <c r="X471" s="2"/>
      <c r="Y471" s="2"/>
      <c r="Z471" s="2"/>
    </row>
    <row r="472" spans="1:26">
      <c r="A472" s="2"/>
      <c r="B472" s="2"/>
      <c r="C472" s="86"/>
      <c r="D472" s="86"/>
      <c r="E472" s="86"/>
      <c r="F472" s="86"/>
      <c r="G472" s="86"/>
      <c r="H472" s="86"/>
      <c r="I472" s="86"/>
      <c r="J472" s="86"/>
      <c r="K472" s="86"/>
      <c r="L472" s="86"/>
      <c r="M472" s="86"/>
      <c r="N472" s="86"/>
      <c r="O472" s="86"/>
      <c r="P472" s="86"/>
      <c r="Q472" s="2"/>
      <c r="R472" s="2"/>
      <c r="S472" s="2"/>
      <c r="T472" s="2"/>
      <c r="U472" s="2"/>
      <c r="V472" s="2"/>
      <c r="W472" s="2"/>
      <c r="X472" s="2"/>
      <c r="Y472" s="2"/>
      <c r="Z472" s="2"/>
    </row>
    <row r="473" spans="1:26">
      <c r="A473" s="2"/>
      <c r="B473" s="2"/>
      <c r="C473" s="86"/>
      <c r="D473" s="86"/>
      <c r="E473" s="86"/>
      <c r="F473" s="86"/>
      <c r="G473" s="86"/>
      <c r="H473" s="86"/>
      <c r="I473" s="86"/>
      <c r="J473" s="86"/>
      <c r="K473" s="86"/>
      <c r="L473" s="86"/>
      <c r="M473" s="86"/>
      <c r="N473" s="86"/>
      <c r="O473" s="86"/>
      <c r="P473" s="86"/>
      <c r="Q473" s="2"/>
      <c r="R473" s="2"/>
      <c r="S473" s="2"/>
      <c r="T473" s="2"/>
      <c r="U473" s="2"/>
      <c r="V473" s="2"/>
      <c r="W473" s="2"/>
      <c r="X473" s="2"/>
      <c r="Y473" s="2"/>
      <c r="Z473" s="2"/>
    </row>
    <row r="474" spans="1:26">
      <c r="A474" s="2"/>
      <c r="B474" s="2"/>
      <c r="C474" s="86"/>
      <c r="D474" s="86"/>
      <c r="E474" s="86"/>
      <c r="F474" s="86"/>
      <c r="G474" s="86"/>
      <c r="H474" s="86"/>
      <c r="I474" s="86"/>
      <c r="J474" s="86"/>
      <c r="K474" s="86"/>
      <c r="L474" s="86"/>
      <c r="M474" s="86"/>
      <c r="N474" s="86"/>
      <c r="O474" s="86"/>
      <c r="P474" s="86"/>
      <c r="Q474" s="2"/>
      <c r="R474" s="2"/>
      <c r="S474" s="2"/>
      <c r="T474" s="2"/>
      <c r="U474" s="2"/>
      <c r="V474" s="2"/>
      <c r="W474" s="2"/>
      <c r="X474" s="2"/>
      <c r="Y474" s="2"/>
      <c r="Z474" s="2"/>
    </row>
    <row r="475" spans="1:26">
      <c r="A475" s="2"/>
      <c r="B475" s="2"/>
      <c r="C475" s="86"/>
      <c r="D475" s="86"/>
      <c r="E475" s="86"/>
      <c r="F475" s="86"/>
      <c r="G475" s="86"/>
      <c r="H475" s="86"/>
      <c r="I475" s="86"/>
      <c r="J475" s="86"/>
      <c r="K475" s="86"/>
      <c r="L475" s="86"/>
      <c r="M475" s="86"/>
      <c r="N475" s="86"/>
      <c r="O475" s="86"/>
      <c r="P475" s="86"/>
      <c r="Q475" s="2"/>
      <c r="R475" s="2"/>
      <c r="S475" s="2"/>
      <c r="T475" s="2"/>
      <c r="U475" s="2"/>
      <c r="V475" s="2"/>
      <c r="W475" s="2"/>
      <c r="X475" s="2"/>
      <c r="Y475" s="2"/>
      <c r="Z475" s="2"/>
    </row>
    <row r="476" spans="1:26">
      <c r="A476" s="2"/>
      <c r="B476" s="2"/>
      <c r="C476" s="86"/>
      <c r="D476" s="86"/>
      <c r="E476" s="86"/>
      <c r="F476" s="86"/>
      <c r="G476" s="86"/>
      <c r="H476" s="86"/>
      <c r="I476" s="86"/>
      <c r="J476" s="86"/>
      <c r="K476" s="86"/>
      <c r="L476" s="86"/>
      <c r="M476" s="86"/>
      <c r="N476" s="86"/>
      <c r="O476" s="86"/>
      <c r="P476" s="86"/>
      <c r="Q476" s="2"/>
      <c r="R476" s="2"/>
      <c r="S476" s="2"/>
      <c r="T476" s="2"/>
      <c r="U476" s="2"/>
      <c r="V476" s="2"/>
      <c r="W476" s="2"/>
      <c r="X476" s="2"/>
      <c r="Y476" s="2"/>
      <c r="Z476" s="2"/>
    </row>
    <row r="477" spans="1:26">
      <c r="A477" s="2"/>
      <c r="B477" s="2"/>
      <c r="C477" s="86"/>
      <c r="D477" s="86"/>
      <c r="E477" s="86"/>
      <c r="F477" s="86"/>
      <c r="G477" s="86"/>
      <c r="H477" s="86"/>
      <c r="I477" s="86"/>
      <c r="J477" s="86"/>
      <c r="K477" s="86"/>
      <c r="L477" s="86"/>
      <c r="M477" s="86"/>
      <c r="N477" s="86"/>
      <c r="O477" s="86"/>
      <c r="P477" s="86"/>
      <c r="Q477" s="2"/>
      <c r="R477" s="2"/>
      <c r="S477" s="2"/>
      <c r="T477" s="2"/>
      <c r="U477" s="2"/>
      <c r="V477" s="2"/>
      <c r="W477" s="2"/>
      <c r="X477" s="2"/>
      <c r="Y477" s="2"/>
      <c r="Z477" s="2"/>
    </row>
    <row r="478" spans="1:26">
      <c r="A478" s="2"/>
      <c r="B478" s="2"/>
      <c r="C478" s="86"/>
      <c r="D478" s="86"/>
      <c r="E478" s="86"/>
      <c r="F478" s="86"/>
      <c r="G478" s="86"/>
      <c r="H478" s="86"/>
      <c r="I478" s="86"/>
      <c r="J478" s="86"/>
      <c r="K478" s="86"/>
      <c r="L478" s="86"/>
      <c r="M478" s="86"/>
      <c r="N478" s="86"/>
      <c r="O478" s="86"/>
      <c r="P478" s="86"/>
      <c r="Q478" s="2"/>
      <c r="R478" s="2"/>
      <c r="S478" s="2"/>
      <c r="T478" s="2"/>
      <c r="U478" s="2"/>
      <c r="V478" s="2"/>
      <c r="W478" s="2"/>
      <c r="X478" s="2"/>
      <c r="Y478" s="2"/>
      <c r="Z478" s="2"/>
    </row>
    <row r="479" spans="1:26">
      <c r="A479" s="2"/>
      <c r="B479" s="2"/>
      <c r="C479" s="86"/>
      <c r="D479" s="86"/>
      <c r="E479" s="86"/>
      <c r="F479" s="86"/>
      <c r="G479" s="86"/>
      <c r="H479" s="86"/>
      <c r="I479" s="86"/>
      <c r="J479" s="86"/>
      <c r="K479" s="86"/>
      <c r="L479" s="86"/>
      <c r="M479" s="86"/>
      <c r="N479" s="86"/>
      <c r="O479" s="86"/>
      <c r="P479" s="86"/>
      <c r="Q479" s="2"/>
      <c r="R479" s="2"/>
      <c r="S479" s="2"/>
      <c r="T479" s="2"/>
      <c r="U479" s="2"/>
      <c r="V479" s="2"/>
      <c r="W479" s="2"/>
      <c r="X479" s="2"/>
      <c r="Y479" s="2"/>
      <c r="Z479" s="2"/>
    </row>
    <row r="480" spans="1:26">
      <c r="A480" s="2"/>
      <c r="B480" s="2"/>
      <c r="C480" s="86"/>
      <c r="D480" s="86"/>
      <c r="E480" s="86"/>
      <c r="F480" s="86"/>
      <c r="G480" s="86"/>
      <c r="H480" s="86"/>
      <c r="I480" s="86"/>
      <c r="J480" s="86"/>
      <c r="K480" s="86"/>
      <c r="L480" s="86"/>
      <c r="M480" s="86"/>
      <c r="N480" s="86"/>
      <c r="O480" s="86"/>
      <c r="P480" s="86"/>
      <c r="Q480" s="2"/>
      <c r="R480" s="2"/>
      <c r="S480" s="2"/>
      <c r="T480" s="2"/>
      <c r="U480" s="2"/>
      <c r="V480" s="2"/>
      <c r="W480" s="2"/>
      <c r="X480" s="2"/>
      <c r="Y480" s="2"/>
      <c r="Z480" s="2"/>
    </row>
    <row r="481" spans="1:26">
      <c r="A481" s="2"/>
      <c r="B481" s="2"/>
      <c r="C481" s="86"/>
      <c r="D481" s="86"/>
      <c r="E481" s="86"/>
      <c r="F481" s="86"/>
      <c r="G481" s="86"/>
      <c r="H481" s="86"/>
      <c r="I481" s="86"/>
      <c r="J481" s="86"/>
      <c r="K481" s="86"/>
      <c r="L481" s="86"/>
      <c r="M481" s="86"/>
      <c r="N481" s="86"/>
      <c r="O481" s="86"/>
      <c r="P481" s="86"/>
      <c r="Q481" s="2"/>
      <c r="R481" s="2"/>
      <c r="S481" s="2"/>
      <c r="T481" s="2"/>
      <c r="U481" s="2"/>
      <c r="V481" s="2"/>
      <c r="W481" s="2"/>
      <c r="X481" s="2"/>
      <c r="Y481" s="2"/>
      <c r="Z481" s="2"/>
    </row>
    <row r="482" spans="1:26">
      <c r="A482" s="2"/>
      <c r="B482" s="2"/>
      <c r="C482" s="86"/>
      <c r="D482" s="86"/>
      <c r="E482" s="86"/>
      <c r="F482" s="86"/>
      <c r="G482" s="86"/>
      <c r="H482" s="86"/>
      <c r="I482" s="86"/>
      <c r="J482" s="86"/>
      <c r="K482" s="86"/>
      <c r="L482" s="86"/>
      <c r="M482" s="86"/>
      <c r="N482" s="86"/>
      <c r="O482" s="86"/>
      <c r="P482" s="86"/>
      <c r="Q482" s="2"/>
      <c r="R482" s="2"/>
      <c r="S482" s="2"/>
      <c r="T482" s="2"/>
      <c r="U482" s="2"/>
      <c r="V482" s="2"/>
      <c r="W482" s="2"/>
      <c r="X482" s="2"/>
      <c r="Y482" s="2"/>
      <c r="Z482" s="2"/>
    </row>
    <row r="483" spans="1:26">
      <c r="A483" s="2"/>
      <c r="B483" s="2"/>
      <c r="C483" s="86"/>
      <c r="D483" s="86"/>
      <c r="E483" s="86"/>
      <c r="F483" s="86"/>
      <c r="G483" s="86"/>
      <c r="H483" s="86"/>
      <c r="I483" s="86"/>
      <c r="J483" s="86"/>
      <c r="K483" s="86"/>
      <c r="L483" s="86"/>
      <c r="M483" s="86"/>
      <c r="N483" s="86"/>
      <c r="O483" s="86"/>
      <c r="P483" s="86"/>
      <c r="Q483" s="2"/>
      <c r="R483" s="2"/>
      <c r="S483" s="2"/>
      <c r="T483" s="2"/>
      <c r="U483" s="2"/>
      <c r="V483" s="2"/>
      <c r="W483" s="2"/>
      <c r="X483" s="2"/>
      <c r="Y483" s="2"/>
      <c r="Z483" s="2"/>
    </row>
    <row r="484" spans="1:26">
      <c r="A484" s="2"/>
      <c r="B484" s="2"/>
      <c r="C484" s="86"/>
      <c r="D484" s="86"/>
      <c r="E484" s="86"/>
      <c r="F484" s="86"/>
      <c r="G484" s="86"/>
      <c r="H484" s="86"/>
      <c r="I484" s="86"/>
      <c r="J484" s="86"/>
      <c r="K484" s="86"/>
      <c r="L484" s="86"/>
      <c r="M484" s="86"/>
      <c r="N484" s="86"/>
      <c r="O484" s="86"/>
      <c r="P484" s="86"/>
      <c r="Q484" s="2"/>
      <c r="R484" s="2"/>
      <c r="S484" s="2"/>
      <c r="T484" s="2"/>
      <c r="U484" s="2"/>
      <c r="V484" s="2"/>
      <c r="W484" s="2"/>
      <c r="X484" s="2"/>
      <c r="Y484" s="2"/>
      <c r="Z484" s="2"/>
    </row>
    <row r="485" spans="1:26">
      <c r="A485" s="2"/>
      <c r="B485" s="2"/>
      <c r="C485" s="86"/>
      <c r="D485" s="86"/>
      <c r="E485" s="86"/>
      <c r="F485" s="86"/>
      <c r="G485" s="86"/>
      <c r="H485" s="86"/>
      <c r="I485" s="86"/>
      <c r="J485" s="86"/>
      <c r="K485" s="86"/>
      <c r="L485" s="86"/>
      <c r="M485" s="86"/>
      <c r="N485" s="86"/>
      <c r="O485" s="86"/>
      <c r="P485" s="86"/>
      <c r="Q485" s="2"/>
      <c r="R485" s="2"/>
      <c r="S485" s="2"/>
      <c r="T485" s="2"/>
      <c r="U485" s="2"/>
      <c r="V485" s="2"/>
      <c r="W485" s="2"/>
      <c r="X485" s="2"/>
      <c r="Y485" s="2"/>
      <c r="Z485" s="2"/>
    </row>
    <row r="486" spans="1:26">
      <c r="A486" s="2"/>
      <c r="B486" s="2"/>
      <c r="C486" s="86"/>
      <c r="D486" s="86"/>
      <c r="E486" s="86"/>
      <c r="F486" s="86"/>
      <c r="G486" s="86"/>
      <c r="H486" s="86"/>
      <c r="I486" s="86"/>
      <c r="J486" s="86"/>
      <c r="K486" s="86"/>
      <c r="L486" s="86"/>
      <c r="M486" s="86"/>
      <c r="N486" s="86"/>
      <c r="O486" s="86"/>
      <c r="P486" s="86"/>
      <c r="Q486" s="2"/>
      <c r="R486" s="2"/>
      <c r="S486" s="2"/>
      <c r="T486" s="2"/>
      <c r="U486" s="2"/>
      <c r="V486" s="2"/>
      <c r="W486" s="2"/>
      <c r="X486" s="2"/>
      <c r="Y486" s="2"/>
      <c r="Z486" s="2"/>
    </row>
    <row r="487" spans="1:26">
      <c r="A487" s="2"/>
      <c r="B487" s="2"/>
      <c r="C487" s="86"/>
      <c r="D487" s="86"/>
      <c r="E487" s="86"/>
      <c r="F487" s="86"/>
      <c r="G487" s="86"/>
      <c r="H487" s="86"/>
      <c r="I487" s="86"/>
      <c r="J487" s="86"/>
      <c r="K487" s="86"/>
      <c r="L487" s="86"/>
      <c r="M487" s="86"/>
      <c r="N487" s="86"/>
      <c r="O487" s="86"/>
      <c r="P487" s="86"/>
      <c r="Q487" s="2"/>
      <c r="R487" s="2"/>
      <c r="S487" s="2"/>
      <c r="T487" s="2"/>
      <c r="U487" s="2"/>
      <c r="V487" s="2"/>
      <c r="W487" s="2"/>
      <c r="X487" s="2"/>
      <c r="Y487" s="2"/>
      <c r="Z487" s="2"/>
    </row>
    <row r="488" spans="1:26">
      <c r="A488" s="2"/>
      <c r="B488" s="2"/>
      <c r="C488" s="86"/>
      <c r="D488" s="86"/>
      <c r="E488" s="86"/>
      <c r="F488" s="86"/>
      <c r="G488" s="86"/>
      <c r="H488" s="86"/>
      <c r="I488" s="86"/>
      <c r="J488" s="86"/>
      <c r="K488" s="86"/>
      <c r="L488" s="86"/>
      <c r="M488" s="86"/>
      <c r="N488" s="86"/>
      <c r="O488" s="86"/>
      <c r="P488" s="86"/>
      <c r="Q488" s="2"/>
      <c r="R488" s="2"/>
      <c r="S488" s="2"/>
      <c r="T488" s="2"/>
      <c r="U488" s="2"/>
      <c r="V488" s="2"/>
      <c r="W488" s="2"/>
      <c r="X488" s="2"/>
      <c r="Y488" s="2"/>
      <c r="Z488" s="2"/>
    </row>
    <row r="489" spans="1:26">
      <c r="A489" s="2"/>
      <c r="B489" s="2"/>
      <c r="C489" s="86"/>
      <c r="D489" s="86"/>
      <c r="E489" s="86"/>
      <c r="F489" s="86"/>
      <c r="G489" s="86"/>
      <c r="H489" s="86"/>
      <c r="I489" s="86"/>
      <c r="J489" s="86"/>
      <c r="K489" s="86"/>
      <c r="L489" s="86"/>
      <c r="M489" s="86"/>
      <c r="N489" s="86"/>
      <c r="O489" s="86"/>
      <c r="P489" s="86"/>
      <c r="Q489" s="2"/>
      <c r="R489" s="2"/>
      <c r="S489" s="2"/>
      <c r="T489" s="2"/>
      <c r="U489" s="2"/>
      <c r="V489" s="2"/>
      <c r="W489" s="2"/>
      <c r="X489" s="2"/>
      <c r="Y489" s="2"/>
      <c r="Z489" s="2"/>
    </row>
    <row r="490" spans="1:26">
      <c r="A490" s="2"/>
      <c r="B490" s="2"/>
      <c r="C490" s="86"/>
      <c r="D490" s="86"/>
      <c r="E490" s="86"/>
      <c r="F490" s="86"/>
      <c r="G490" s="86"/>
      <c r="H490" s="86"/>
      <c r="I490" s="86"/>
      <c r="J490" s="86"/>
      <c r="K490" s="86"/>
      <c r="L490" s="86"/>
      <c r="M490" s="86"/>
      <c r="N490" s="86"/>
      <c r="O490" s="86"/>
      <c r="P490" s="86"/>
      <c r="Q490" s="2"/>
      <c r="R490" s="2"/>
      <c r="S490" s="2"/>
      <c r="T490" s="2"/>
      <c r="U490" s="2"/>
      <c r="V490" s="2"/>
      <c r="W490" s="2"/>
      <c r="X490" s="2"/>
      <c r="Y490" s="2"/>
      <c r="Z490" s="2"/>
    </row>
    <row r="491" spans="1:26">
      <c r="A491" s="2"/>
      <c r="B491" s="2"/>
      <c r="C491" s="86"/>
      <c r="D491" s="86"/>
      <c r="E491" s="86"/>
      <c r="F491" s="86"/>
      <c r="G491" s="86"/>
      <c r="H491" s="86"/>
      <c r="I491" s="86"/>
      <c r="J491" s="86"/>
      <c r="K491" s="86"/>
      <c r="L491" s="86"/>
      <c r="M491" s="86"/>
      <c r="N491" s="86"/>
      <c r="O491" s="86"/>
      <c r="P491" s="86"/>
      <c r="Q491" s="2"/>
      <c r="R491" s="2"/>
      <c r="S491" s="2"/>
      <c r="T491" s="2"/>
      <c r="U491" s="2"/>
      <c r="V491" s="2"/>
      <c r="W491" s="2"/>
      <c r="X491" s="2"/>
      <c r="Y491" s="2"/>
      <c r="Z491" s="2"/>
    </row>
    <row r="492" spans="1:26">
      <c r="A492" s="2"/>
      <c r="B492" s="2"/>
      <c r="C492" s="86"/>
      <c r="D492" s="86"/>
      <c r="E492" s="86"/>
      <c r="F492" s="86"/>
      <c r="G492" s="86"/>
      <c r="H492" s="86"/>
      <c r="I492" s="86"/>
      <c r="J492" s="86"/>
      <c r="K492" s="86"/>
      <c r="L492" s="86"/>
      <c r="M492" s="86"/>
      <c r="N492" s="86"/>
      <c r="O492" s="86"/>
      <c r="P492" s="86"/>
      <c r="Q492" s="2"/>
      <c r="R492" s="2"/>
      <c r="S492" s="2"/>
      <c r="T492" s="2"/>
      <c r="U492" s="2"/>
      <c r="V492" s="2"/>
      <c r="W492" s="2"/>
      <c r="X492" s="2"/>
      <c r="Y492" s="2"/>
      <c r="Z492" s="2"/>
    </row>
    <row r="493" spans="1:26">
      <c r="A493" s="2"/>
      <c r="B493" s="2"/>
      <c r="C493" s="86"/>
      <c r="D493" s="86"/>
      <c r="E493" s="86"/>
      <c r="F493" s="86"/>
      <c r="G493" s="86"/>
      <c r="H493" s="86"/>
      <c r="I493" s="86"/>
      <c r="J493" s="86"/>
      <c r="K493" s="86"/>
      <c r="L493" s="86"/>
      <c r="M493" s="86"/>
      <c r="N493" s="86"/>
      <c r="O493" s="86"/>
      <c r="P493" s="86"/>
      <c r="Q493" s="2"/>
      <c r="R493" s="2"/>
      <c r="S493" s="2"/>
      <c r="T493" s="2"/>
      <c r="U493" s="2"/>
      <c r="V493" s="2"/>
      <c r="W493" s="2"/>
      <c r="X493" s="2"/>
      <c r="Y493" s="2"/>
      <c r="Z493" s="2"/>
    </row>
    <row r="494" spans="1:26">
      <c r="A494" s="2"/>
      <c r="B494" s="2"/>
      <c r="C494" s="86"/>
      <c r="D494" s="86"/>
      <c r="E494" s="86"/>
      <c r="F494" s="86"/>
      <c r="G494" s="86"/>
      <c r="H494" s="86"/>
      <c r="I494" s="86"/>
      <c r="J494" s="86"/>
      <c r="K494" s="86"/>
      <c r="L494" s="86"/>
      <c r="M494" s="86"/>
      <c r="N494" s="86"/>
      <c r="O494" s="86"/>
      <c r="P494" s="86"/>
      <c r="Q494" s="2"/>
      <c r="R494" s="2"/>
      <c r="S494" s="2"/>
      <c r="T494" s="2"/>
      <c r="U494" s="2"/>
      <c r="V494" s="2"/>
      <c r="W494" s="2"/>
      <c r="X494" s="2"/>
      <c r="Y494" s="2"/>
      <c r="Z494" s="2"/>
    </row>
    <row r="495" spans="1:26">
      <c r="A495" s="2"/>
      <c r="B495" s="2"/>
      <c r="C495" s="86"/>
      <c r="D495" s="86"/>
      <c r="E495" s="86"/>
      <c r="F495" s="86"/>
      <c r="G495" s="86"/>
      <c r="H495" s="86"/>
      <c r="I495" s="86"/>
      <c r="J495" s="86"/>
      <c r="K495" s="86"/>
      <c r="L495" s="86"/>
      <c r="M495" s="86"/>
      <c r="N495" s="86"/>
      <c r="O495" s="86"/>
      <c r="P495" s="86"/>
      <c r="Q495" s="2"/>
      <c r="R495" s="2"/>
      <c r="S495" s="2"/>
      <c r="T495" s="2"/>
      <c r="U495" s="2"/>
      <c r="V495" s="2"/>
      <c r="W495" s="2"/>
      <c r="X495" s="2"/>
      <c r="Y495" s="2"/>
      <c r="Z495" s="2"/>
    </row>
    <row r="496" spans="1:26">
      <c r="A496" s="2"/>
      <c r="B496" s="2"/>
      <c r="C496" s="86"/>
      <c r="D496" s="86"/>
      <c r="E496" s="86"/>
      <c r="F496" s="86"/>
      <c r="G496" s="86"/>
      <c r="H496" s="86"/>
      <c r="I496" s="86"/>
      <c r="J496" s="86"/>
      <c r="K496" s="86"/>
      <c r="L496" s="86"/>
      <c r="M496" s="86"/>
      <c r="N496" s="86"/>
      <c r="O496" s="86"/>
      <c r="P496" s="86"/>
      <c r="Q496" s="2"/>
      <c r="R496" s="2"/>
      <c r="S496" s="2"/>
      <c r="T496" s="2"/>
      <c r="U496" s="2"/>
      <c r="V496" s="2"/>
      <c r="W496" s="2"/>
      <c r="X496" s="2"/>
      <c r="Y496" s="2"/>
      <c r="Z496" s="2"/>
    </row>
    <row r="497" spans="1:26">
      <c r="A497" s="2"/>
      <c r="B497" s="2"/>
      <c r="C497" s="86"/>
      <c r="D497" s="86"/>
      <c r="E497" s="86"/>
      <c r="F497" s="86"/>
      <c r="G497" s="86"/>
      <c r="H497" s="86"/>
      <c r="I497" s="86"/>
      <c r="J497" s="86"/>
      <c r="K497" s="86"/>
      <c r="L497" s="86"/>
      <c r="M497" s="86"/>
      <c r="N497" s="86"/>
      <c r="O497" s="86"/>
      <c r="P497" s="86"/>
      <c r="Q497" s="2"/>
      <c r="R497" s="2"/>
      <c r="S497" s="2"/>
      <c r="T497" s="2"/>
      <c r="U497" s="2"/>
      <c r="V497" s="2"/>
      <c r="W497" s="2"/>
      <c r="X497" s="2"/>
      <c r="Y497" s="2"/>
      <c r="Z497" s="2"/>
    </row>
    <row r="498" spans="1:26">
      <c r="A498" s="2"/>
      <c r="B498" s="2"/>
      <c r="C498" s="86"/>
      <c r="D498" s="86"/>
      <c r="E498" s="86"/>
      <c r="F498" s="86"/>
      <c r="G498" s="86"/>
      <c r="H498" s="86"/>
      <c r="I498" s="86"/>
      <c r="J498" s="86"/>
      <c r="K498" s="86"/>
      <c r="L498" s="86"/>
      <c r="M498" s="86"/>
      <c r="N498" s="86"/>
      <c r="O498" s="86"/>
      <c r="P498" s="86"/>
      <c r="Q498" s="2"/>
      <c r="R498" s="2"/>
      <c r="S498" s="2"/>
      <c r="T498" s="2"/>
      <c r="U498" s="2"/>
      <c r="V498" s="2"/>
      <c r="W498" s="2"/>
      <c r="X498" s="2"/>
      <c r="Y498" s="2"/>
      <c r="Z498" s="2"/>
    </row>
    <row r="499" spans="1:26">
      <c r="A499" s="2"/>
      <c r="B499" s="2"/>
      <c r="C499" s="86"/>
      <c r="D499" s="86"/>
      <c r="E499" s="86"/>
      <c r="F499" s="86"/>
      <c r="G499" s="86"/>
      <c r="H499" s="86"/>
      <c r="I499" s="86"/>
      <c r="J499" s="86"/>
      <c r="K499" s="86"/>
      <c r="L499" s="86"/>
      <c r="M499" s="86"/>
      <c r="N499" s="86"/>
      <c r="O499" s="86"/>
      <c r="P499" s="86"/>
      <c r="Q499" s="2"/>
      <c r="R499" s="2"/>
      <c r="S499" s="2"/>
      <c r="T499" s="2"/>
      <c r="U499" s="2"/>
      <c r="V499" s="2"/>
      <c r="W499" s="2"/>
      <c r="X499" s="2"/>
      <c r="Y499" s="2"/>
      <c r="Z499" s="2"/>
    </row>
    <row r="500" spans="1:26">
      <c r="A500" s="2"/>
      <c r="B500" s="2"/>
      <c r="C500" s="86"/>
      <c r="D500" s="86"/>
      <c r="E500" s="86"/>
      <c r="F500" s="86"/>
      <c r="G500" s="86"/>
      <c r="H500" s="86"/>
      <c r="I500" s="86"/>
      <c r="J500" s="86"/>
      <c r="K500" s="86"/>
      <c r="L500" s="86"/>
      <c r="M500" s="86"/>
      <c r="N500" s="86"/>
      <c r="O500" s="86"/>
      <c r="P500" s="86"/>
      <c r="Q500" s="2"/>
      <c r="R500" s="2"/>
      <c r="S500" s="2"/>
      <c r="T500" s="2"/>
      <c r="U500" s="2"/>
      <c r="V500" s="2"/>
      <c r="W500" s="2"/>
      <c r="X500" s="2"/>
      <c r="Y500" s="2"/>
      <c r="Z500" s="2"/>
    </row>
    <row r="501" spans="1:26">
      <c r="A501" s="2"/>
      <c r="B501" s="2"/>
      <c r="C501" s="86"/>
      <c r="D501" s="86"/>
      <c r="E501" s="86"/>
      <c r="F501" s="86"/>
      <c r="G501" s="86"/>
      <c r="H501" s="86"/>
      <c r="I501" s="86"/>
      <c r="J501" s="86"/>
      <c r="K501" s="86"/>
      <c r="L501" s="86"/>
      <c r="M501" s="86"/>
      <c r="N501" s="86"/>
      <c r="O501" s="86"/>
      <c r="P501" s="86"/>
      <c r="Q501" s="2"/>
      <c r="R501" s="2"/>
      <c r="S501" s="2"/>
      <c r="T501" s="2"/>
      <c r="U501" s="2"/>
      <c r="V501" s="2"/>
      <c r="W501" s="2"/>
      <c r="X501" s="2"/>
      <c r="Y501" s="2"/>
      <c r="Z501" s="2"/>
    </row>
    <row r="502" spans="1:26">
      <c r="A502" s="2"/>
      <c r="B502" s="2"/>
      <c r="C502" s="86"/>
      <c r="D502" s="86"/>
      <c r="E502" s="86"/>
      <c r="F502" s="86"/>
      <c r="G502" s="86"/>
      <c r="H502" s="86"/>
      <c r="I502" s="86"/>
      <c r="J502" s="86"/>
      <c r="K502" s="86"/>
      <c r="L502" s="86"/>
      <c r="M502" s="86"/>
      <c r="N502" s="86"/>
      <c r="O502" s="86"/>
      <c r="P502" s="86"/>
      <c r="Q502" s="2"/>
      <c r="R502" s="2"/>
      <c r="S502" s="2"/>
      <c r="T502" s="2"/>
      <c r="U502" s="2"/>
      <c r="V502" s="2"/>
      <c r="W502" s="2"/>
      <c r="X502" s="2"/>
      <c r="Y502" s="2"/>
      <c r="Z502" s="2"/>
    </row>
    <row r="503" spans="1:26">
      <c r="A503" s="2"/>
      <c r="B503" s="2"/>
      <c r="C503" s="86"/>
      <c r="D503" s="86"/>
      <c r="E503" s="86"/>
      <c r="F503" s="86"/>
      <c r="G503" s="86"/>
      <c r="H503" s="86"/>
      <c r="I503" s="86"/>
      <c r="J503" s="86"/>
      <c r="K503" s="86"/>
      <c r="L503" s="86"/>
      <c r="M503" s="86"/>
      <c r="N503" s="86"/>
      <c r="O503" s="86"/>
      <c r="P503" s="86"/>
      <c r="Q503" s="2"/>
      <c r="R503" s="2"/>
      <c r="S503" s="2"/>
      <c r="T503" s="2"/>
      <c r="U503" s="2"/>
      <c r="V503" s="2"/>
      <c r="W503" s="2"/>
      <c r="X503" s="2"/>
      <c r="Y503" s="2"/>
      <c r="Z503" s="2"/>
    </row>
    <row r="504" spans="1:26">
      <c r="A504" s="2"/>
      <c r="B504" s="2"/>
      <c r="C504" s="86"/>
      <c r="D504" s="86"/>
      <c r="E504" s="86"/>
      <c r="F504" s="86"/>
      <c r="G504" s="86"/>
      <c r="H504" s="86"/>
      <c r="I504" s="86"/>
      <c r="J504" s="86"/>
      <c r="K504" s="86"/>
      <c r="L504" s="86"/>
      <c r="M504" s="86"/>
      <c r="N504" s="86"/>
      <c r="O504" s="86"/>
      <c r="P504" s="86"/>
      <c r="Q504" s="2"/>
      <c r="R504" s="2"/>
      <c r="S504" s="2"/>
      <c r="T504" s="2"/>
      <c r="U504" s="2"/>
      <c r="V504" s="2"/>
      <c r="W504" s="2"/>
      <c r="X504" s="2"/>
      <c r="Y504" s="2"/>
      <c r="Z504" s="2"/>
    </row>
    <row r="505" spans="1:26">
      <c r="A505" s="2"/>
      <c r="B505" s="2"/>
      <c r="C505" s="86"/>
      <c r="D505" s="86"/>
      <c r="E505" s="86"/>
      <c r="F505" s="86"/>
      <c r="G505" s="86"/>
      <c r="H505" s="86"/>
      <c r="I505" s="86"/>
      <c r="J505" s="86"/>
      <c r="K505" s="86"/>
      <c r="L505" s="86"/>
      <c r="M505" s="86"/>
      <c r="N505" s="86"/>
      <c r="O505" s="86"/>
      <c r="P505" s="86"/>
      <c r="Q505" s="2"/>
      <c r="R505" s="2"/>
      <c r="S505" s="2"/>
      <c r="T505" s="2"/>
      <c r="U505" s="2"/>
      <c r="V505" s="2"/>
      <c r="W505" s="2"/>
      <c r="X505" s="2"/>
      <c r="Y505" s="2"/>
      <c r="Z505" s="2"/>
    </row>
    <row r="506" spans="1:26">
      <c r="A506" s="2"/>
      <c r="B506" s="2"/>
      <c r="C506" s="86"/>
      <c r="D506" s="86"/>
      <c r="E506" s="86"/>
      <c r="F506" s="86"/>
      <c r="G506" s="86"/>
      <c r="H506" s="86"/>
      <c r="I506" s="86"/>
      <c r="J506" s="86"/>
      <c r="K506" s="86"/>
      <c r="L506" s="86"/>
      <c r="M506" s="86"/>
      <c r="N506" s="86"/>
      <c r="O506" s="86"/>
      <c r="P506" s="86"/>
      <c r="Q506" s="2"/>
      <c r="R506" s="2"/>
      <c r="S506" s="2"/>
      <c r="T506" s="2"/>
      <c r="U506" s="2"/>
      <c r="V506" s="2"/>
      <c r="W506" s="2"/>
      <c r="X506" s="2"/>
      <c r="Y506" s="2"/>
      <c r="Z506" s="2"/>
    </row>
    <row r="507" spans="1:26">
      <c r="A507" s="2"/>
      <c r="B507" s="2"/>
      <c r="C507" s="86"/>
      <c r="D507" s="86"/>
      <c r="E507" s="86"/>
      <c r="F507" s="86"/>
      <c r="G507" s="86"/>
      <c r="H507" s="86"/>
      <c r="I507" s="86"/>
      <c r="J507" s="86"/>
      <c r="K507" s="86"/>
      <c r="L507" s="86"/>
      <c r="M507" s="86"/>
      <c r="N507" s="86"/>
      <c r="O507" s="86"/>
      <c r="P507" s="86"/>
      <c r="Q507" s="2"/>
      <c r="R507" s="2"/>
      <c r="S507" s="2"/>
      <c r="T507" s="2"/>
      <c r="U507" s="2"/>
      <c r="V507" s="2"/>
      <c r="W507" s="2"/>
      <c r="X507" s="2"/>
      <c r="Y507" s="2"/>
      <c r="Z507" s="2"/>
    </row>
    <row r="508" spans="1:26">
      <c r="A508" s="2"/>
      <c r="B508" s="2"/>
      <c r="C508" s="86"/>
      <c r="D508" s="86"/>
      <c r="E508" s="86"/>
      <c r="F508" s="86"/>
      <c r="G508" s="86"/>
      <c r="H508" s="86"/>
      <c r="I508" s="86"/>
      <c r="J508" s="86"/>
      <c r="K508" s="86"/>
      <c r="L508" s="86"/>
      <c r="M508" s="86"/>
      <c r="N508" s="86"/>
      <c r="O508" s="86"/>
      <c r="P508" s="86"/>
      <c r="Q508" s="2"/>
      <c r="R508" s="2"/>
      <c r="S508" s="2"/>
      <c r="T508" s="2"/>
      <c r="U508" s="2"/>
      <c r="V508" s="2"/>
      <c r="W508" s="2"/>
      <c r="X508" s="2"/>
      <c r="Y508" s="2"/>
      <c r="Z508" s="2"/>
    </row>
    <row r="509" spans="1:26">
      <c r="A509" s="2"/>
      <c r="B509" s="2"/>
      <c r="C509" s="86"/>
      <c r="D509" s="86"/>
      <c r="E509" s="86"/>
      <c r="F509" s="86"/>
      <c r="G509" s="86"/>
      <c r="H509" s="86"/>
      <c r="I509" s="86"/>
      <c r="J509" s="86"/>
      <c r="K509" s="86"/>
      <c r="L509" s="86"/>
      <c r="M509" s="86"/>
      <c r="N509" s="86"/>
      <c r="O509" s="86"/>
      <c r="P509" s="86"/>
      <c r="Q509" s="2"/>
      <c r="R509" s="2"/>
      <c r="S509" s="2"/>
      <c r="T509" s="2"/>
      <c r="U509" s="2"/>
      <c r="V509" s="2"/>
      <c r="W509" s="2"/>
      <c r="X509" s="2"/>
      <c r="Y509" s="2"/>
      <c r="Z509" s="2"/>
    </row>
    <row r="510" spans="1:26">
      <c r="A510" s="2"/>
      <c r="B510" s="2"/>
      <c r="C510" s="86"/>
      <c r="D510" s="86"/>
      <c r="E510" s="86"/>
      <c r="F510" s="86"/>
      <c r="G510" s="86"/>
      <c r="H510" s="86"/>
      <c r="I510" s="86"/>
      <c r="J510" s="86"/>
      <c r="K510" s="86"/>
      <c r="L510" s="86"/>
      <c r="M510" s="86"/>
      <c r="N510" s="86"/>
      <c r="O510" s="86"/>
      <c r="P510" s="86"/>
      <c r="Q510" s="2"/>
      <c r="R510" s="2"/>
      <c r="S510" s="2"/>
      <c r="T510" s="2"/>
      <c r="U510" s="2"/>
      <c r="V510" s="2"/>
      <c r="W510" s="2"/>
      <c r="X510" s="2"/>
      <c r="Y510" s="2"/>
      <c r="Z510" s="2"/>
    </row>
    <row r="511" spans="1:26">
      <c r="A511" s="2"/>
      <c r="B511" s="2"/>
      <c r="C511" s="86"/>
      <c r="D511" s="86"/>
      <c r="E511" s="86"/>
      <c r="F511" s="86"/>
      <c r="G511" s="86"/>
      <c r="H511" s="86"/>
      <c r="I511" s="86"/>
      <c r="J511" s="86"/>
      <c r="K511" s="86"/>
      <c r="L511" s="86"/>
      <c r="M511" s="86"/>
      <c r="N511" s="86"/>
      <c r="O511" s="86"/>
      <c r="P511" s="86"/>
      <c r="Q511" s="2"/>
      <c r="R511" s="2"/>
      <c r="S511" s="2"/>
      <c r="T511" s="2"/>
      <c r="U511" s="2"/>
      <c r="V511" s="2"/>
      <c r="W511" s="2"/>
      <c r="X511" s="2"/>
      <c r="Y511" s="2"/>
      <c r="Z511" s="2"/>
    </row>
    <row r="512" spans="1:26">
      <c r="A512" s="2"/>
      <c r="B512" s="2"/>
      <c r="C512" s="86"/>
      <c r="D512" s="86"/>
      <c r="E512" s="86"/>
      <c r="F512" s="86"/>
      <c r="G512" s="86"/>
      <c r="H512" s="86"/>
      <c r="I512" s="86"/>
      <c r="J512" s="86"/>
      <c r="K512" s="86"/>
      <c r="L512" s="86"/>
      <c r="M512" s="86"/>
      <c r="N512" s="86"/>
      <c r="O512" s="86"/>
      <c r="P512" s="86"/>
      <c r="Q512" s="2"/>
      <c r="R512" s="2"/>
      <c r="S512" s="2"/>
      <c r="T512" s="2"/>
      <c r="U512" s="2"/>
      <c r="V512" s="2"/>
      <c r="W512" s="2"/>
      <c r="X512" s="2"/>
      <c r="Y512" s="2"/>
      <c r="Z512" s="2"/>
    </row>
    <row r="513" spans="1:26">
      <c r="A513" s="2"/>
      <c r="B513" s="2"/>
      <c r="C513" s="86"/>
      <c r="D513" s="86"/>
      <c r="E513" s="86"/>
      <c r="F513" s="86"/>
      <c r="G513" s="86"/>
      <c r="H513" s="86"/>
      <c r="I513" s="86"/>
      <c r="J513" s="86"/>
      <c r="K513" s="86"/>
      <c r="L513" s="86"/>
      <c r="M513" s="86"/>
      <c r="N513" s="86"/>
      <c r="O513" s="86"/>
      <c r="P513" s="86"/>
      <c r="Q513" s="2"/>
      <c r="R513" s="2"/>
      <c r="S513" s="2"/>
      <c r="T513" s="2"/>
      <c r="U513" s="2"/>
      <c r="V513" s="2"/>
      <c r="W513" s="2"/>
      <c r="X513" s="2"/>
      <c r="Y513" s="2"/>
      <c r="Z513" s="2"/>
    </row>
    <row r="514" spans="1:26">
      <c r="A514" s="2"/>
      <c r="B514" s="2"/>
      <c r="C514" s="86"/>
      <c r="D514" s="86"/>
      <c r="E514" s="86"/>
      <c r="F514" s="86"/>
      <c r="G514" s="86"/>
      <c r="H514" s="86"/>
      <c r="I514" s="86"/>
      <c r="J514" s="86"/>
      <c r="K514" s="86"/>
      <c r="L514" s="86"/>
      <c r="M514" s="86"/>
      <c r="N514" s="86"/>
      <c r="O514" s="86"/>
      <c r="P514" s="86"/>
      <c r="Q514" s="2"/>
      <c r="R514" s="2"/>
      <c r="S514" s="2"/>
      <c r="T514" s="2"/>
      <c r="U514" s="2"/>
      <c r="V514" s="2"/>
      <c r="W514" s="2"/>
      <c r="X514" s="2"/>
      <c r="Y514" s="2"/>
      <c r="Z514" s="2"/>
    </row>
    <row r="515" spans="1:26">
      <c r="A515" s="2"/>
      <c r="B515" s="2"/>
      <c r="C515" s="86"/>
      <c r="D515" s="86"/>
      <c r="E515" s="86"/>
      <c r="F515" s="86"/>
      <c r="G515" s="86"/>
      <c r="H515" s="86"/>
      <c r="I515" s="86"/>
      <c r="J515" s="86"/>
      <c r="K515" s="86"/>
      <c r="L515" s="86"/>
      <c r="M515" s="86"/>
      <c r="N515" s="86"/>
      <c r="O515" s="86"/>
      <c r="P515" s="86"/>
      <c r="Q515" s="2"/>
      <c r="R515" s="2"/>
      <c r="S515" s="2"/>
      <c r="T515" s="2"/>
      <c r="U515" s="2"/>
      <c r="V515" s="2"/>
      <c r="W515" s="2"/>
      <c r="X515" s="2"/>
      <c r="Y515" s="2"/>
      <c r="Z515" s="2"/>
    </row>
    <row r="516" spans="1:26">
      <c r="A516" s="2"/>
      <c r="B516" s="2"/>
      <c r="C516" s="86"/>
      <c r="D516" s="86"/>
      <c r="E516" s="86"/>
      <c r="F516" s="86"/>
      <c r="G516" s="86"/>
      <c r="H516" s="86"/>
      <c r="I516" s="86"/>
      <c r="J516" s="86"/>
      <c r="K516" s="86"/>
      <c r="L516" s="86"/>
      <c r="M516" s="86"/>
      <c r="N516" s="86"/>
      <c r="O516" s="86"/>
      <c r="P516" s="86"/>
      <c r="Q516" s="2"/>
      <c r="R516" s="2"/>
      <c r="S516" s="2"/>
      <c r="T516" s="2"/>
      <c r="U516" s="2"/>
      <c r="V516" s="2"/>
      <c r="W516" s="2"/>
      <c r="X516" s="2"/>
      <c r="Y516" s="2"/>
      <c r="Z516" s="2"/>
    </row>
    <row r="517" spans="1:26">
      <c r="A517" s="2"/>
      <c r="B517" s="2"/>
      <c r="C517" s="86"/>
      <c r="D517" s="86"/>
      <c r="E517" s="86"/>
      <c r="F517" s="86"/>
      <c r="G517" s="86"/>
      <c r="H517" s="86"/>
      <c r="I517" s="86"/>
      <c r="J517" s="86"/>
      <c r="K517" s="86"/>
      <c r="L517" s="86"/>
      <c r="M517" s="86"/>
      <c r="N517" s="86"/>
      <c r="O517" s="86"/>
      <c r="P517" s="86"/>
      <c r="Q517" s="2"/>
      <c r="R517" s="2"/>
      <c r="S517" s="2"/>
      <c r="T517" s="2"/>
      <c r="U517" s="2"/>
      <c r="V517" s="2"/>
      <c r="W517" s="2"/>
      <c r="X517" s="2"/>
      <c r="Y517" s="2"/>
      <c r="Z517" s="2"/>
    </row>
    <row r="518" spans="1:26">
      <c r="A518" s="2"/>
      <c r="B518" s="2"/>
      <c r="C518" s="86"/>
      <c r="D518" s="86"/>
      <c r="E518" s="86"/>
      <c r="F518" s="86"/>
      <c r="G518" s="86"/>
      <c r="H518" s="86"/>
      <c r="I518" s="86"/>
      <c r="J518" s="86"/>
      <c r="K518" s="86"/>
      <c r="L518" s="86"/>
      <c r="M518" s="86"/>
      <c r="N518" s="86"/>
      <c r="O518" s="86"/>
      <c r="P518" s="86"/>
      <c r="Q518" s="2"/>
      <c r="R518" s="2"/>
      <c r="S518" s="2"/>
      <c r="T518" s="2"/>
      <c r="U518" s="2"/>
      <c r="V518" s="2"/>
      <c r="W518" s="2"/>
      <c r="X518" s="2"/>
      <c r="Y518" s="2"/>
      <c r="Z518" s="2"/>
    </row>
    <row r="519" spans="1:26">
      <c r="A519" s="2"/>
      <c r="B519" s="2"/>
      <c r="C519" s="86"/>
      <c r="D519" s="86"/>
      <c r="E519" s="86"/>
      <c r="F519" s="86"/>
      <c r="G519" s="86"/>
      <c r="H519" s="86"/>
      <c r="I519" s="86"/>
      <c r="J519" s="86"/>
      <c r="K519" s="86"/>
      <c r="L519" s="86"/>
      <c r="M519" s="86"/>
      <c r="N519" s="86"/>
      <c r="O519" s="86"/>
      <c r="P519" s="86"/>
      <c r="Q519" s="2"/>
      <c r="R519" s="2"/>
      <c r="S519" s="2"/>
      <c r="T519" s="2"/>
      <c r="U519" s="2"/>
      <c r="V519" s="2"/>
      <c r="W519" s="2"/>
      <c r="X519" s="2"/>
      <c r="Y519" s="2"/>
      <c r="Z519" s="2"/>
    </row>
    <row r="520" spans="1:26">
      <c r="A520" s="2"/>
      <c r="B520" s="2"/>
      <c r="C520" s="86"/>
      <c r="D520" s="86"/>
      <c r="E520" s="86"/>
      <c r="F520" s="86"/>
      <c r="G520" s="86"/>
      <c r="H520" s="86"/>
      <c r="I520" s="86"/>
      <c r="J520" s="86"/>
      <c r="K520" s="86"/>
      <c r="L520" s="86"/>
      <c r="M520" s="86"/>
      <c r="N520" s="86"/>
      <c r="O520" s="86"/>
      <c r="P520" s="86"/>
      <c r="Q520" s="2"/>
      <c r="R520" s="2"/>
      <c r="S520" s="2"/>
      <c r="T520" s="2"/>
      <c r="U520" s="2"/>
      <c r="V520" s="2"/>
      <c r="W520" s="2"/>
      <c r="X520" s="2"/>
      <c r="Y520" s="2"/>
      <c r="Z520" s="2"/>
    </row>
    <row r="521" spans="1:26">
      <c r="A521" s="2"/>
      <c r="B521" s="2"/>
      <c r="C521" s="86"/>
      <c r="D521" s="86"/>
      <c r="E521" s="86"/>
      <c r="F521" s="86"/>
      <c r="G521" s="86"/>
      <c r="H521" s="86"/>
      <c r="I521" s="86"/>
      <c r="J521" s="86"/>
      <c r="K521" s="86"/>
      <c r="L521" s="86"/>
      <c r="M521" s="86"/>
      <c r="N521" s="86"/>
      <c r="O521" s="86"/>
      <c r="P521" s="86"/>
      <c r="Q521" s="2"/>
      <c r="R521" s="2"/>
      <c r="S521" s="2"/>
      <c r="T521" s="2"/>
      <c r="U521" s="2"/>
      <c r="V521" s="2"/>
      <c r="W521" s="2"/>
      <c r="X521" s="2"/>
      <c r="Y521" s="2"/>
      <c r="Z521" s="2"/>
    </row>
    <row r="522" spans="1:26">
      <c r="A522" s="2"/>
      <c r="B522" s="2"/>
      <c r="C522" s="86"/>
      <c r="D522" s="86"/>
      <c r="E522" s="86"/>
      <c r="F522" s="86"/>
      <c r="G522" s="86"/>
      <c r="H522" s="86"/>
      <c r="I522" s="86"/>
      <c r="J522" s="86"/>
      <c r="K522" s="86"/>
      <c r="L522" s="86"/>
      <c r="M522" s="86"/>
      <c r="N522" s="86"/>
      <c r="O522" s="86"/>
      <c r="P522" s="86"/>
      <c r="Q522" s="2"/>
      <c r="R522" s="2"/>
      <c r="S522" s="2"/>
      <c r="T522" s="2"/>
      <c r="U522" s="2"/>
      <c r="V522" s="2"/>
      <c r="W522" s="2"/>
      <c r="X522" s="2"/>
      <c r="Y522" s="2"/>
      <c r="Z522" s="2"/>
    </row>
    <row r="523" spans="1:26">
      <c r="A523" s="2"/>
      <c r="B523" s="2"/>
      <c r="C523" s="86"/>
      <c r="D523" s="86"/>
      <c r="E523" s="86"/>
      <c r="F523" s="86"/>
      <c r="G523" s="86"/>
      <c r="H523" s="86"/>
      <c r="I523" s="86"/>
      <c r="J523" s="86"/>
      <c r="K523" s="86"/>
      <c r="L523" s="86"/>
      <c r="M523" s="86"/>
      <c r="N523" s="86"/>
      <c r="O523" s="86"/>
      <c r="P523" s="86"/>
      <c r="Q523" s="2"/>
      <c r="R523" s="2"/>
      <c r="S523" s="2"/>
      <c r="T523" s="2"/>
      <c r="U523" s="2"/>
      <c r="V523" s="2"/>
      <c r="W523" s="2"/>
      <c r="X523" s="2"/>
      <c r="Y523" s="2"/>
      <c r="Z523" s="2"/>
    </row>
    <row r="524" spans="1:26">
      <c r="A524" s="2"/>
      <c r="B524" s="2"/>
      <c r="C524" s="86"/>
      <c r="D524" s="86"/>
      <c r="E524" s="86"/>
      <c r="F524" s="86"/>
      <c r="G524" s="86"/>
      <c r="H524" s="86"/>
      <c r="I524" s="86"/>
      <c r="J524" s="86"/>
      <c r="K524" s="86"/>
      <c r="L524" s="86"/>
      <c r="M524" s="86"/>
      <c r="N524" s="86"/>
      <c r="O524" s="86"/>
      <c r="P524" s="86"/>
      <c r="Q524" s="2"/>
      <c r="R524" s="2"/>
      <c r="S524" s="2"/>
      <c r="T524" s="2"/>
      <c r="U524" s="2"/>
      <c r="V524" s="2"/>
      <c r="W524" s="2"/>
      <c r="X524" s="2"/>
      <c r="Y524" s="2"/>
      <c r="Z524" s="2"/>
    </row>
    <row r="525" spans="1:26">
      <c r="A525" s="2"/>
      <c r="B525" s="2"/>
      <c r="C525" s="86"/>
      <c r="D525" s="86"/>
      <c r="E525" s="86"/>
      <c r="F525" s="86"/>
      <c r="G525" s="86"/>
      <c r="H525" s="86"/>
      <c r="I525" s="86"/>
      <c r="J525" s="86"/>
      <c r="K525" s="86"/>
      <c r="L525" s="86"/>
      <c r="M525" s="86"/>
      <c r="N525" s="86"/>
      <c r="O525" s="86"/>
      <c r="P525" s="86"/>
      <c r="Q525" s="2"/>
      <c r="R525" s="2"/>
      <c r="S525" s="2"/>
      <c r="T525" s="2"/>
      <c r="U525" s="2"/>
      <c r="V525" s="2"/>
      <c r="W525" s="2"/>
      <c r="X525" s="2"/>
      <c r="Y525" s="2"/>
      <c r="Z525" s="2"/>
    </row>
    <row r="526" spans="1:26">
      <c r="A526" s="2"/>
      <c r="B526" s="2"/>
      <c r="C526" s="86"/>
      <c r="D526" s="86"/>
      <c r="E526" s="86"/>
      <c r="F526" s="86"/>
      <c r="G526" s="86"/>
      <c r="H526" s="86"/>
      <c r="I526" s="86"/>
      <c r="J526" s="86"/>
      <c r="K526" s="86"/>
      <c r="L526" s="86"/>
      <c r="M526" s="86"/>
      <c r="N526" s="86"/>
      <c r="O526" s="86"/>
      <c r="P526" s="86"/>
      <c r="Q526" s="2"/>
      <c r="R526" s="2"/>
      <c r="S526" s="2"/>
      <c r="T526" s="2"/>
      <c r="U526" s="2"/>
      <c r="V526" s="2"/>
      <c r="W526" s="2"/>
      <c r="X526" s="2"/>
      <c r="Y526" s="2"/>
      <c r="Z526" s="2"/>
    </row>
    <row r="527" spans="1:26">
      <c r="A527" s="2"/>
      <c r="B527" s="2"/>
      <c r="C527" s="86"/>
      <c r="D527" s="86"/>
      <c r="E527" s="86"/>
      <c r="F527" s="86"/>
      <c r="G527" s="86"/>
      <c r="H527" s="86"/>
      <c r="I527" s="86"/>
      <c r="J527" s="86"/>
      <c r="K527" s="86"/>
      <c r="L527" s="86"/>
      <c r="M527" s="86"/>
      <c r="N527" s="86"/>
      <c r="O527" s="86"/>
      <c r="P527" s="86"/>
      <c r="Q527" s="2"/>
      <c r="R527" s="2"/>
      <c r="S527" s="2"/>
      <c r="T527" s="2"/>
      <c r="U527" s="2"/>
      <c r="V527" s="2"/>
      <c r="W527" s="2"/>
      <c r="X527" s="2"/>
      <c r="Y527" s="2"/>
      <c r="Z527" s="2"/>
    </row>
    <row r="528" spans="1:26">
      <c r="A528" s="2"/>
      <c r="B528" s="2"/>
      <c r="C528" s="86"/>
      <c r="D528" s="86"/>
      <c r="E528" s="86"/>
      <c r="F528" s="86"/>
      <c r="G528" s="86"/>
      <c r="H528" s="86"/>
      <c r="I528" s="86"/>
      <c r="J528" s="86"/>
      <c r="K528" s="86"/>
      <c r="L528" s="86"/>
      <c r="M528" s="86"/>
      <c r="N528" s="86"/>
      <c r="O528" s="86"/>
      <c r="P528" s="86"/>
      <c r="Q528" s="2"/>
      <c r="R528" s="2"/>
      <c r="S528" s="2"/>
      <c r="T528" s="2"/>
      <c r="U528" s="2"/>
      <c r="V528" s="2"/>
      <c r="W528" s="2"/>
      <c r="X528" s="2"/>
      <c r="Y528" s="2"/>
      <c r="Z528" s="2"/>
    </row>
    <row r="529" spans="1:26">
      <c r="A529" s="2"/>
      <c r="B529" s="2"/>
      <c r="C529" s="86"/>
      <c r="D529" s="86"/>
      <c r="E529" s="86"/>
      <c r="F529" s="86"/>
      <c r="G529" s="86"/>
      <c r="H529" s="86"/>
      <c r="I529" s="86"/>
      <c r="J529" s="86"/>
      <c r="K529" s="86"/>
      <c r="L529" s="86"/>
      <c r="M529" s="86"/>
      <c r="N529" s="86"/>
      <c r="O529" s="86"/>
      <c r="P529" s="86"/>
      <c r="Q529" s="2"/>
      <c r="R529" s="2"/>
      <c r="S529" s="2"/>
      <c r="T529" s="2"/>
      <c r="U529" s="2"/>
      <c r="V529" s="2"/>
      <c r="W529" s="2"/>
      <c r="X529" s="2"/>
      <c r="Y529" s="2"/>
      <c r="Z529" s="2"/>
    </row>
    <row r="530" spans="1:26">
      <c r="A530" s="2"/>
      <c r="B530" s="2"/>
      <c r="C530" s="86"/>
      <c r="D530" s="86"/>
      <c r="E530" s="86"/>
      <c r="F530" s="86"/>
      <c r="G530" s="86"/>
      <c r="H530" s="86"/>
      <c r="I530" s="86"/>
      <c r="J530" s="86"/>
      <c r="K530" s="86"/>
      <c r="L530" s="86"/>
      <c r="M530" s="86"/>
      <c r="N530" s="86"/>
      <c r="O530" s="86"/>
      <c r="P530" s="86"/>
      <c r="Q530" s="2"/>
      <c r="R530" s="2"/>
      <c r="S530" s="2"/>
      <c r="T530" s="2"/>
      <c r="U530" s="2"/>
      <c r="V530" s="2"/>
      <c r="W530" s="2"/>
      <c r="X530" s="2"/>
      <c r="Y530" s="2"/>
      <c r="Z530" s="2"/>
    </row>
    <row r="531" spans="1:26">
      <c r="A531" s="2"/>
      <c r="B531" s="2"/>
      <c r="C531" s="86"/>
      <c r="D531" s="86"/>
      <c r="E531" s="86"/>
      <c r="F531" s="86"/>
      <c r="G531" s="86"/>
      <c r="H531" s="86"/>
      <c r="I531" s="86"/>
      <c r="J531" s="86"/>
      <c r="K531" s="86"/>
      <c r="L531" s="86"/>
      <c r="M531" s="86"/>
      <c r="N531" s="86"/>
      <c r="O531" s="86"/>
      <c r="P531" s="86"/>
      <c r="Q531" s="2"/>
      <c r="R531" s="2"/>
      <c r="S531" s="2"/>
      <c r="T531" s="2"/>
      <c r="U531" s="2"/>
      <c r="V531" s="2"/>
      <c r="W531" s="2"/>
      <c r="X531" s="2"/>
      <c r="Y531" s="2"/>
      <c r="Z531" s="2"/>
    </row>
    <row r="532" spans="1:26">
      <c r="A532" s="2"/>
      <c r="B532" s="2"/>
      <c r="C532" s="86"/>
      <c r="D532" s="86"/>
      <c r="E532" s="86"/>
      <c r="F532" s="86"/>
      <c r="G532" s="86"/>
      <c r="H532" s="86"/>
      <c r="I532" s="86"/>
      <c r="J532" s="86"/>
      <c r="K532" s="86"/>
      <c r="L532" s="86"/>
      <c r="M532" s="86"/>
      <c r="N532" s="86"/>
      <c r="O532" s="86"/>
      <c r="P532" s="86"/>
      <c r="Q532" s="2"/>
      <c r="R532" s="2"/>
      <c r="S532" s="2"/>
      <c r="T532" s="2"/>
      <c r="U532" s="2"/>
      <c r="V532" s="2"/>
      <c r="W532" s="2"/>
      <c r="X532" s="2"/>
      <c r="Y532" s="2"/>
      <c r="Z532" s="2"/>
    </row>
    <row r="533" spans="1:26">
      <c r="A533" s="2"/>
      <c r="B533" s="2"/>
      <c r="C533" s="86"/>
      <c r="D533" s="86"/>
      <c r="E533" s="86"/>
      <c r="F533" s="86"/>
      <c r="G533" s="86"/>
      <c r="H533" s="86"/>
      <c r="I533" s="86"/>
      <c r="J533" s="86"/>
      <c r="K533" s="86"/>
      <c r="L533" s="86"/>
      <c r="M533" s="86"/>
      <c r="N533" s="86"/>
      <c r="O533" s="86"/>
      <c r="P533" s="86"/>
      <c r="Q533" s="2"/>
      <c r="R533" s="2"/>
      <c r="S533" s="2"/>
      <c r="T533" s="2"/>
      <c r="U533" s="2"/>
      <c r="V533" s="2"/>
      <c r="W533" s="2"/>
      <c r="X533" s="2"/>
      <c r="Y533" s="2"/>
      <c r="Z533" s="2"/>
    </row>
    <row r="534" spans="1:26">
      <c r="A534" s="2"/>
      <c r="B534" s="2"/>
      <c r="C534" s="86"/>
      <c r="D534" s="86"/>
      <c r="E534" s="86"/>
      <c r="F534" s="86"/>
      <c r="G534" s="86"/>
      <c r="H534" s="86"/>
      <c r="I534" s="86"/>
      <c r="J534" s="86"/>
      <c r="K534" s="86"/>
      <c r="L534" s="86"/>
      <c r="M534" s="86"/>
      <c r="N534" s="86"/>
      <c r="O534" s="86"/>
      <c r="P534" s="86"/>
      <c r="Q534" s="2"/>
      <c r="R534" s="2"/>
      <c r="S534" s="2"/>
      <c r="T534" s="2"/>
      <c r="U534" s="2"/>
      <c r="V534" s="2"/>
      <c r="W534" s="2"/>
      <c r="X534" s="2"/>
      <c r="Y534" s="2"/>
      <c r="Z534" s="2"/>
    </row>
    <row r="535" spans="1:26">
      <c r="A535" s="2"/>
      <c r="B535" s="2"/>
      <c r="C535" s="86"/>
      <c r="D535" s="86"/>
      <c r="E535" s="86"/>
      <c r="F535" s="86"/>
      <c r="G535" s="86"/>
      <c r="H535" s="86"/>
      <c r="I535" s="86"/>
      <c r="J535" s="86"/>
      <c r="K535" s="86"/>
      <c r="L535" s="86"/>
      <c r="M535" s="86"/>
      <c r="N535" s="86"/>
      <c r="O535" s="86"/>
      <c r="P535" s="86"/>
      <c r="Q535" s="2"/>
      <c r="R535" s="2"/>
      <c r="S535" s="2"/>
      <c r="T535" s="2"/>
      <c r="U535" s="2"/>
      <c r="V535" s="2"/>
      <c r="W535" s="2"/>
      <c r="X535" s="2"/>
      <c r="Y535" s="2"/>
      <c r="Z535" s="2"/>
    </row>
    <row r="536" spans="1:26">
      <c r="A536" s="2"/>
      <c r="B536" s="2"/>
      <c r="C536" s="86"/>
      <c r="D536" s="86"/>
      <c r="E536" s="86"/>
      <c r="F536" s="86"/>
      <c r="G536" s="86"/>
      <c r="H536" s="86"/>
      <c r="I536" s="86"/>
      <c r="J536" s="86"/>
      <c r="K536" s="86"/>
      <c r="L536" s="86"/>
      <c r="M536" s="86"/>
      <c r="N536" s="86"/>
      <c r="O536" s="86"/>
      <c r="P536" s="86"/>
      <c r="Q536" s="2"/>
      <c r="R536" s="2"/>
      <c r="S536" s="2"/>
      <c r="T536" s="2"/>
      <c r="U536" s="2"/>
      <c r="V536" s="2"/>
      <c r="W536" s="2"/>
      <c r="X536" s="2"/>
      <c r="Y536" s="2"/>
      <c r="Z536" s="2"/>
    </row>
    <row r="537" spans="1:26">
      <c r="A537" s="2"/>
      <c r="B537" s="2"/>
      <c r="C537" s="86"/>
      <c r="D537" s="86"/>
      <c r="E537" s="86"/>
      <c r="F537" s="86"/>
      <c r="G537" s="86"/>
      <c r="H537" s="86"/>
      <c r="I537" s="86"/>
      <c r="J537" s="86"/>
      <c r="K537" s="86"/>
      <c r="L537" s="86"/>
      <c r="M537" s="86"/>
      <c r="N537" s="86"/>
      <c r="O537" s="86"/>
      <c r="P537" s="86"/>
      <c r="Q537" s="2"/>
      <c r="R537" s="2"/>
      <c r="S537" s="2"/>
      <c r="T537" s="2"/>
      <c r="U537" s="2"/>
      <c r="V537" s="2"/>
      <c r="W537" s="2"/>
      <c r="X537" s="2"/>
      <c r="Y537" s="2"/>
      <c r="Z537" s="2"/>
    </row>
    <row r="538" spans="1:26">
      <c r="A538" s="2"/>
      <c r="B538" s="2"/>
      <c r="C538" s="86"/>
      <c r="D538" s="86"/>
      <c r="E538" s="86"/>
      <c r="F538" s="86"/>
      <c r="G538" s="86"/>
      <c r="H538" s="86"/>
      <c r="I538" s="86"/>
      <c r="J538" s="86"/>
      <c r="K538" s="86"/>
      <c r="L538" s="86"/>
      <c r="M538" s="86"/>
      <c r="N538" s="86"/>
      <c r="O538" s="86"/>
      <c r="P538" s="86"/>
      <c r="Q538" s="2"/>
      <c r="R538" s="2"/>
      <c r="S538" s="2"/>
      <c r="T538" s="2"/>
      <c r="U538" s="2"/>
      <c r="V538" s="2"/>
      <c r="W538" s="2"/>
      <c r="X538" s="2"/>
      <c r="Y538" s="2"/>
      <c r="Z538" s="2"/>
    </row>
    <row r="539" spans="1:26">
      <c r="A539" s="2"/>
      <c r="B539" s="2"/>
      <c r="C539" s="86"/>
      <c r="D539" s="86"/>
      <c r="E539" s="86"/>
      <c r="F539" s="86"/>
      <c r="G539" s="86"/>
      <c r="H539" s="86"/>
      <c r="I539" s="86"/>
      <c r="J539" s="86"/>
      <c r="K539" s="86"/>
      <c r="L539" s="86"/>
      <c r="M539" s="86"/>
      <c r="N539" s="86"/>
      <c r="O539" s="86"/>
      <c r="P539" s="86"/>
      <c r="Q539" s="2"/>
      <c r="R539" s="2"/>
      <c r="S539" s="2"/>
      <c r="T539" s="2"/>
      <c r="U539" s="2"/>
      <c r="V539" s="2"/>
      <c r="W539" s="2"/>
      <c r="X539" s="2"/>
      <c r="Y539" s="2"/>
      <c r="Z539" s="2"/>
    </row>
    <row r="540" spans="1:26">
      <c r="A540" s="2"/>
      <c r="B540" s="2"/>
      <c r="C540" s="86"/>
      <c r="D540" s="86"/>
      <c r="E540" s="86"/>
      <c r="F540" s="86"/>
      <c r="G540" s="86"/>
      <c r="H540" s="86"/>
      <c r="I540" s="86"/>
      <c r="J540" s="86"/>
      <c r="K540" s="86"/>
      <c r="L540" s="86"/>
      <c r="M540" s="86"/>
      <c r="N540" s="86"/>
      <c r="O540" s="86"/>
      <c r="P540" s="86"/>
      <c r="Q540" s="2"/>
      <c r="R540" s="2"/>
      <c r="S540" s="2"/>
      <c r="T540" s="2"/>
      <c r="U540" s="2"/>
      <c r="V540" s="2"/>
      <c r="W540" s="2"/>
      <c r="X540" s="2"/>
      <c r="Y540" s="2"/>
      <c r="Z540" s="2"/>
    </row>
    <row r="541" spans="1:26">
      <c r="A541" s="2"/>
      <c r="B541" s="2"/>
      <c r="C541" s="86"/>
      <c r="D541" s="86"/>
      <c r="E541" s="86"/>
      <c r="F541" s="86"/>
      <c r="G541" s="86"/>
      <c r="H541" s="86"/>
      <c r="I541" s="86"/>
      <c r="J541" s="86"/>
      <c r="K541" s="86"/>
      <c r="L541" s="86"/>
      <c r="M541" s="86"/>
      <c r="N541" s="86"/>
      <c r="O541" s="86"/>
      <c r="P541" s="86"/>
      <c r="Q541" s="2"/>
      <c r="R541" s="2"/>
      <c r="S541" s="2"/>
      <c r="T541" s="2"/>
      <c r="U541" s="2"/>
      <c r="V541" s="2"/>
      <c r="W541" s="2"/>
      <c r="X541" s="2"/>
      <c r="Y541" s="2"/>
      <c r="Z541" s="2"/>
    </row>
    <row r="542" spans="1:26">
      <c r="A542" s="2"/>
      <c r="B542" s="2"/>
      <c r="C542" s="86"/>
      <c r="D542" s="86"/>
      <c r="E542" s="86"/>
      <c r="F542" s="86"/>
      <c r="G542" s="86"/>
      <c r="H542" s="86"/>
      <c r="I542" s="86"/>
      <c r="J542" s="86"/>
      <c r="K542" s="86"/>
      <c r="L542" s="86"/>
      <c r="M542" s="86"/>
      <c r="N542" s="86"/>
      <c r="O542" s="86"/>
      <c r="P542" s="86"/>
      <c r="Q542" s="2"/>
      <c r="R542" s="2"/>
      <c r="S542" s="2"/>
      <c r="T542" s="2"/>
      <c r="U542" s="2"/>
      <c r="V542" s="2"/>
      <c r="W542" s="2"/>
      <c r="X542" s="2"/>
      <c r="Y542" s="2"/>
      <c r="Z542" s="2"/>
    </row>
    <row r="543" spans="1:26">
      <c r="A543" s="2"/>
      <c r="B543" s="2"/>
      <c r="C543" s="86"/>
      <c r="D543" s="86"/>
      <c r="E543" s="86"/>
      <c r="F543" s="86"/>
      <c r="G543" s="86"/>
      <c r="H543" s="86"/>
      <c r="I543" s="86"/>
      <c r="J543" s="86"/>
      <c r="K543" s="86"/>
      <c r="L543" s="86"/>
      <c r="M543" s="86"/>
      <c r="N543" s="86"/>
      <c r="O543" s="86"/>
      <c r="P543" s="86"/>
      <c r="Q543" s="2"/>
      <c r="R543" s="2"/>
      <c r="S543" s="2"/>
      <c r="T543" s="2"/>
      <c r="U543" s="2"/>
      <c r="V543" s="2"/>
      <c r="W543" s="2"/>
      <c r="X543" s="2"/>
      <c r="Y543" s="2"/>
      <c r="Z543" s="2"/>
    </row>
    <row r="544" spans="1:26">
      <c r="A544" s="2"/>
      <c r="B544" s="2"/>
      <c r="C544" s="86"/>
      <c r="D544" s="86"/>
      <c r="E544" s="86"/>
      <c r="F544" s="86"/>
      <c r="G544" s="86"/>
      <c r="H544" s="86"/>
      <c r="I544" s="86"/>
      <c r="J544" s="86"/>
      <c r="K544" s="86"/>
      <c r="L544" s="86"/>
      <c r="M544" s="86"/>
      <c r="N544" s="86"/>
      <c r="O544" s="86"/>
      <c r="P544" s="86"/>
      <c r="Q544" s="2"/>
      <c r="R544" s="2"/>
      <c r="S544" s="2"/>
      <c r="T544" s="2"/>
      <c r="U544" s="2"/>
      <c r="V544" s="2"/>
      <c r="W544" s="2"/>
      <c r="X544" s="2"/>
      <c r="Y544" s="2"/>
      <c r="Z544" s="2"/>
    </row>
    <row r="545" spans="1:26">
      <c r="A545" s="2"/>
      <c r="B545" s="2"/>
      <c r="C545" s="86"/>
      <c r="D545" s="86"/>
      <c r="E545" s="86"/>
      <c r="F545" s="86"/>
      <c r="G545" s="86"/>
      <c r="H545" s="86"/>
      <c r="I545" s="86"/>
      <c r="J545" s="86"/>
      <c r="K545" s="86"/>
      <c r="L545" s="86"/>
      <c r="M545" s="86"/>
      <c r="N545" s="86"/>
      <c r="O545" s="86"/>
      <c r="P545" s="86"/>
      <c r="Q545" s="2"/>
      <c r="R545" s="2"/>
      <c r="S545" s="2"/>
      <c r="T545" s="2"/>
      <c r="U545" s="2"/>
      <c r="V545" s="2"/>
      <c r="W545" s="2"/>
      <c r="X545" s="2"/>
      <c r="Y545" s="2"/>
      <c r="Z545" s="2"/>
    </row>
    <row r="546" spans="1:26">
      <c r="A546" s="2"/>
      <c r="B546" s="2"/>
      <c r="C546" s="86"/>
      <c r="D546" s="86"/>
      <c r="E546" s="86"/>
      <c r="F546" s="86"/>
      <c r="G546" s="86"/>
      <c r="H546" s="86"/>
      <c r="I546" s="86"/>
      <c r="J546" s="86"/>
      <c r="K546" s="86"/>
      <c r="L546" s="86"/>
      <c r="M546" s="86"/>
      <c r="N546" s="86"/>
      <c r="O546" s="86"/>
      <c r="P546" s="86"/>
      <c r="Q546" s="2"/>
      <c r="R546" s="2"/>
      <c r="S546" s="2"/>
      <c r="T546" s="2"/>
      <c r="U546" s="2"/>
      <c r="V546" s="2"/>
      <c r="W546" s="2"/>
      <c r="X546" s="2"/>
      <c r="Y546" s="2"/>
      <c r="Z546" s="2"/>
    </row>
    <row r="547" spans="1:26">
      <c r="A547" s="2"/>
      <c r="B547" s="2"/>
      <c r="C547" s="86"/>
      <c r="D547" s="86"/>
      <c r="E547" s="86"/>
      <c r="F547" s="86"/>
      <c r="G547" s="86"/>
      <c r="H547" s="86"/>
      <c r="I547" s="86"/>
      <c r="J547" s="86"/>
      <c r="K547" s="86"/>
      <c r="L547" s="86"/>
      <c r="M547" s="86"/>
      <c r="N547" s="86"/>
      <c r="O547" s="86"/>
      <c r="P547" s="86"/>
      <c r="Q547" s="2"/>
      <c r="R547" s="2"/>
      <c r="S547" s="2"/>
      <c r="T547" s="2"/>
      <c r="U547" s="2"/>
      <c r="V547" s="2"/>
      <c r="W547" s="2"/>
      <c r="X547" s="2"/>
      <c r="Y547" s="2"/>
      <c r="Z547" s="2"/>
    </row>
    <row r="548" spans="1:26">
      <c r="A548" s="2"/>
      <c r="B548" s="2"/>
      <c r="C548" s="86"/>
      <c r="D548" s="86"/>
      <c r="E548" s="86"/>
      <c r="F548" s="86"/>
      <c r="G548" s="86"/>
      <c r="H548" s="86"/>
      <c r="I548" s="86"/>
      <c r="J548" s="86"/>
      <c r="K548" s="86"/>
      <c r="L548" s="86"/>
      <c r="M548" s="86"/>
      <c r="N548" s="86"/>
      <c r="O548" s="86"/>
      <c r="P548" s="86"/>
      <c r="Q548" s="2"/>
      <c r="R548" s="2"/>
      <c r="S548" s="2"/>
      <c r="T548" s="2"/>
      <c r="U548" s="2"/>
      <c r="V548" s="2"/>
      <c r="W548" s="2"/>
      <c r="X548" s="2"/>
      <c r="Y548" s="2"/>
      <c r="Z548" s="2"/>
    </row>
    <row r="549" spans="1:26">
      <c r="A549" s="2"/>
      <c r="B549" s="2"/>
      <c r="C549" s="86"/>
      <c r="D549" s="86"/>
      <c r="E549" s="86"/>
      <c r="F549" s="86"/>
      <c r="G549" s="86"/>
      <c r="H549" s="86"/>
      <c r="I549" s="86"/>
      <c r="J549" s="86"/>
      <c r="K549" s="86"/>
      <c r="L549" s="86"/>
      <c r="M549" s="86"/>
      <c r="N549" s="86"/>
      <c r="O549" s="86"/>
      <c r="P549" s="86"/>
      <c r="Q549" s="2"/>
      <c r="R549" s="2"/>
      <c r="S549" s="2"/>
      <c r="T549" s="2"/>
      <c r="U549" s="2"/>
      <c r="V549" s="2"/>
      <c r="W549" s="2"/>
      <c r="X549" s="2"/>
      <c r="Y549" s="2"/>
      <c r="Z549" s="2"/>
    </row>
    <row r="550" spans="1:26">
      <c r="A550" s="2"/>
      <c r="B550" s="2"/>
      <c r="C550" s="86"/>
      <c r="D550" s="86"/>
      <c r="E550" s="86"/>
      <c r="F550" s="86"/>
      <c r="G550" s="86"/>
      <c r="H550" s="86"/>
      <c r="I550" s="86"/>
      <c r="J550" s="86"/>
      <c r="K550" s="86"/>
      <c r="L550" s="86"/>
      <c r="M550" s="86"/>
      <c r="N550" s="86"/>
      <c r="O550" s="86"/>
      <c r="P550" s="86"/>
      <c r="Q550" s="2"/>
      <c r="R550" s="2"/>
      <c r="S550" s="2"/>
      <c r="T550" s="2"/>
      <c r="U550" s="2"/>
      <c r="V550" s="2"/>
      <c r="W550" s="2"/>
      <c r="X550" s="2"/>
      <c r="Y550" s="2"/>
      <c r="Z550" s="2"/>
    </row>
    <row r="551" spans="1:26">
      <c r="A551" s="2"/>
      <c r="B551" s="2"/>
      <c r="C551" s="86"/>
      <c r="D551" s="86"/>
      <c r="E551" s="86"/>
      <c r="F551" s="86"/>
      <c r="G551" s="86"/>
      <c r="H551" s="86"/>
      <c r="I551" s="86"/>
      <c r="J551" s="86"/>
      <c r="K551" s="86"/>
      <c r="L551" s="86"/>
      <c r="M551" s="86"/>
      <c r="N551" s="86"/>
      <c r="O551" s="86"/>
      <c r="P551" s="86"/>
      <c r="Q551" s="2"/>
      <c r="R551" s="2"/>
      <c r="S551" s="2"/>
      <c r="T551" s="2"/>
      <c r="U551" s="2"/>
      <c r="V551" s="2"/>
      <c r="W551" s="2"/>
      <c r="X551" s="2"/>
      <c r="Y551" s="2"/>
      <c r="Z551" s="2"/>
    </row>
    <row r="552" spans="1:26">
      <c r="A552" s="2"/>
      <c r="B552" s="2"/>
      <c r="C552" s="86"/>
      <c r="D552" s="86"/>
      <c r="E552" s="86"/>
      <c r="F552" s="86"/>
      <c r="G552" s="86"/>
      <c r="H552" s="86"/>
      <c r="I552" s="86"/>
      <c r="J552" s="86"/>
      <c r="K552" s="86"/>
      <c r="L552" s="86"/>
      <c r="M552" s="86"/>
      <c r="N552" s="86"/>
      <c r="O552" s="86"/>
      <c r="P552" s="86"/>
      <c r="Q552" s="2"/>
      <c r="R552" s="2"/>
      <c r="S552" s="2"/>
      <c r="T552" s="2"/>
      <c r="U552" s="2"/>
      <c r="V552" s="2"/>
      <c r="W552" s="2"/>
      <c r="X552" s="2"/>
      <c r="Y552" s="2"/>
      <c r="Z552" s="2"/>
    </row>
    <row r="553" spans="1:26">
      <c r="A553" s="2"/>
      <c r="B553" s="2"/>
      <c r="C553" s="86"/>
      <c r="D553" s="86"/>
      <c r="E553" s="86"/>
      <c r="F553" s="86"/>
      <c r="G553" s="86"/>
      <c r="H553" s="86"/>
      <c r="I553" s="86"/>
      <c r="J553" s="86"/>
      <c r="K553" s="86"/>
      <c r="L553" s="86"/>
      <c r="M553" s="86"/>
      <c r="N553" s="86"/>
      <c r="O553" s="86"/>
      <c r="P553" s="86"/>
      <c r="Q553" s="2"/>
      <c r="R553" s="2"/>
      <c r="S553" s="2"/>
      <c r="T553" s="2"/>
      <c r="U553" s="2"/>
      <c r="V553" s="2"/>
      <c r="W553" s="2"/>
      <c r="X553" s="2"/>
      <c r="Y553" s="2"/>
      <c r="Z553" s="2"/>
    </row>
    <row r="554" spans="1:26">
      <c r="A554" s="2"/>
      <c r="B554" s="2"/>
      <c r="C554" s="86"/>
      <c r="D554" s="86"/>
      <c r="E554" s="86"/>
      <c r="F554" s="86"/>
      <c r="G554" s="86"/>
      <c r="H554" s="86"/>
      <c r="I554" s="86"/>
      <c r="J554" s="86"/>
      <c r="K554" s="86"/>
      <c r="L554" s="86"/>
      <c r="M554" s="86"/>
      <c r="N554" s="86"/>
      <c r="O554" s="86"/>
      <c r="P554" s="86"/>
      <c r="Q554" s="2"/>
      <c r="R554" s="2"/>
      <c r="S554" s="2"/>
      <c r="T554" s="2"/>
      <c r="U554" s="2"/>
      <c r="V554" s="2"/>
      <c r="W554" s="2"/>
      <c r="X554" s="2"/>
      <c r="Y554" s="2"/>
      <c r="Z554" s="2"/>
    </row>
    <row r="555" spans="1:26">
      <c r="A555" s="2"/>
      <c r="B555" s="2"/>
      <c r="C555" s="86"/>
      <c r="D555" s="86"/>
      <c r="E555" s="86"/>
      <c r="F555" s="86"/>
      <c r="G555" s="86"/>
      <c r="H555" s="86"/>
      <c r="I555" s="86"/>
      <c r="J555" s="86"/>
      <c r="K555" s="86"/>
      <c r="L555" s="86"/>
      <c r="M555" s="86"/>
      <c r="N555" s="86"/>
      <c r="O555" s="86"/>
      <c r="P555" s="86"/>
      <c r="Q555" s="2"/>
      <c r="R555" s="2"/>
      <c r="S555" s="2"/>
      <c r="T555" s="2"/>
      <c r="U555" s="2"/>
      <c r="V555" s="2"/>
      <c r="W555" s="2"/>
      <c r="X555" s="2"/>
      <c r="Y555" s="2"/>
      <c r="Z555" s="2"/>
    </row>
    <row r="556" spans="1:26">
      <c r="A556" s="2"/>
      <c r="B556" s="2"/>
      <c r="C556" s="86"/>
      <c r="D556" s="86"/>
      <c r="E556" s="86"/>
      <c r="F556" s="86"/>
      <c r="G556" s="86"/>
      <c r="H556" s="86"/>
      <c r="I556" s="86"/>
      <c r="J556" s="86"/>
      <c r="K556" s="86"/>
      <c r="L556" s="86"/>
      <c r="M556" s="86"/>
      <c r="N556" s="86"/>
      <c r="O556" s="86"/>
      <c r="P556" s="86"/>
      <c r="Q556" s="2"/>
      <c r="R556" s="2"/>
      <c r="S556" s="2"/>
      <c r="T556" s="2"/>
      <c r="U556" s="2"/>
      <c r="V556" s="2"/>
      <c r="W556" s="2"/>
      <c r="X556" s="2"/>
      <c r="Y556" s="2"/>
      <c r="Z556" s="2"/>
    </row>
    <row r="557" spans="1:26">
      <c r="A557" s="2"/>
      <c r="B557" s="2"/>
      <c r="C557" s="86"/>
      <c r="D557" s="86"/>
      <c r="E557" s="86"/>
      <c r="F557" s="86"/>
      <c r="G557" s="86"/>
      <c r="H557" s="86"/>
      <c r="I557" s="86"/>
      <c r="J557" s="86"/>
      <c r="K557" s="86"/>
      <c r="L557" s="86"/>
      <c r="M557" s="86"/>
      <c r="N557" s="86"/>
      <c r="O557" s="86"/>
      <c r="P557" s="86"/>
      <c r="Q557" s="2"/>
      <c r="R557" s="2"/>
      <c r="S557" s="2"/>
      <c r="T557" s="2"/>
      <c r="U557" s="2"/>
      <c r="V557" s="2"/>
      <c r="W557" s="2"/>
      <c r="X557" s="2"/>
      <c r="Y557" s="2"/>
      <c r="Z557" s="2"/>
    </row>
    <row r="558" spans="1:26">
      <c r="A558" s="2"/>
      <c r="B558" s="2"/>
      <c r="C558" s="86"/>
      <c r="D558" s="86"/>
      <c r="E558" s="86"/>
      <c r="F558" s="86"/>
      <c r="G558" s="86"/>
      <c r="H558" s="86"/>
      <c r="I558" s="86"/>
      <c r="J558" s="86"/>
      <c r="K558" s="86"/>
      <c r="L558" s="86"/>
      <c r="M558" s="86"/>
      <c r="N558" s="86"/>
      <c r="O558" s="86"/>
      <c r="P558" s="86"/>
      <c r="Q558" s="2"/>
      <c r="R558" s="2"/>
      <c r="S558" s="2"/>
      <c r="T558" s="2"/>
      <c r="U558" s="2"/>
      <c r="V558" s="2"/>
      <c r="W558" s="2"/>
      <c r="X558" s="2"/>
      <c r="Y558" s="2"/>
      <c r="Z558" s="2"/>
    </row>
    <row r="559" spans="1:26">
      <c r="A559" s="2"/>
      <c r="B559" s="2"/>
      <c r="C559" s="86"/>
      <c r="D559" s="86"/>
      <c r="E559" s="86"/>
      <c r="F559" s="86"/>
      <c r="G559" s="86"/>
      <c r="H559" s="86"/>
      <c r="I559" s="86"/>
      <c r="J559" s="86"/>
      <c r="K559" s="86"/>
      <c r="L559" s="86"/>
      <c r="M559" s="86"/>
      <c r="N559" s="86"/>
      <c r="O559" s="86"/>
      <c r="P559" s="86"/>
      <c r="Q559" s="2"/>
      <c r="R559" s="2"/>
      <c r="S559" s="2"/>
      <c r="T559" s="2"/>
      <c r="U559" s="2"/>
      <c r="V559" s="2"/>
      <c r="W559" s="2"/>
      <c r="X559" s="2"/>
      <c r="Y559" s="2"/>
      <c r="Z559" s="2"/>
    </row>
    <row r="560" spans="1:26">
      <c r="A560" s="2"/>
      <c r="B560" s="2"/>
      <c r="C560" s="86"/>
      <c r="D560" s="86"/>
      <c r="E560" s="86"/>
      <c r="F560" s="86"/>
      <c r="G560" s="86"/>
      <c r="H560" s="86"/>
      <c r="I560" s="86"/>
      <c r="J560" s="86"/>
      <c r="K560" s="86"/>
      <c r="L560" s="86"/>
      <c r="M560" s="86"/>
      <c r="N560" s="86"/>
      <c r="O560" s="86"/>
      <c r="P560" s="86"/>
      <c r="Q560" s="2"/>
      <c r="R560" s="2"/>
      <c r="S560" s="2"/>
      <c r="T560" s="2"/>
      <c r="U560" s="2"/>
      <c r="V560" s="2"/>
      <c r="W560" s="2"/>
      <c r="X560" s="2"/>
      <c r="Y560" s="2"/>
      <c r="Z560" s="2"/>
    </row>
    <row r="561" spans="1:26">
      <c r="A561" s="2"/>
      <c r="B561" s="2"/>
      <c r="C561" s="86"/>
      <c r="D561" s="86"/>
      <c r="E561" s="86"/>
      <c r="F561" s="86"/>
      <c r="G561" s="86"/>
      <c r="H561" s="86"/>
      <c r="I561" s="86"/>
      <c r="J561" s="86"/>
      <c r="K561" s="86"/>
      <c r="L561" s="86"/>
      <c r="M561" s="86"/>
      <c r="N561" s="86"/>
      <c r="O561" s="86"/>
      <c r="P561" s="86"/>
      <c r="Q561" s="2"/>
      <c r="R561" s="2"/>
      <c r="S561" s="2"/>
      <c r="T561" s="2"/>
      <c r="U561" s="2"/>
      <c r="V561" s="2"/>
      <c r="W561" s="2"/>
      <c r="X561" s="2"/>
      <c r="Y561" s="2"/>
      <c r="Z561" s="2"/>
    </row>
    <row r="562" spans="1:26">
      <c r="A562" s="2"/>
      <c r="B562" s="2"/>
      <c r="C562" s="86"/>
      <c r="D562" s="86"/>
      <c r="E562" s="86"/>
      <c r="F562" s="86"/>
      <c r="G562" s="86"/>
      <c r="H562" s="86"/>
      <c r="I562" s="86"/>
      <c r="J562" s="86"/>
      <c r="K562" s="86"/>
      <c r="L562" s="86"/>
      <c r="M562" s="86"/>
      <c r="N562" s="86"/>
      <c r="O562" s="86"/>
      <c r="P562" s="86"/>
      <c r="Q562" s="2"/>
      <c r="R562" s="2"/>
      <c r="S562" s="2"/>
      <c r="T562" s="2"/>
      <c r="U562" s="2"/>
      <c r="V562" s="2"/>
      <c r="W562" s="2"/>
      <c r="X562" s="2"/>
      <c r="Y562" s="2"/>
      <c r="Z562" s="2"/>
    </row>
    <row r="563" spans="1:26">
      <c r="A563" s="2"/>
      <c r="B563" s="2"/>
      <c r="C563" s="86"/>
      <c r="D563" s="86"/>
      <c r="E563" s="86"/>
      <c r="F563" s="86"/>
      <c r="G563" s="86"/>
      <c r="H563" s="86"/>
      <c r="I563" s="86"/>
      <c r="J563" s="86"/>
      <c r="K563" s="86"/>
      <c r="L563" s="86"/>
      <c r="M563" s="86"/>
      <c r="N563" s="86"/>
      <c r="O563" s="86"/>
      <c r="P563" s="86"/>
      <c r="Q563" s="2"/>
      <c r="R563" s="2"/>
      <c r="S563" s="2"/>
      <c r="T563" s="2"/>
      <c r="U563" s="2"/>
      <c r="V563" s="2"/>
      <c r="W563" s="2"/>
      <c r="X563" s="2"/>
      <c r="Y563" s="2"/>
      <c r="Z563" s="2"/>
    </row>
    <row r="564" spans="1:26">
      <c r="A564" s="2"/>
      <c r="B564" s="2"/>
      <c r="C564" s="86"/>
      <c r="D564" s="86"/>
      <c r="E564" s="86"/>
      <c r="F564" s="86"/>
      <c r="G564" s="86"/>
      <c r="H564" s="86"/>
      <c r="I564" s="86"/>
      <c r="J564" s="86"/>
      <c r="K564" s="86"/>
      <c r="L564" s="86"/>
      <c r="M564" s="86"/>
      <c r="N564" s="86"/>
      <c r="O564" s="86"/>
      <c r="P564" s="86"/>
      <c r="Q564" s="2"/>
      <c r="R564" s="2"/>
      <c r="S564" s="2"/>
      <c r="T564" s="2"/>
      <c r="U564" s="2"/>
      <c r="V564" s="2"/>
      <c r="W564" s="2"/>
      <c r="X564" s="2"/>
      <c r="Y564" s="2"/>
      <c r="Z564" s="2"/>
    </row>
    <row r="565" spans="1:26">
      <c r="A565" s="2"/>
      <c r="B565" s="2"/>
      <c r="C565" s="86"/>
      <c r="D565" s="86"/>
      <c r="E565" s="86"/>
      <c r="F565" s="86"/>
      <c r="G565" s="86"/>
      <c r="H565" s="86"/>
      <c r="I565" s="86"/>
      <c r="J565" s="86"/>
      <c r="K565" s="86"/>
      <c r="L565" s="86"/>
      <c r="M565" s="86"/>
      <c r="N565" s="86"/>
      <c r="O565" s="86"/>
      <c r="P565" s="86"/>
      <c r="Q565" s="2"/>
      <c r="R565" s="2"/>
      <c r="S565" s="2"/>
      <c r="T565" s="2"/>
      <c r="U565" s="2"/>
      <c r="V565" s="2"/>
      <c r="W565" s="2"/>
      <c r="X565" s="2"/>
      <c r="Y565" s="2"/>
      <c r="Z565" s="2"/>
    </row>
    <row r="566" spans="1:26">
      <c r="A566" s="2"/>
      <c r="B566" s="2"/>
      <c r="C566" s="86"/>
      <c r="D566" s="86"/>
      <c r="E566" s="86"/>
      <c r="F566" s="86"/>
      <c r="G566" s="86"/>
      <c r="H566" s="86"/>
      <c r="I566" s="86"/>
      <c r="J566" s="86"/>
      <c r="K566" s="86"/>
      <c r="L566" s="86"/>
      <c r="M566" s="86"/>
      <c r="N566" s="86"/>
      <c r="O566" s="86"/>
      <c r="P566" s="86"/>
      <c r="Q566" s="2"/>
      <c r="R566" s="2"/>
      <c r="S566" s="2"/>
      <c r="T566" s="2"/>
      <c r="U566" s="2"/>
      <c r="V566" s="2"/>
      <c r="W566" s="2"/>
      <c r="X566" s="2"/>
      <c r="Y566" s="2"/>
      <c r="Z566" s="2"/>
    </row>
    <row r="567" spans="1:26">
      <c r="A567" s="2"/>
      <c r="B567" s="2"/>
      <c r="C567" s="86"/>
      <c r="D567" s="86"/>
      <c r="E567" s="86"/>
      <c r="F567" s="86"/>
      <c r="G567" s="86"/>
      <c r="H567" s="86"/>
      <c r="I567" s="86"/>
      <c r="J567" s="86"/>
      <c r="K567" s="86"/>
      <c r="L567" s="86"/>
      <c r="M567" s="86"/>
      <c r="N567" s="86"/>
      <c r="O567" s="86"/>
      <c r="P567" s="86"/>
      <c r="Q567" s="2"/>
      <c r="R567" s="2"/>
      <c r="S567" s="2"/>
      <c r="T567" s="2"/>
      <c r="U567" s="2"/>
      <c r="V567" s="2"/>
      <c r="W567" s="2"/>
      <c r="X567" s="2"/>
      <c r="Y567" s="2"/>
      <c r="Z567" s="2"/>
    </row>
    <row r="568" spans="1:26">
      <c r="A568" s="2"/>
      <c r="B568" s="2"/>
      <c r="C568" s="86"/>
      <c r="D568" s="86"/>
      <c r="E568" s="86"/>
      <c r="F568" s="86"/>
      <c r="G568" s="86"/>
      <c r="H568" s="86"/>
      <c r="I568" s="86"/>
      <c r="J568" s="86"/>
      <c r="K568" s="86"/>
      <c r="L568" s="86"/>
      <c r="M568" s="86"/>
      <c r="N568" s="86"/>
      <c r="O568" s="86"/>
      <c r="P568" s="86"/>
      <c r="Q568" s="2"/>
      <c r="R568" s="2"/>
      <c r="S568" s="2"/>
      <c r="T568" s="2"/>
      <c r="U568" s="2"/>
      <c r="V568" s="2"/>
      <c r="W568" s="2"/>
      <c r="X568" s="2"/>
      <c r="Y568" s="2"/>
      <c r="Z568" s="2"/>
    </row>
    <row r="569" spans="1:26">
      <c r="A569" s="2"/>
      <c r="B569" s="2"/>
      <c r="C569" s="86"/>
      <c r="D569" s="86"/>
      <c r="E569" s="86"/>
      <c r="F569" s="86"/>
      <c r="G569" s="86"/>
      <c r="H569" s="86"/>
      <c r="I569" s="86"/>
      <c r="J569" s="86"/>
      <c r="K569" s="86"/>
      <c r="L569" s="86"/>
      <c r="M569" s="86"/>
      <c r="N569" s="86"/>
      <c r="O569" s="86"/>
      <c r="P569" s="86"/>
      <c r="Q569" s="2"/>
      <c r="R569" s="2"/>
      <c r="S569" s="2"/>
      <c r="T569" s="2"/>
      <c r="U569" s="2"/>
      <c r="V569" s="2"/>
      <c r="W569" s="2"/>
      <c r="X569" s="2"/>
      <c r="Y569" s="2"/>
      <c r="Z569" s="2"/>
    </row>
    <row r="570" spans="1:26">
      <c r="A570" s="2"/>
      <c r="B570" s="2"/>
      <c r="C570" s="86"/>
      <c r="D570" s="86"/>
      <c r="E570" s="86"/>
      <c r="F570" s="86"/>
      <c r="G570" s="86"/>
      <c r="H570" s="86"/>
      <c r="I570" s="86"/>
      <c r="J570" s="86"/>
      <c r="K570" s="86"/>
      <c r="L570" s="86"/>
      <c r="M570" s="86"/>
      <c r="N570" s="86"/>
      <c r="O570" s="86"/>
      <c r="P570" s="86"/>
      <c r="Q570" s="2"/>
      <c r="R570" s="2"/>
      <c r="S570" s="2"/>
      <c r="T570" s="2"/>
      <c r="U570" s="2"/>
      <c r="V570" s="2"/>
      <c r="W570" s="2"/>
      <c r="X570" s="2"/>
      <c r="Y570" s="2"/>
      <c r="Z570" s="2"/>
    </row>
    <row r="571" spans="1:26">
      <c r="A571" s="2"/>
      <c r="B571" s="2"/>
      <c r="C571" s="86"/>
      <c r="D571" s="86"/>
      <c r="E571" s="86"/>
      <c r="F571" s="86"/>
      <c r="G571" s="86"/>
      <c r="H571" s="86"/>
      <c r="I571" s="86"/>
      <c r="J571" s="86"/>
      <c r="K571" s="86"/>
      <c r="L571" s="86"/>
      <c r="M571" s="86"/>
      <c r="N571" s="86"/>
      <c r="O571" s="86"/>
      <c r="P571" s="86"/>
      <c r="Q571" s="2"/>
      <c r="R571" s="2"/>
      <c r="S571" s="2"/>
      <c r="T571" s="2"/>
      <c r="U571" s="2"/>
      <c r="V571" s="2"/>
      <c r="W571" s="2"/>
      <c r="X571" s="2"/>
      <c r="Y571" s="2"/>
      <c r="Z571" s="2"/>
    </row>
    <row r="572" spans="1:26">
      <c r="A572" s="2"/>
      <c r="B572" s="2"/>
      <c r="C572" s="86"/>
      <c r="D572" s="86"/>
      <c r="E572" s="86"/>
      <c r="F572" s="86"/>
      <c r="G572" s="86"/>
      <c r="H572" s="86"/>
      <c r="I572" s="86"/>
      <c r="J572" s="86"/>
      <c r="K572" s="86"/>
      <c r="L572" s="86"/>
      <c r="M572" s="86"/>
      <c r="N572" s="86"/>
      <c r="O572" s="86"/>
      <c r="P572" s="86"/>
      <c r="Q572" s="2"/>
      <c r="R572" s="2"/>
      <c r="S572" s="2"/>
      <c r="T572" s="2"/>
      <c r="U572" s="2"/>
      <c r="V572" s="2"/>
      <c r="W572" s="2"/>
      <c r="X572" s="2"/>
      <c r="Y572" s="2"/>
      <c r="Z572" s="2"/>
    </row>
    <row r="573" spans="1:26">
      <c r="A573" s="2"/>
      <c r="B573" s="2"/>
      <c r="C573" s="86"/>
      <c r="D573" s="86"/>
      <c r="E573" s="86"/>
      <c r="F573" s="86"/>
      <c r="G573" s="86"/>
      <c r="H573" s="86"/>
      <c r="I573" s="86"/>
      <c r="J573" s="86"/>
      <c r="K573" s="86"/>
      <c r="L573" s="86"/>
      <c r="M573" s="86"/>
      <c r="N573" s="86"/>
      <c r="O573" s="86"/>
      <c r="P573" s="86"/>
      <c r="Q573" s="2"/>
      <c r="R573" s="2"/>
      <c r="S573" s="2"/>
      <c r="T573" s="2"/>
      <c r="U573" s="2"/>
      <c r="V573" s="2"/>
      <c r="W573" s="2"/>
      <c r="X573" s="2"/>
      <c r="Y573" s="2"/>
      <c r="Z573" s="2"/>
    </row>
    <row r="574" spans="1:26">
      <c r="A574" s="2"/>
      <c r="B574" s="2"/>
      <c r="C574" s="86"/>
      <c r="D574" s="86"/>
      <c r="E574" s="86"/>
      <c r="F574" s="86"/>
      <c r="G574" s="86"/>
      <c r="H574" s="86"/>
      <c r="I574" s="86"/>
      <c r="J574" s="86"/>
      <c r="K574" s="86"/>
      <c r="L574" s="86"/>
      <c r="M574" s="86"/>
      <c r="N574" s="86"/>
      <c r="O574" s="86"/>
      <c r="P574" s="86"/>
      <c r="Q574" s="2"/>
      <c r="R574" s="2"/>
      <c r="S574" s="2"/>
      <c r="T574" s="2"/>
      <c r="U574" s="2"/>
      <c r="V574" s="2"/>
      <c r="W574" s="2"/>
      <c r="X574" s="2"/>
      <c r="Y574" s="2"/>
      <c r="Z574" s="2"/>
    </row>
    <row r="575" spans="1:26">
      <c r="A575" s="2"/>
      <c r="B575" s="2"/>
      <c r="C575" s="86"/>
      <c r="D575" s="86"/>
      <c r="E575" s="86"/>
      <c r="F575" s="86"/>
      <c r="G575" s="86"/>
      <c r="H575" s="86"/>
      <c r="I575" s="86"/>
      <c r="J575" s="86"/>
      <c r="K575" s="86"/>
      <c r="L575" s="86"/>
      <c r="M575" s="86"/>
      <c r="N575" s="86"/>
      <c r="O575" s="86"/>
      <c r="P575" s="86"/>
      <c r="Q575" s="2"/>
      <c r="R575" s="2"/>
      <c r="S575" s="2"/>
      <c r="T575" s="2"/>
      <c r="U575" s="2"/>
      <c r="V575" s="2"/>
      <c r="W575" s="2"/>
      <c r="X575" s="2"/>
      <c r="Y575" s="2"/>
      <c r="Z575" s="2"/>
    </row>
    <row r="576" spans="1:26">
      <c r="A576" s="2"/>
      <c r="B576" s="2"/>
      <c r="C576" s="86"/>
      <c r="D576" s="86"/>
      <c r="E576" s="86"/>
      <c r="F576" s="86"/>
      <c r="G576" s="86"/>
      <c r="H576" s="86"/>
      <c r="I576" s="86"/>
      <c r="J576" s="86"/>
      <c r="K576" s="86"/>
      <c r="L576" s="86"/>
      <c r="M576" s="86"/>
      <c r="N576" s="86"/>
      <c r="O576" s="86"/>
      <c r="P576" s="86"/>
      <c r="Q576" s="2"/>
      <c r="R576" s="2"/>
      <c r="S576" s="2"/>
      <c r="T576" s="2"/>
      <c r="U576" s="2"/>
      <c r="V576" s="2"/>
      <c r="W576" s="2"/>
      <c r="X576" s="2"/>
      <c r="Y576" s="2"/>
      <c r="Z576" s="2"/>
    </row>
    <row r="577" spans="1:26">
      <c r="A577" s="2"/>
      <c r="B577" s="2"/>
      <c r="C577" s="86"/>
      <c r="D577" s="86"/>
      <c r="E577" s="86"/>
      <c r="F577" s="86"/>
      <c r="G577" s="86"/>
      <c r="H577" s="86"/>
      <c r="I577" s="86"/>
      <c r="J577" s="86"/>
      <c r="K577" s="86"/>
      <c r="L577" s="86"/>
      <c r="M577" s="86"/>
      <c r="N577" s="86"/>
      <c r="O577" s="86"/>
      <c r="P577" s="86"/>
      <c r="Q577" s="2"/>
      <c r="R577" s="2"/>
      <c r="S577" s="2"/>
      <c r="T577" s="2"/>
      <c r="U577" s="2"/>
      <c r="V577" s="2"/>
      <c r="W577" s="2"/>
      <c r="X577" s="2"/>
      <c r="Y577" s="2"/>
      <c r="Z577" s="2"/>
    </row>
    <row r="578" spans="1:26">
      <c r="A578" s="2"/>
      <c r="B578" s="2"/>
      <c r="C578" s="86"/>
      <c r="D578" s="86"/>
      <c r="E578" s="86"/>
      <c r="F578" s="86"/>
      <c r="G578" s="86"/>
      <c r="H578" s="86"/>
      <c r="I578" s="86"/>
      <c r="J578" s="86"/>
      <c r="K578" s="86"/>
      <c r="L578" s="86"/>
      <c r="M578" s="86"/>
      <c r="N578" s="86"/>
      <c r="O578" s="86"/>
      <c r="P578" s="86"/>
      <c r="Q578" s="2"/>
      <c r="R578" s="2"/>
      <c r="S578" s="2"/>
      <c r="T578" s="2"/>
      <c r="U578" s="2"/>
      <c r="V578" s="2"/>
      <c r="W578" s="2"/>
      <c r="X578" s="2"/>
      <c r="Y578" s="2"/>
      <c r="Z578" s="2"/>
    </row>
    <row r="579" spans="1:26">
      <c r="A579" s="2"/>
      <c r="B579" s="2"/>
      <c r="C579" s="86"/>
      <c r="D579" s="86"/>
      <c r="E579" s="86"/>
      <c r="F579" s="86"/>
      <c r="G579" s="86"/>
      <c r="H579" s="86"/>
      <c r="I579" s="86"/>
      <c r="J579" s="86"/>
      <c r="K579" s="86"/>
      <c r="L579" s="86"/>
      <c r="M579" s="86"/>
      <c r="N579" s="86"/>
      <c r="O579" s="86"/>
      <c r="P579" s="86"/>
      <c r="Q579" s="2"/>
      <c r="R579" s="2"/>
      <c r="S579" s="2"/>
      <c r="T579" s="2"/>
      <c r="U579" s="2"/>
      <c r="V579" s="2"/>
      <c r="W579" s="2"/>
      <c r="X579" s="2"/>
      <c r="Y579" s="2"/>
      <c r="Z579" s="2"/>
    </row>
    <row r="580" spans="1:26">
      <c r="A580" s="2"/>
      <c r="B580" s="2"/>
      <c r="C580" s="86"/>
      <c r="D580" s="86"/>
      <c r="E580" s="86"/>
      <c r="F580" s="86"/>
      <c r="G580" s="86"/>
      <c r="H580" s="86"/>
      <c r="I580" s="86"/>
      <c r="J580" s="86"/>
      <c r="K580" s="86"/>
      <c r="L580" s="86"/>
      <c r="M580" s="86"/>
      <c r="N580" s="86"/>
      <c r="O580" s="86"/>
      <c r="P580" s="86"/>
      <c r="Q580" s="2"/>
      <c r="R580" s="2"/>
      <c r="S580" s="2"/>
      <c r="T580" s="2"/>
      <c r="U580" s="2"/>
      <c r="V580" s="2"/>
      <c r="W580" s="2"/>
      <c r="X580" s="2"/>
      <c r="Y580" s="2"/>
      <c r="Z580" s="2"/>
    </row>
    <row r="581" spans="1:26">
      <c r="A581" s="2"/>
      <c r="B581" s="2"/>
      <c r="C581" s="86"/>
      <c r="D581" s="86"/>
      <c r="E581" s="86"/>
      <c r="F581" s="86"/>
      <c r="G581" s="86"/>
      <c r="H581" s="86"/>
      <c r="I581" s="86"/>
      <c r="J581" s="86"/>
      <c r="K581" s="86"/>
      <c r="L581" s="86"/>
      <c r="M581" s="86"/>
      <c r="N581" s="86"/>
      <c r="O581" s="86"/>
      <c r="P581" s="86"/>
      <c r="Q581" s="2"/>
      <c r="R581" s="2"/>
      <c r="S581" s="2"/>
      <c r="T581" s="2"/>
      <c r="U581" s="2"/>
      <c r="V581" s="2"/>
      <c r="W581" s="2"/>
      <c r="X581" s="2"/>
      <c r="Y581" s="2"/>
      <c r="Z581" s="2"/>
    </row>
    <row r="582" spans="1:26">
      <c r="A582" s="2"/>
      <c r="B582" s="2"/>
      <c r="C582" s="86"/>
      <c r="D582" s="86"/>
      <c r="E582" s="86"/>
      <c r="F582" s="86"/>
      <c r="G582" s="86"/>
      <c r="H582" s="86"/>
      <c r="I582" s="86"/>
      <c r="J582" s="86"/>
      <c r="K582" s="86"/>
      <c r="L582" s="86"/>
      <c r="M582" s="86"/>
      <c r="N582" s="86"/>
      <c r="O582" s="86"/>
      <c r="P582" s="86"/>
      <c r="Q582" s="2"/>
      <c r="R582" s="2"/>
      <c r="S582" s="2"/>
      <c r="T582" s="2"/>
      <c r="U582" s="2"/>
      <c r="V582" s="2"/>
      <c r="W582" s="2"/>
      <c r="X582" s="2"/>
      <c r="Y582" s="2"/>
      <c r="Z582" s="2"/>
    </row>
    <row r="583" spans="1:26">
      <c r="A583" s="2"/>
      <c r="B583" s="2"/>
      <c r="C583" s="86"/>
      <c r="D583" s="86"/>
      <c r="E583" s="86"/>
      <c r="F583" s="86"/>
      <c r="G583" s="86"/>
      <c r="H583" s="86"/>
      <c r="I583" s="86"/>
      <c r="J583" s="86"/>
      <c r="K583" s="86"/>
      <c r="L583" s="86"/>
      <c r="M583" s="86"/>
      <c r="N583" s="86"/>
      <c r="O583" s="86"/>
      <c r="P583" s="86"/>
      <c r="Q583" s="2"/>
      <c r="R583" s="2"/>
      <c r="S583" s="2"/>
      <c r="T583" s="2"/>
      <c r="U583" s="2"/>
      <c r="V583" s="2"/>
      <c r="W583" s="2"/>
      <c r="X583" s="2"/>
      <c r="Y583" s="2"/>
      <c r="Z583" s="2"/>
    </row>
    <row r="584" spans="1:26">
      <c r="A584" s="2"/>
      <c r="B584" s="2"/>
      <c r="C584" s="86"/>
      <c r="D584" s="86"/>
      <c r="E584" s="86"/>
      <c r="F584" s="86"/>
      <c r="G584" s="86"/>
      <c r="H584" s="86"/>
      <c r="I584" s="86"/>
      <c r="J584" s="86"/>
      <c r="K584" s="86"/>
      <c r="L584" s="86"/>
      <c r="M584" s="86"/>
      <c r="N584" s="86"/>
      <c r="O584" s="86"/>
      <c r="P584" s="86"/>
      <c r="Q584" s="2"/>
      <c r="R584" s="2"/>
      <c r="S584" s="2"/>
      <c r="T584" s="2"/>
      <c r="U584" s="2"/>
      <c r="V584" s="2"/>
      <c r="W584" s="2"/>
      <c r="X584" s="2"/>
      <c r="Y584" s="2"/>
      <c r="Z584" s="2"/>
    </row>
    <row r="585" spans="1:26">
      <c r="A585" s="2"/>
      <c r="B585" s="2"/>
      <c r="C585" s="86"/>
      <c r="D585" s="86"/>
      <c r="E585" s="86"/>
      <c r="F585" s="86"/>
      <c r="G585" s="86"/>
      <c r="H585" s="86"/>
      <c r="I585" s="86"/>
      <c r="J585" s="86"/>
      <c r="K585" s="86"/>
      <c r="L585" s="86"/>
      <c r="M585" s="86"/>
      <c r="N585" s="86"/>
      <c r="O585" s="86"/>
      <c r="P585" s="86"/>
      <c r="Q585" s="2"/>
      <c r="R585" s="2"/>
      <c r="S585" s="2"/>
      <c r="T585" s="2"/>
      <c r="U585" s="2"/>
      <c r="V585" s="2"/>
      <c r="W585" s="2"/>
      <c r="X585" s="2"/>
      <c r="Y585" s="2"/>
      <c r="Z585" s="2"/>
    </row>
    <row r="586" spans="1:26">
      <c r="A586" s="2"/>
      <c r="B586" s="2"/>
      <c r="C586" s="86"/>
      <c r="D586" s="86"/>
      <c r="E586" s="86"/>
      <c r="F586" s="86"/>
      <c r="G586" s="86"/>
      <c r="H586" s="86"/>
      <c r="I586" s="86"/>
      <c r="J586" s="86"/>
      <c r="K586" s="86"/>
      <c r="L586" s="86"/>
      <c r="M586" s="86"/>
      <c r="N586" s="86"/>
      <c r="O586" s="86"/>
      <c r="P586" s="86"/>
      <c r="Q586" s="2"/>
      <c r="R586" s="2"/>
      <c r="S586" s="2"/>
      <c r="T586" s="2"/>
      <c r="U586" s="2"/>
      <c r="V586" s="2"/>
      <c r="W586" s="2"/>
      <c r="X586" s="2"/>
      <c r="Y586" s="2"/>
      <c r="Z586" s="2"/>
    </row>
    <row r="587" spans="1:26">
      <c r="A587" s="2"/>
      <c r="B587" s="2"/>
      <c r="C587" s="86"/>
      <c r="D587" s="86"/>
      <c r="E587" s="86"/>
      <c r="F587" s="86"/>
      <c r="G587" s="86"/>
      <c r="H587" s="86"/>
      <c r="I587" s="86"/>
      <c r="J587" s="86"/>
      <c r="K587" s="86"/>
      <c r="L587" s="86"/>
      <c r="M587" s="86"/>
      <c r="N587" s="86"/>
      <c r="O587" s="86"/>
      <c r="P587" s="86"/>
      <c r="Q587" s="2"/>
      <c r="R587" s="2"/>
      <c r="S587" s="2"/>
      <c r="T587" s="2"/>
      <c r="U587" s="2"/>
      <c r="V587" s="2"/>
      <c r="W587" s="2"/>
      <c r="X587" s="2"/>
      <c r="Y587" s="2"/>
      <c r="Z587" s="2"/>
    </row>
    <row r="588" spans="1:26">
      <c r="A588" s="2"/>
      <c r="B588" s="2"/>
      <c r="C588" s="86"/>
      <c r="D588" s="86"/>
      <c r="E588" s="86"/>
      <c r="F588" s="86"/>
      <c r="G588" s="86"/>
      <c r="H588" s="86"/>
      <c r="I588" s="86"/>
      <c r="J588" s="86"/>
      <c r="K588" s="86"/>
      <c r="L588" s="86"/>
      <c r="M588" s="86"/>
      <c r="N588" s="86"/>
      <c r="O588" s="86"/>
      <c r="P588" s="86"/>
      <c r="Q588" s="2"/>
      <c r="R588" s="2"/>
      <c r="S588" s="2"/>
      <c r="T588" s="2"/>
      <c r="U588" s="2"/>
      <c r="V588" s="2"/>
      <c r="W588" s="2"/>
      <c r="X588" s="2"/>
      <c r="Y588" s="2"/>
      <c r="Z588" s="2"/>
    </row>
    <row r="589" spans="1:26">
      <c r="A589" s="2"/>
      <c r="B589" s="2"/>
      <c r="C589" s="86"/>
      <c r="D589" s="86"/>
      <c r="E589" s="86"/>
      <c r="F589" s="86"/>
      <c r="G589" s="86"/>
      <c r="H589" s="86"/>
      <c r="I589" s="86"/>
      <c r="J589" s="86"/>
      <c r="K589" s="86"/>
      <c r="L589" s="86"/>
      <c r="M589" s="86"/>
      <c r="N589" s="86"/>
      <c r="O589" s="86"/>
      <c r="P589" s="86"/>
      <c r="Q589" s="2"/>
      <c r="R589" s="2"/>
      <c r="S589" s="2"/>
      <c r="T589" s="2"/>
      <c r="U589" s="2"/>
      <c r="V589" s="2"/>
      <c r="W589" s="2"/>
      <c r="X589" s="2"/>
      <c r="Y589" s="2"/>
      <c r="Z589" s="2"/>
    </row>
    <row r="590" spans="1:26">
      <c r="A590" s="2"/>
      <c r="B590" s="2"/>
      <c r="C590" s="86"/>
      <c r="D590" s="86"/>
      <c r="E590" s="86"/>
      <c r="F590" s="86"/>
      <c r="G590" s="86"/>
      <c r="H590" s="86"/>
      <c r="I590" s="86"/>
      <c r="J590" s="86"/>
      <c r="K590" s="86"/>
      <c r="L590" s="86"/>
      <c r="M590" s="86"/>
      <c r="N590" s="86"/>
      <c r="O590" s="86"/>
      <c r="P590" s="86"/>
      <c r="Q590" s="2"/>
      <c r="R590" s="2"/>
      <c r="S590" s="2"/>
      <c r="T590" s="2"/>
      <c r="U590" s="2"/>
      <c r="V590" s="2"/>
      <c r="W590" s="2"/>
      <c r="X590" s="2"/>
      <c r="Y590" s="2"/>
      <c r="Z590" s="2"/>
    </row>
    <row r="591" spans="1:26">
      <c r="A591" s="2"/>
      <c r="B591" s="2"/>
      <c r="C591" s="86"/>
      <c r="D591" s="86"/>
      <c r="E591" s="86"/>
      <c r="F591" s="86"/>
      <c r="G591" s="86"/>
      <c r="H591" s="86"/>
      <c r="I591" s="86"/>
      <c r="J591" s="86"/>
      <c r="K591" s="86"/>
      <c r="L591" s="86"/>
      <c r="M591" s="86"/>
      <c r="N591" s="86"/>
      <c r="O591" s="86"/>
      <c r="P591" s="86"/>
      <c r="Q591" s="2"/>
      <c r="R591" s="2"/>
      <c r="S591" s="2"/>
      <c r="T591" s="2"/>
      <c r="U591" s="2"/>
      <c r="V591" s="2"/>
      <c r="W591" s="2"/>
      <c r="X591" s="2"/>
      <c r="Y591" s="2"/>
      <c r="Z591" s="2"/>
    </row>
    <row r="592" spans="1:26">
      <c r="A592" s="2"/>
      <c r="B592" s="2"/>
      <c r="C592" s="86"/>
      <c r="D592" s="86"/>
      <c r="E592" s="86"/>
      <c r="F592" s="86"/>
      <c r="G592" s="86"/>
      <c r="H592" s="86"/>
      <c r="I592" s="86"/>
      <c r="J592" s="86"/>
      <c r="K592" s="86"/>
      <c r="L592" s="86"/>
      <c r="M592" s="86"/>
      <c r="N592" s="86"/>
      <c r="O592" s="86"/>
      <c r="P592" s="86"/>
      <c r="Q592" s="2"/>
      <c r="R592" s="2"/>
      <c r="S592" s="2"/>
      <c r="T592" s="2"/>
      <c r="U592" s="2"/>
      <c r="V592" s="2"/>
      <c r="W592" s="2"/>
      <c r="X592" s="2"/>
      <c r="Y592" s="2"/>
      <c r="Z592" s="2"/>
    </row>
    <row r="593" spans="1:26">
      <c r="A593" s="2"/>
      <c r="B593" s="2"/>
      <c r="C593" s="86"/>
      <c r="D593" s="86"/>
      <c r="E593" s="86"/>
      <c r="F593" s="86"/>
      <c r="G593" s="86"/>
      <c r="H593" s="86"/>
      <c r="I593" s="86"/>
      <c r="J593" s="86"/>
      <c r="K593" s="86"/>
      <c r="L593" s="86"/>
      <c r="M593" s="86"/>
      <c r="N593" s="86"/>
      <c r="O593" s="86"/>
      <c r="P593" s="86"/>
      <c r="Q593" s="2"/>
      <c r="R593" s="2"/>
      <c r="S593" s="2"/>
      <c r="T593" s="2"/>
      <c r="U593" s="2"/>
      <c r="V593" s="2"/>
      <c r="W593" s="2"/>
      <c r="X593" s="2"/>
      <c r="Y593" s="2"/>
      <c r="Z593" s="2"/>
    </row>
    <row r="594" spans="1:26">
      <c r="A594" s="2"/>
      <c r="B594" s="2"/>
      <c r="C594" s="86"/>
      <c r="D594" s="86"/>
      <c r="E594" s="86"/>
      <c r="F594" s="86"/>
      <c r="G594" s="86"/>
      <c r="H594" s="86"/>
      <c r="I594" s="86"/>
      <c r="J594" s="86"/>
      <c r="K594" s="86"/>
      <c r="L594" s="86"/>
      <c r="M594" s="86"/>
      <c r="N594" s="86"/>
      <c r="O594" s="86"/>
      <c r="P594" s="86"/>
      <c r="Q594" s="2"/>
      <c r="R594" s="2"/>
      <c r="S594" s="2"/>
      <c r="T594" s="2"/>
      <c r="U594" s="2"/>
      <c r="V594" s="2"/>
      <c r="W594" s="2"/>
      <c r="X594" s="2"/>
      <c r="Y594" s="2"/>
      <c r="Z594" s="2"/>
    </row>
    <row r="595" spans="1:26">
      <c r="A595" s="2"/>
      <c r="B595" s="2"/>
      <c r="C595" s="86"/>
      <c r="D595" s="86"/>
      <c r="E595" s="86"/>
      <c r="F595" s="86"/>
      <c r="G595" s="86"/>
      <c r="H595" s="86"/>
      <c r="I595" s="86"/>
      <c r="J595" s="86"/>
      <c r="K595" s="86"/>
      <c r="L595" s="86"/>
      <c r="M595" s="86"/>
      <c r="N595" s="86"/>
      <c r="O595" s="86"/>
      <c r="P595" s="86"/>
      <c r="Q595" s="2"/>
      <c r="R595" s="2"/>
      <c r="S595" s="2"/>
      <c r="T595" s="2"/>
      <c r="U595" s="2"/>
      <c r="V595" s="2"/>
      <c r="W595" s="2"/>
      <c r="X595" s="2"/>
      <c r="Y595" s="2"/>
      <c r="Z595" s="2"/>
    </row>
    <row r="596" spans="1:26">
      <c r="A596" s="2"/>
      <c r="B596" s="2"/>
      <c r="C596" s="86"/>
      <c r="D596" s="86"/>
      <c r="E596" s="86"/>
      <c r="F596" s="86"/>
      <c r="G596" s="86"/>
      <c r="H596" s="86"/>
      <c r="I596" s="86"/>
      <c r="J596" s="86"/>
      <c r="K596" s="86"/>
      <c r="L596" s="86"/>
      <c r="M596" s="86"/>
      <c r="N596" s="86"/>
      <c r="O596" s="86"/>
      <c r="P596" s="86"/>
      <c r="Q596" s="2"/>
      <c r="R596" s="2"/>
      <c r="S596" s="2"/>
      <c r="T596" s="2"/>
      <c r="U596" s="2"/>
      <c r="V596" s="2"/>
      <c r="W596" s="2"/>
      <c r="X596" s="2"/>
      <c r="Y596" s="2"/>
      <c r="Z596" s="2"/>
    </row>
    <row r="597" spans="1:26">
      <c r="A597" s="2"/>
      <c r="B597" s="2"/>
      <c r="C597" s="86"/>
      <c r="D597" s="86"/>
      <c r="E597" s="86"/>
      <c r="F597" s="86"/>
      <c r="G597" s="86"/>
      <c r="H597" s="86"/>
      <c r="I597" s="86"/>
      <c r="J597" s="86"/>
      <c r="K597" s="86"/>
      <c r="L597" s="86"/>
      <c r="M597" s="86"/>
      <c r="N597" s="86"/>
      <c r="O597" s="86"/>
      <c r="P597" s="86"/>
      <c r="Q597" s="2"/>
      <c r="R597" s="2"/>
      <c r="S597" s="2"/>
      <c r="T597" s="2"/>
      <c r="U597" s="2"/>
      <c r="V597" s="2"/>
      <c r="W597" s="2"/>
      <c r="X597" s="2"/>
      <c r="Y597" s="2"/>
      <c r="Z597" s="2"/>
    </row>
    <row r="598" spans="1:26">
      <c r="A598" s="2"/>
      <c r="B598" s="2"/>
      <c r="C598" s="86"/>
      <c r="D598" s="86"/>
      <c r="E598" s="86"/>
      <c r="F598" s="86"/>
      <c r="G598" s="86"/>
      <c r="H598" s="86"/>
      <c r="I598" s="86"/>
      <c r="J598" s="86"/>
      <c r="K598" s="86"/>
      <c r="L598" s="86"/>
      <c r="M598" s="86"/>
      <c r="N598" s="86"/>
      <c r="O598" s="86"/>
      <c r="P598" s="86"/>
      <c r="Q598" s="2"/>
      <c r="R598" s="2"/>
      <c r="S598" s="2"/>
      <c r="T598" s="2"/>
      <c r="U598" s="2"/>
      <c r="V598" s="2"/>
      <c r="W598" s="2"/>
      <c r="X598" s="2"/>
      <c r="Y598" s="2"/>
      <c r="Z598" s="2"/>
    </row>
    <row r="599" spans="1:26">
      <c r="A599" s="2"/>
      <c r="B599" s="2"/>
      <c r="C599" s="86"/>
      <c r="D599" s="86"/>
      <c r="E599" s="86"/>
      <c r="F599" s="86"/>
      <c r="G599" s="86"/>
      <c r="H599" s="86"/>
      <c r="I599" s="86"/>
      <c r="J599" s="86"/>
      <c r="K599" s="86"/>
      <c r="L599" s="86"/>
      <c r="M599" s="86"/>
      <c r="N599" s="86"/>
      <c r="O599" s="86"/>
      <c r="P599" s="86"/>
      <c r="Q599" s="2"/>
      <c r="R599" s="2"/>
      <c r="S599" s="2"/>
      <c r="T599" s="2"/>
      <c r="U599" s="2"/>
      <c r="V599" s="2"/>
      <c r="W599" s="2"/>
      <c r="X599" s="2"/>
      <c r="Y599" s="2"/>
      <c r="Z599" s="2"/>
    </row>
    <row r="600" spans="1:26">
      <c r="A600" s="2"/>
      <c r="B600" s="2"/>
      <c r="C600" s="86"/>
      <c r="D600" s="86"/>
      <c r="E600" s="86"/>
      <c r="F600" s="86"/>
      <c r="G600" s="86"/>
      <c r="H600" s="86"/>
      <c r="I600" s="86"/>
      <c r="J600" s="86"/>
      <c r="K600" s="86"/>
      <c r="L600" s="86"/>
      <c r="M600" s="86"/>
      <c r="N600" s="86"/>
      <c r="O600" s="86"/>
      <c r="P600" s="86"/>
      <c r="Q600" s="2"/>
      <c r="R600" s="2"/>
      <c r="S600" s="2"/>
      <c r="T600" s="2"/>
      <c r="U600" s="2"/>
      <c r="V600" s="2"/>
      <c r="W600" s="2"/>
      <c r="X600" s="2"/>
      <c r="Y600" s="2"/>
      <c r="Z600" s="2"/>
    </row>
    <row r="601" spans="1:26">
      <c r="A601" s="2"/>
      <c r="B601" s="2"/>
      <c r="C601" s="86"/>
      <c r="D601" s="86"/>
      <c r="E601" s="86"/>
      <c r="F601" s="86"/>
      <c r="G601" s="86"/>
      <c r="H601" s="86"/>
      <c r="I601" s="86"/>
      <c r="J601" s="86"/>
      <c r="K601" s="86"/>
      <c r="L601" s="86"/>
      <c r="M601" s="86"/>
      <c r="N601" s="86"/>
      <c r="O601" s="86"/>
      <c r="P601" s="86"/>
      <c r="Q601" s="2"/>
      <c r="R601" s="2"/>
      <c r="S601" s="2"/>
      <c r="T601" s="2"/>
      <c r="U601" s="2"/>
      <c r="V601" s="2"/>
      <c r="W601" s="2"/>
      <c r="X601" s="2"/>
      <c r="Y601" s="2"/>
      <c r="Z601" s="2"/>
    </row>
    <row r="602" spans="1:26">
      <c r="A602" s="2"/>
      <c r="B602" s="2"/>
      <c r="C602" s="86"/>
      <c r="D602" s="86"/>
      <c r="E602" s="86"/>
      <c r="F602" s="86"/>
      <c r="G602" s="86"/>
      <c r="H602" s="86"/>
      <c r="I602" s="86"/>
      <c r="J602" s="86"/>
      <c r="K602" s="86"/>
      <c r="L602" s="86"/>
      <c r="M602" s="86"/>
      <c r="N602" s="86"/>
      <c r="O602" s="86"/>
      <c r="P602" s="86"/>
      <c r="Q602" s="2"/>
      <c r="R602" s="2"/>
      <c r="S602" s="2"/>
      <c r="T602" s="2"/>
      <c r="U602" s="2"/>
      <c r="V602" s="2"/>
      <c r="W602" s="2"/>
      <c r="X602" s="2"/>
      <c r="Y602" s="2"/>
      <c r="Z602" s="2"/>
    </row>
    <row r="603" spans="1:26">
      <c r="A603" s="2"/>
      <c r="B603" s="2"/>
      <c r="C603" s="86"/>
      <c r="D603" s="86"/>
      <c r="E603" s="86"/>
      <c r="F603" s="86"/>
      <c r="G603" s="86"/>
      <c r="H603" s="86"/>
      <c r="I603" s="86"/>
      <c r="J603" s="86"/>
      <c r="K603" s="86"/>
      <c r="L603" s="86"/>
      <c r="M603" s="86"/>
      <c r="N603" s="86"/>
      <c r="O603" s="86"/>
      <c r="P603" s="86"/>
      <c r="Q603" s="2"/>
      <c r="R603" s="2"/>
      <c r="S603" s="2"/>
      <c r="T603" s="2"/>
      <c r="U603" s="2"/>
      <c r="V603" s="2"/>
      <c r="W603" s="2"/>
      <c r="X603" s="2"/>
      <c r="Y603" s="2"/>
      <c r="Z603" s="2"/>
    </row>
    <row r="604" spans="1:26">
      <c r="A604" s="2"/>
      <c r="B604" s="2"/>
      <c r="C604" s="86"/>
      <c r="D604" s="86"/>
      <c r="E604" s="86"/>
      <c r="F604" s="86"/>
      <c r="G604" s="86"/>
      <c r="H604" s="86"/>
      <c r="I604" s="86"/>
      <c r="J604" s="86"/>
      <c r="K604" s="86"/>
      <c r="L604" s="86"/>
      <c r="M604" s="86"/>
      <c r="N604" s="86"/>
      <c r="O604" s="86"/>
      <c r="P604" s="86"/>
      <c r="Q604" s="2"/>
      <c r="R604" s="2"/>
      <c r="S604" s="2"/>
      <c r="T604" s="2"/>
      <c r="U604" s="2"/>
      <c r="V604" s="2"/>
      <c r="W604" s="2"/>
      <c r="X604" s="2"/>
      <c r="Y604" s="2"/>
      <c r="Z604" s="2"/>
    </row>
    <row r="605" spans="1:26">
      <c r="A605" s="2"/>
      <c r="B605" s="2"/>
      <c r="C605" s="86"/>
      <c r="D605" s="86"/>
      <c r="E605" s="86"/>
      <c r="F605" s="86"/>
      <c r="G605" s="86"/>
      <c r="H605" s="86"/>
      <c r="I605" s="86"/>
      <c r="J605" s="86"/>
      <c r="K605" s="86"/>
      <c r="L605" s="86"/>
      <c r="M605" s="86"/>
      <c r="N605" s="86"/>
      <c r="O605" s="86"/>
      <c r="P605" s="86"/>
      <c r="Q605" s="2"/>
      <c r="R605" s="2"/>
      <c r="S605" s="2"/>
      <c r="T605" s="2"/>
      <c r="U605" s="2"/>
      <c r="V605" s="2"/>
      <c r="W605" s="2"/>
      <c r="X605" s="2"/>
      <c r="Y605" s="2"/>
      <c r="Z605" s="2"/>
    </row>
    <row r="606" spans="1:26">
      <c r="A606" s="2"/>
      <c r="B606" s="2"/>
      <c r="C606" s="86"/>
      <c r="D606" s="86"/>
      <c r="E606" s="86"/>
      <c r="F606" s="86"/>
      <c r="G606" s="86"/>
      <c r="H606" s="86"/>
      <c r="I606" s="86"/>
      <c r="J606" s="86"/>
      <c r="K606" s="86"/>
      <c r="L606" s="86"/>
      <c r="M606" s="86"/>
      <c r="N606" s="86"/>
      <c r="O606" s="86"/>
      <c r="P606" s="86"/>
      <c r="Q606" s="2"/>
      <c r="R606" s="2"/>
      <c r="S606" s="2"/>
      <c r="T606" s="2"/>
      <c r="U606" s="2"/>
      <c r="V606" s="2"/>
      <c r="W606" s="2"/>
      <c r="X606" s="2"/>
      <c r="Y606" s="2"/>
      <c r="Z606" s="2"/>
    </row>
    <row r="607" spans="1:26">
      <c r="A607" s="2"/>
      <c r="B607" s="2"/>
      <c r="C607" s="86"/>
      <c r="D607" s="86"/>
      <c r="E607" s="86"/>
      <c r="F607" s="86"/>
      <c r="G607" s="86"/>
      <c r="H607" s="86"/>
      <c r="I607" s="86"/>
      <c r="J607" s="86"/>
      <c r="K607" s="86"/>
      <c r="L607" s="86"/>
      <c r="M607" s="86"/>
      <c r="N607" s="86"/>
      <c r="O607" s="86"/>
      <c r="P607" s="86"/>
      <c r="Q607" s="2"/>
      <c r="R607" s="2"/>
      <c r="S607" s="2"/>
      <c r="T607" s="2"/>
      <c r="U607" s="2"/>
      <c r="V607" s="2"/>
      <c r="W607" s="2"/>
      <c r="X607" s="2"/>
      <c r="Y607" s="2"/>
      <c r="Z607" s="2"/>
    </row>
    <row r="608" spans="1:26">
      <c r="A608" s="2"/>
      <c r="B608" s="2"/>
      <c r="C608" s="86"/>
      <c r="D608" s="86"/>
      <c r="E608" s="86"/>
      <c r="F608" s="86"/>
      <c r="G608" s="86"/>
      <c r="H608" s="86"/>
      <c r="I608" s="86"/>
      <c r="J608" s="86"/>
      <c r="K608" s="86"/>
      <c r="L608" s="86"/>
      <c r="M608" s="86"/>
      <c r="N608" s="86"/>
      <c r="O608" s="86"/>
      <c r="P608" s="86"/>
      <c r="Q608" s="2"/>
      <c r="R608" s="2"/>
      <c r="S608" s="2"/>
      <c r="T608" s="2"/>
      <c r="U608" s="2"/>
      <c r="V608" s="2"/>
      <c r="W608" s="2"/>
      <c r="X608" s="2"/>
      <c r="Y608" s="2"/>
      <c r="Z608" s="2"/>
    </row>
    <row r="609" spans="1:26">
      <c r="A609" s="2"/>
      <c r="B609" s="2"/>
      <c r="C609" s="86"/>
      <c r="D609" s="86"/>
      <c r="E609" s="86"/>
      <c r="F609" s="86"/>
      <c r="G609" s="86"/>
      <c r="H609" s="86"/>
      <c r="I609" s="86"/>
      <c r="J609" s="86"/>
      <c r="K609" s="86"/>
      <c r="L609" s="86"/>
      <c r="M609" s="86"/>
      <c r="N609" s="86"/>
      <c r="O609" s="86"/>
      <c r="P609" s="86"/>
      <c r="Q609" s="2"/>
      <c r="R609" s="2"/>
      <c r="S609" s="2"/>
      <c r="T609" s="2"/>
      <c r="U609" s="2"/>
      <c r="V609" s="2"/>
      <c r="W609" s="2"/>
      <c r="X609" s="2"/>
      <c r="Y609" s="2"/>
      <c r="Z609" s="2"/>
    </row>
    <row r="610" spans="1:26">
      <c r="A610" s="2"/>
      <c r="B610" s="2"/>
      <c r="C610" s="86"/>
      <c r="D610" s="86"/>
      <c r="E610" s="86"/>
      <c r="F610" s="86"/>
      <c r="G610" s="86"/>
      <c r="H610" s="86"/>
      <c r="I610" s="86"/>
      <c r="J610" s="86"/>
      <c r="K610" s="86"/>
      <c r="L610" s="86"/>
      <c r="M610" s="86"/>
      <c r="N610" s="86"/>
      <c r="O610" s="86"/>
      <c r="P610" s="86"/>
      <c r="Q610" s="2"/>
      <c r="R610" s="2"/>
      <c r="S610" s="2"/>
      <c r="T610" s="2"/>
      <c r="U610" s="2"/>
      <c r="V610" s="2"/>
      <c r="W610" s="2"/>
      <c r="X610" s="2"/>
      <c r="Y610" s="2"/>
      <c r="Z610" s="2"/>
    </row>
    <row r="611" spans="1:26">
      <c r="A611" s="2"/>
      <c r="B611" s="2"/>
      <c r="C611" s="86"/>
      <c r="D611" s="86"/>
      <c r="E611" s="86"/>
      <c r="F611" s="86"/>
      <c r="G611" s="86"/>
      <c r="H611" s="86"/>
      <c r="I611" s="86"/>
      <c r="J611" s="86"/>
      <c r="K611" s="86"/>
      <c r="L611" s="86"/>
      <c r="M611" s="86"/>
      <c r="N611" s="86"/>
      <c r="O611" s="86"/>
      <c r="P611" s="86"/>
      <c r="Q611" s="2"/>
      <c r="R611" s="2"/>
      <c r="S611" s="2"/>
      <c r="T611" s="2"/>
      <c r="U611" s="2"/>
      <c r="V611" s="2"/>
      <c r="W611" s="2"/>
      <c r="X611" s="2"/>
      <c r="Y611" s="2"/>
      <c r="Z611" s="2"/>
    </row>
    <row r="612" spans="1:26">
      <c r="A612" s="2"/>
      <c r="B612" s="2"/>
      <c r="C612" s="86"/>
      <c r="D612" s="86"/>
      <c r="E612" s="86"/>
      <c r="F612" s="86"/>
      <c r="G612" s="86"/>
      <c r="H612" s="86"/>
      <c r="I612" s="86"/>
      <c r="J612" s="86"/>
      <c r="K612" s="86"/>
      <c r="L612" s="86"/>
      <c r="M612" s="86"/>
      <c r="N612" s="86"/>
      <c r="O612" s="86"/>
      <c r="P612" s="86"/>
      <c r="Q612" s="2"/>
      <c r="R612" s="2"/>
      <c r="S612" s="2"/>
      <c r="T612" s="2"/>
      <c r="U612" s="2"/>
      <c r="V612" s="2"/>
      <c r="W612" s="2"/>
      <c r="X612" s="2"/>
      <c r="Y612" s="2"/>
      <c r="Z612" s="2"/>
    </row>
    <row r="613" spans="1:26">
      <c r="A613" s="2"/>
      <c r="B613" s="2"/>
      <c r="C613" s="86"/>
      <c r="D613" s="86"/>
      <c r="E613" s="86"/>
      <c r="F613" s="86"/>
      <c r="G613" s="86"/>
      <c r="H613" s="86"/>
      <c r="I613" s="86"/>
      <c r="J613" s="86"/>
      <c r="K613" s="86"/>
      <c r="L613" s="86"/>
      <c r="M613" s="86"/>
      <c r="N613" s="86"/>
      <c r="O613" s="86"/>
      <c r="P613" s="86"/>
      <c r="Q613" s="2"/>
      <c r="R613" s="2"/>
      <c r="S613" s="2"/>
      <c r="T613" s="2"/>
      <c r="U613" s="2"/>
      <c r="V613" s="2"/>
      <c r="W613" s="2"/>
      <c r="X613" s="2"/>
      <c r="Y613" s="2"/>
      <c r="Z613" s="2"/>
    </row>
    <row r="614" spans="1:26">
      <c r="A614" s="2"/>
      <c r="B614" s="2"/>
      <c r="C614" s="86"/>
      <c r="D614" s="86"/>
      <c r="E614" s="86"/>
      <c r="F614" s="86"/>
      <c r="G614" s="86"/>
      <c r="H614" s="86"/>
      <c r="I614" s="86"/>
      <c r="J614" s="86"/>
      <c r="K614" s="86"/>
      <c r="L614" s="86"/>
      <c r="M614" s="86"/>
      <c r="N614" s="86"/>
      <c r="O614" s="86"/>
      <c r="P614" s="86"/>
      <c r="Q614" s="2"/>
      <c r="R614" s="2"/>
      <c r="S614" s="2"/>
      <c r="T614" s="2"/>
      <c r="U614" s="2"/>
      <c r="V614" s="2"/>
      <c r="W614" s="2"/>
      <c r="X614" s="2"/>
      <c r="Y614" s="2"/>
      <c r="Z614" s="2"/>
    </row>
    <row r="615" spans="1:26">
      <c r="A615" s="2"/>
      <c r="B615" s="2"/>
      <c r="C615" s="86"/>
      <c r="D615" s="86"/>
      <c r="E615" s="86"/>
      <c r="F615" s="86"/>
      <c r="G615" s="86"/>
      <c r="H615" s="86"/>
      <c r="I615" s="86"/>
      <c r="J615" s="86"/>
      <c r="K615" s="86"/>
      <c r="L615" s="86"/>
      <c r="M615" s="86"/>
      <c r="N615" s="86"/>
      <c r="O615" s="86"/>
      <c r="P615" s="86"/>
      <c r="Q615" s="2"/>
      <c r="R615" s="2"/>
      <c r="S615" s="2"/>
      <c r="T615" s="2"/>
      <c r="U615" s="2"/>
      <c r="V615" s="2"/>
      <c r="W615" s="2"/>
      <c r="X615" s="2"/>
      <c r="Y615" s="2"/>
      <c r="Z615" s="2"/>
    </row>
    <row r="616" spans="1:26">
      <c r="A616" s="2"/>
      <c r="B616" s="2"/>
      <c r="C616" s="86"/>
      <c r="D616" s="86"/>
      <c r="E616" s="86"/>
      <c r="F616" s="86"/>
      <c r="G616" s="86"/>
      <c r="H616" s="86"/>
      <c r="I616" s="86"/>
      <c r="J616" s="86"/>
      <c r="K616" s="86"/>
      <c r="L616" s="86"/>
      <c r="M616" s="86"/>
      <c r="N616" s="86"/>
      <c r="O616" s="86"/>
      <c r="P616" s="86"/>
      <c r="Q616" s="2"/>
      <c r="R616" s="2"/>
      <c r="S616" s="2"/>
      <c r="T616" s="2"/>
      <c r="U616" s="2"/>
      <c r="V616" s="2"/>
      <c r="W616" s="2"/>
      <c r="X616" s="2"/>
      <c r="Y616" s="2"/>
      <c r="Z616" s="2"/>
    </row>
    <row r="617" spans="1:26">
      <c r="A617" s="2"/>
      <c r="B617" s="2"/>
      <c r="C617" s="86"/>
      <c r="D617" s="86"/>
      <c r="E617" s="86"/>
      <c r="F617" s="86"/>
      <c r="G617" s="86"/>
      <c r="H617" s="86"/>
      <c r="I617" s="86"/>
      <c r="J617" s="86"/>
      <c r="K617" s="86"/>
      <c r="L617" s="86"/>
      <c r="M617" s="86"/>
      <c r="N617" s="86"/>
      <c r="O617" s="86"/>
      <c r="P617" s="86"/>
      <c r="Q617" s="2"/>
      <c r="R617" s="2"/>
      <c r="S617" s="2"/>
      <c r="T617" s="2"/>
      <c r="U617" s="2"/>
      <c r="V617" s="2"/>
      <c r="W617" s="2"/>
      <c r="X617" s="2"/>
      <c r="Y617" s="2"/>
      <c r="Z617" s="2"/>
    </row>
    <row r="618" spans="1:26">
      <c r="A618" s="2"/>
      <c r="B618" s="2"/>
      <c r="C618" s="86"/>
      <c r="D618" s="86"/>
      <c r="E618" s="86"/>
      <c r="F618" s="86"/>
      <c r="G618" s="86"/>
      <c r="H618" s="86"/>
      <c r="I618" s="86"/>
      <c r="J618" s="86"/>
      <c r="K618" s="86"/>
      <c r="L618" s="86"/>
      <c r="M618" s="86"/>
      <c r="N618" s="86"/>
      <c r="O618" s="86"/>
      <c r="P618" s="86"/>
      <c r="Q618" s="2"/>
      <c r="R618" s="2"/>
      <c r="S618" s="2"/>
      <c r="T618" s="2"/>
      <c r="U618" s="2"/>
      <c r="V618" s="2"/>
      <c r="W618" s="2"/>
      <c r="X618" s="2"/>
      <c r="Y618" s="2"/>
      <c r="Z618" s="2"/>
    </row>
    <row r="619" spans="1:26">
      <c r="A619" s="2"/>
      <c r="B619" s="2"/>
      <c r="C619" s="86"/>
      <c r="D619" s="86"/>
      <c r="E619" s="86"/>
      <c r="F619" s="86"/>
      <c r="G619" s="86"/>
      <c r="H619" s="86"/>
      <c r="I619" s="86"/>
      <c r="J619" s="86"/>
      <c r="K619" s="86"/>
      <c r="L619" s="86"/>
      <c r="M619" s="86"/>
      <c r="N619" s="86"/>
      <c r="O619" s="86"/>
      <c r="P619" s="86"/>
      <c r="Q619" s="2"/>
      <c r="R619" s="2"/>
      <c r="S619" s="2"/>
      <c r="T619" s="2"/>
      <c r="U619" s="2"/>
      <c r="V619" s="2"/>
      <c r="W619" s="2"/>
      <c r="X619" s="2"/>
      <c r="Y619" s="2"/>
      <c r="Z619" s="2"/>
    </row>
    <row r="620" spans="1:26">
      <c r="A620" s="2"/>
      <c r="B620" s="2"/>
      <c r="C620" s="86"/>
      <c r="D620" s="86"/>
      <c r="E620" s="86"/>
      <c r="F620" s="86"/>
      <c r="G620" s="86"/>
      <c r="H620" s="86"/>
      <c r="I620" s="86"/>
      <c r="J620" s="86"/>
      <c r="K620" s="86"/>
      <c r="L620" s="86"/>
      <c r="M620" s="86"/>
      <c r="N620" s="86"/>
      <c r="O620" s="86"/>
      <c r="P620" s="86"/>
      <c r="Q620" s="2"/>
      <c r="R620" s="2"/>
      <c r="S620" s="2"/>
      <c r="T620" s="2"/>
      <c r="U620" s="2"/>
      <c r="V620" s="2"/>
      <c r="W620" s="2"/>
      <c r="X620" s="2"/>
      <c r="Y620" s="2"/>
      <c r="Z620" s="2"/>
    </row>
    <row r="621" spans="1:26">
      <c r="A621" s="2"/>
      <c r="B621" s="2"/>
      <c r="C621" s="86"/>
      <c r="D621" s="86"/>
      <c r="E621" s="86"/>
      <c r="F621" s="86"/>
      <c r="G621" s="86"/>
      <c r="H621" s="86"/>
      <c r="I621" s="86"/>
      <c r="J621" s="86"/>
      <c r="K621" s="86"/>
      <c r="L621" s="86"/>
      <c r="M621" s="86"/>
      <c r="N621" s="86"/>
      <c r="O621" s="86"/>
      <c r="P621" s="86"/>
      <c r="Q621" s="2"/>
      <c r="R621" s="2"/>
      <c r="S621" s="2"/>
      <c r="T621" s="2"/>
      <c r="U621" s="2"/>
      <c r="V621" s="2"/>
      <c r="W621" s="2"/>
      <c r="X621" s="2"/>
      <c r="Y621" s="2"/>
      <c r="Z621" s="2"/>
    </row>
    <row r="622" spans="1:26">
      <c r="A622" s="2"/>
      <c r="B622" s="2"/>
      <c r="C622" s="86"/>
      <c r="D622" s="86"/>
      <c r="E622" s="86"/>
      <c r="F622" s="86"/>
      <c r="G622" s="86"/>
      <c r="H622" s="86"/>
      <c r="I622" s="86"/>
      <c r="J622" s="86"/>
      <c r="K622" s="86"/>
      <c r="L622" s="86"/>
      <c r="M622" s="86"/>
      <c r="N622" s="86"/>
      <c r="O622" s="86"/>
      <c r="P622" s="86"/>
      <c r="Q622" s="2"/>
      <c r="R622" s="2"/>
      <c r="S622" s="2"/>
      <c r="T622" s="2"/>
      <c r="U622" s="2"/>
      <c r="V622" s="2"/>
      <c r="W622" s="2"/>
      <c r="X622" s="2"/>
      <c r="Y622" s="2"/>
      <c r="Z622" s="2"/>
    </row>
    <row r="623" spans="1:26">
      <c r="A623" s="2"/>
      <c r="B623" s="2"/>
      <c r="C623" s="86"/>
      <c r="D623" s="86"/>
      <c r="E623" s="86"/>
      <c r="F623" s="86"/>
      <c r="G623" s="86"/>
      <c r="H623" s="86"/>
      <c r="I623" s="86"/>
      <c r="J623" s="86"/>
      <c r="K623" s="86"/>
      <c r="L623" s="86"/>
      <c r="M623" s="86"/>
      <c r="N623" s="86"/>
      <c r="O623" s="86"/>
      <c r="P623" s="86"/>
      <c r="Q623" s="2"/>
      <c r="R623" s="2"/>
      <c r="S623" s="2"/>
      <c r="T623" s="2"/>
      <c r="U623" s="2"/>
      <c r="V623" s="2"/>
      <c r="W623" s="2"/>
      <c r="X623" s="2"/>
      <c r="Y623" s="2"/>
      <c r="Z623" s="2"/>
    </row>
    <row r="624" spans="1:26">
      <c r="A624" s="2"/>
      <c r="B624" s="2"/>
      <c r="C624" s="86"/>
      <c r="D624" s="86"/>
      <c r="E624" s="86"/>
      <c r="F624" s="86"/>
      <c r="G624" s="86"/>
      <c r="H624" s="86"/>
      <c r="I624" s="86"/>
      <c r="J624" s="86"/>
      <c r="K624" s="86"/>
      <c r="L624" s="86"/>
      <c r="M624" s="86"/>
      <c r="N624" s="86"/>
      <c r="O624" s="86"/>
      <c r="P624" s="86"/>
      <c r="Q624" s="2"/>
      <c r="R624" s="2"/>
      <c r="S624" s="2"/>
      <c r="T624" s="2"/>
      <c r="U624" s="2"/>
      <c r="V624" s="2"/>
      <c r="W624" s="2"/>
      <c r="X624" s="2"/>
      <c r="Y624" s="2"/>
      <c r="Z624" s="2"/>
    </row>
    <row r="625" spans="1:26">
      <c r="A625" s="2"/>
      <c r="B625" s="2"/>
      <c r="C625" s="86"/>
      <c r="D625" s="86"/>
      <c r="E625" s="86"/>
      <c r="F625" s="86"/>
      <c r="G625" s="86"/>
      <c r="H625" s="86"/>
      <c r="I625" s="86"/>
      <c r="J625" s="86"/>
      <c r="K625" s="86"/>
      <c r="L625" s="86"/>
      <c r="M625" s="86"/>
      <c r="N625" s="86"/>
      <c r="O625" s="86"/>
      <c r="P625" s="86"/>
      <c r="Q625" s="2"/>
      <c r="R625" s="2"/>
      <c r="S625" s="2"/>
      <c r="T625" s="2"/>
      <c r="U625" s="2"/>
      <c r="V625" s="2"/>
      <c r="W625" s="2"/>
      <c r="X625" s="2"/>
      <c r="Y625" s="2"/>
      <c r="Z625" s="2"/>
    </row>
    <row r="626" spans="1:26">
      <c r="A626" s="2"/>
      <c r="B626" s="2"/>
      <c r="C626" s="86"/>
      <c r="D626" s="86"/>
      <c r="E626" s="86"/>
      <c r="F626" s="86"/>
      <c r="G626" s="86"/>
      <c r="H626" s="86"/>
      <c r="I626" s="86"/>
      <c r="J626" s="86"/>
      <c r="K626" s="86"/>
      <c r="L626" s="86"/>
      <c r="M626" s="86"/>
      <c r="N626" s="86"/>
      <c r="O626" s="86"/>
      <c r="P626" s="86"/>
      <c r="Q626" s="2"/>
      <c r="R626" s="2"/>
      <c r="S626" s="2"/>
      <c r="T626" s="2"/>
      <c r="U626" s="2"/>
      <c r="V626" s="2"/>
      <c r="W626" s="2"/>
      <c r="X626" s="2"/>
      <c r="Y626" s="2"/>
      <c r="Z626" s="2"/>
    </row>
    <row r="627" spans="1:26">
      <c r="A627" s="2"/>
      <c r="B627" s="2"/>
      <c r="C627" s="86"/>
      <c r="D627" s="86"/>
      <c r="E627" s="86"/>
      <c r="F627" s="86"/>
      <c r="G627" s="86"/>
      <c r="H627" s="86"/>
      <c r="I627" s="86"/>
      <c r="J627" s="86"/>
      <c r="K627" s="86"/>
      <c r="L627" s="86"/>
      <c r="M627" s="86"/>
      <c r="N627" s="86"/>
      <c r="O627" s="86"/>
      <c r="P627" s="86"/>
      <c r="Q627" s="2"/>
      <c r="R627" s="2"/>
      <c r="S627" s="2"/>
      <c r="T627" s="2"/>
      <c r="U627" s="2"/>
      <c r="V627" s="2"/>
      <c r="W627" s="2"/>
      <c r="X627" s="2"/>
      <c r="Y627" s="2"/>
      <c r="Z627" s="2"/>
    </row>
    <row r="628" spans="1:26">
      <c r="A628" s="2"/>
      <c r="B628" s="2"/>
      <c r="C628" s="86"/>
      <c r="D628" s="86"/>
      <c r="E628" s="86"/>
      <c r="F628" s="86"/>
      <c r="G628" s="86"/>
      <c r="H628" s="86"/>
      <c r="I628" s="86"/>
      <c r="J628" s="86"/>
      <c r="K628" s="86"/>
      <c r="L628" s="86"/>
      <c r="M628" s="86"/>
      <c r="N628" s="86"/>
      <c r="O628" s="86"/>
      <c r="P628" s="86"/>
      <c r="Q628" s="2"/>
      <c r="R628" s="2"/>
      <c r="S628" s="2"/>
      <c r="T628" s="2"/>
      <c r="U628" s="2"/>
      <c r="V628" s="2"/>
      <c r="W628" s="2"/>
      <c r="X628" s="2"/>
      <c r="Y628" s="2"/>
      <c r="Z628" s="2"/>
    </row>
    <row r="629" spans="1:26">
      <c r="A629" s="2"/>
      <c r="B629" s="2"/>
      <c r="C629" s="86"/>
      <c r="D629" s="86"/>
      <c r="E629" s="86"/>
      <c r="F629" s="86"/>
      <c r="G629" s="86"/>
      <c r="H629" s="86"/>
      <c r="I629" s="86"/>
      <c r="J629" s="86"/>
      <c r="K629" s="86"/>
      <c r="L629" s="86"/>
      <c r="M629" s="86"/>
      <c r="N629" s="86"/>
      <c r="O629" s="86"/>
      <c r="P629" s="86"/>
      <c r="Q629" s="2"/>
      <c r="R629" s="2"/>
      <c r="S629" s="2"/>
      <c r="T629" s="2"/>
      <c r="U629" s="2"/>
      <c r="V629" s="2"/>
      <c r="W629" s="2"/>
      <c r="X629" s="2"/>
      <c r="Y629" s="2"/>
      <c r="Z629" s="2"/>
    </row>
    <row r="630" spans="1:26">
      <c r="A630" s="2"/>
      <c r="B630" s="2"/>
      <c r="C630" s="86"/>
      <c r="D630" s="86"/>
      <c r="E630" s="86"/>
      <c r="F630" s="86"/>
      <c r="G630" s="86"/>
      <c r="H630" s="86"/>
      <c r="I630" s="86"/>
      <c r="J630" s="86"/>
      <c r="K630" s="86"/>
      <c r="L630" s="86"/>
      <c r="M630" s="86"/>
      <c r="N630" s="86"/>
      <c r="O630" s="86"/>
      <c r="P630" s="86"/>
      <c r="Q630" s="2"/>
      <c r="R630" s="2"/>
      <c r="S630" s="2"/>
      <c r="T630" s="2"/>
      <c r="U630" s="2"/>
      <c r="V630" s="2"/>
      <c r="W630" s="2"/>
      <c r="X630" s="2"/>
      <c r="Y630" s="2"/>
      <c r="Z630" s="2"/>
    </row>
    <row r="631" spans="1:26">
      <c r="A631" s="2"/>
      <c r="B631" s="2"/>
      <c r="C631" s="86"/>
      <c r="D631" s="86"/>
      <c r="E631" s="86"/>
      <c r="F631" s="86"/>
      <c r="G631" s="86"/>
      <c r="H631" s="86"/>
      <c r="I631" s="86"/>
      <c r="J631" s="86"/>
      <c r="K631" s="86"/>
      <c r="L631" s="86"/>
      <c r="M631" s="86"/>
      <c r="N631" s="86"/>
      <c r="O631" s="86"/>
      <c r="P631" s="86"/>
      <c r="Q631" s="2"/>
      <c r="R631" s="2"/>
      <c r="S631" s="2"/>
      <c r="T631" s="2"/>
      <c r="U631" s="2"/>
      <c r="V631" s="2"/>
      <c r="W631" s="2"/>
      <c r="X631" s="2"/>
      <c r="Y631" s="2"/>
      <c r="Z631" s="2"/>
    </row>
    <row r="632" spans="1:26">
      <c r="A632" s="2"/>
      <c r="B632" s="2"/>
      <c r="C632" s="86"/>
      <c r="D632" s="86"/>
      <c r="E632" s="86"/>
      <c r="F632" s="86"/>
      <c r="G632" s="86"/>
      <c r="H632" s="86"/>
      <c r="I632" s="86"/>
      <c r="J632" s="86"/>
      <c r="K632" s="86"/>
      <c r="L632" s="86"/>
      <c r="M632" s="86"/>
      <c r="N632" s="86"/>
      <c r="O632" s="86"/>
      <c r="P632" s="86"/>
      <c r="Q632" s="2"/>
      <c r="R632" s="2"/>
      <c r="S632" s="2"/>
      <c r="T632" s="2"/>
      <c r="U632" s="2"/>
      <c r="V632" s="2"/>
      <c r="W632" s="2"/>
      <c r="X632" s="2"/>
      <c r="Y632" s="2"/>
      <c r="Z632" s="2"/>
    </row>
    <row r="633" spans="1:26">
      <c r="A633" s="2"/>
      <c r="B633" s="2"/>
      <c r="C633" s="86"/>
      <c r="D633" s="86"/>
      <c r="E633" s="86"/>
      <c r="F633" s="86"/>
      <c r="G633" s="86"/>
      <c r="H633" s="86"/>
      <c r="I633" s="86"/>
      <c r="J633" s="86"/>
      <c r="K633" s="86"/>
      <c r="L633" s="86"/>
      <c r="M633" s="86"/>
      <c r="N633" s="86"/>
      <c r="O633" s="86"/>
      <c r="P633" s="86"/>
      <c r="Q633" s="2"/>
      <c r="R633" s="2"/>
      <c r="S633" s="2"/>
      <c r="T633" s="2"/>
      <c r="U633" s="2"/>
      <c r="V633" s="2"/>
      <c r="W633" s="2"/>
      <c r="X633" s="2"/>
      <c r="Y633" s="2"/>
      <c r="Z633" s="2"/>
    </row>
    <row r="634" spans="1:26">
      <c r="A634" s="2"/>
      <c r="B634" s="2"/>
      <c r="C634" s="86"/>
      <c r="D634" s="86"/>
      <c r="E634" s="86"/>
      <c r="F634" s="86"/>
      <c r="G634" s="86"/>
      <c r="H634" s="86"/>
      <c r="I634" s="86"/>
      <c r="J634" s="86"/>
      <c r="K634" s="86"/>
      <c r="L634" s="86"/>
      <c r="M634" s="86"/>
      <c r="N634" s="86"/>
      <c r="O634" s="86"/>
      <c r="P634" s="86"/>
      <c r="Q634" s="2"/>
      <c r="R634" s="2"/>
      <c r="S634" s="2"/>
      <c r="T634" s="2"/>
      <c r="U634" s="2"/>
      <c r="V634" s="2"/>
      <c r="W634" s="2"/>
      <c r="X634" s="2"/>
      <c r="Y634" s="2"/>
      <c r="Z634" s="2"/>
    </row>
    <row r="635" spans="1:26">
      <c r="A635" s="2"/>
      <c r="B635" s="2"/>
      <c r="C635" s="86"/>
      <c r="D635" s="86"/>
      <c r="E635" s="86"/>
      <c r="F635" s="86"/>
      <c r="G635" s="86"/>
      <c r="H635" s="86"/>
      <c r="I635" s="86"/>
      <c r="J635" s="86"/>
      <c r="K635" s="86"/>
      <c r="L635" s="86"/>
      <c r="M635" s="86"/>
      <c r="N635" s="86"/>
      <c r="O635" s="86"/>
      <c r="P635" s="86"/>
      <c r="Q635" s="2"/>
      <c r="R635" s="2"/>
      <c r="S635" s="2"/>
      <c r="T635" s="2"/>
      <c r="U635" s="2"/>
      <c r="V635" s="2"/>
      <c r="W635" s="2"/>
      <c r="X635" s="2"/>
      <c r="Y635" s="2"/>
      <c r="Z635" s="2"/>
    </row>
    <row r="636" spans="1:26">
      <c r="A636" s="2"/>
      <c r="B636" s="2"/>
      <c r="C636" s="86"/>
      <c r="D636" s="86"/>
      <c r="E636" s="86"/>
      <c r="F636" s="86"/>
      <c r="G636" s="86"/>
      <c r="H636" s="86"/>
      <c r="I636" s="86"/>
      <c r="J636" s="86"/>
      <c r="K636" s="86"/>
      <c r="L636" s="86"/>
      <c r="M636" s="86"/>
      <c r="N636" s="86"/>
      <c r="O636" s="86"/>
      <c r="P636" s="86"/>
      <c r="Q636" s="2"/>
      <c r="R636" s="2"/>
      <c r="S636" s="2"/>
      <c r="T636" s="2"/>
      <c r="U636" s="2"/>
      <c r="V636" s="2"/>
      <c r="W636" s="2"/>
      <c r="X636" s="2"/>
      <c r="Y636" s="2"/>
      <c r="Z636" s="2"/>
    </row>
    <row r="637" spans="1:26">
      <c r="A637" s="2"/>
      <c r="B637" s="2"/>
      <c r="C637" s="86"/>
      <c r="D637" s="86"/>
      <c r="E637" s="86"/>
      <c r="F637" s="86"/>
      <c r="G637" s="86"/>
      <c r="H637" s="86"/>
      <c r="I637" s="86"/>
      <c r="J637" s="86"/>
      <c r="K637" s="86"/>
      <c r="L637" s="86"/>
      <c r="M637" s="86"/>
      <c r="N637" s="86"/>
      <c r="O637" s="86"/>
      <c r="P637" s="86"/>
      <c r="Q637" s="2"/>
      <c r="R637" s="2"/>
      <c r="S637" s="2"/>
      <c r="T637" s="2"/>
      <c r="U637" s="2"/>
      <c r="V637" s="2"/>
      <c r="W637" s="2"/>
      <c r="X637" s="2"/>
      <c r="Y637" s="2"/>
      <c r="Z637" s="2"/>
    </row>
    <row r="638" spans="1:26">
      <c r="A638" s="2"/>
      <c r="B638" s="2"/>
      <c r="C638" s="86"/>
      <c r="D638" s="86"/>
      <c r="E638" s="86"/>
      <c r="F638" s="86"/>
      <c r="G638" s="86"/>
      <c r="H638" s="86"/>
      <c r="I638" s="86"/>
      <c r="J638" s="86"/>
      <c r="K638" s="86"/>
      <c r="L638" s="86"/>
      <c r="M638" s="86"/>
      <c r="N638" s="86"/>
      <c r="O638" s="86"/>
      <c r="P638" s="86"/>
      <c r="Q638" s="2"/>
      <c r="R638" s="2"/>
      <c r="S638" s="2"/>
      <c r="T638" s="2"/>
      <c r="U638" s="2"/>
      <c r="V638" s="2"/>
      <c r="W638" s="2"/>
      <c r="X638" s="2"/>
      <c r="Y638" s="2"/>
      <c r="Z638" s="2"/>
    </row>
    <row r="639" spans="1:26">
      <c r="A639" s="2"/>
      <c r="B639" s="2"/>
      <c r="C639" s="86"/>
      <c r="D639" s="86"/>
      <c r="E639" s="86"/>
      <c r="F639" s="86"/>
      <c r="G639" s="86"/>
      <c r="H639" s="86"/>
      <c r="I639" s="86"/>
      <c r="J639" s="86"/>
      <c r="K639" s="86"/>
      <c r="L639" s="86"/>
      <c r="M639" s="86"/>
      <c r="N639" s="86"/>
      <c r="O639" s="86"/>
      <c r="P639" s="86"/>
      <c r="Q639" s="2"/>
      <c r="R639" s="2"/>
      <c r="S639" s="2"/>
      <c r="T639" s="2"/>
      <c r="U639" s="2"/>
      <c r="V639" s="2"/>
      <c r="W639" s="2"/>
      <c r="X639" s="2"/>
      <c r="Y639" s="2"/>
      <c r="Z639" s="2"/>
    </row>
    <row r="640" spans="1:26">
      <c r="A640" s="2"/>
      <c r="B640" s="2"/>
      <c r="C640" s="86"/>
      <c r="D640" s="86"/>
      <c r="E640" s="86"/>
      <c r="F640" s="86"/>
      <c r="G640" s="86"/>
      <c r="H640" s="86"/>
      <c r="I640" s="86"/>
      <c r="J640" s="86"/>
      <c r="K640" s="86"/>
      <c r="L640" s="86"/>
      <c r="M640" s="86"/>
      <c r="N640" s="86"/>
      <c r="O640" s="86"/>
      <c r="P640" s="86"/>
      <c r="Q640" s="2"/>
      <c r="R640" s="2"/>
      <c r="S640" s="2"/>
      <c r="T640" s="2"/>
      <c r="U640" s="2"/>
      <c r="V640" s="2"/>
      <c r="W640" s="2"/>
      <c r="X640" s="2"/>
      <c r="Y640" s="2"/>
      <c r="Z640" s="2"/>
    </row>
    <row r="641" spans="1:26">
      <c r="A641" s="2"/>
      <c r="B641" s="2"/>
      <c r="C641" s="86"/>
      <c r="D641" s="86"/>
      <c r="E641" s="86"/>
      <c r="F641" s="86"/>
      <c r="G641" s="86"/>
      <c r="H641" s="86"/>
      <c r="I641" s="86"/>
      <c r="J641" s="86"/>
      <c r="K641" s="86"/>
      <c r="L641" s="86"/>
      <c r="M641" s="86"/>
      <c r="N641" s="86"/>
      <c r="O641" s="86"/>
      <c r="P641" s="86"/>
      <c r="Q641" s="2"/>
      <c r="R641" s="2"/>
      <c r="S641" s="2"/>
      <c r="T641" s="2"/>
      <c r="U641" s="2"/>
      <c r="V641" s="2"/>
      <c r="W641" s="2"/>
      <c r="X641" s="2"/>
      <c r="Y641" s="2"/>
      <c r="Z641" s="2"/>
    </row>
    <row r="642" spans="1:26">
      <c r="A642" s="2"/>
      <c r="B642" s="2"/>
      <c r="C642" s="86"/>
      <c r="D642" s="86"/>
      <c r="E642" s="86"/>
      <c r="F642" s="86"/>
      <c r="G642" s="86"/>
      <c r="H642" s="86"/>
      <c r="I642" s="86"/>
      <c r="J642" s="86"/>
      <c r="K642" s="86"/>
      <c r="L642" s="86"/>
      <c r="M642" s="86"/>
      <c r="N642" s="86"/>
      <c r="O642" s="86"/>
      <c r="P642" s="86"/>
      <c r="Q642" s="2"/>
      <c r="R642" s="2"/>
      <c r="S642" s="2"/>
      <c r="T642" s="2"/>
      <c r="U642" s="2"/>
      <c r="V642" s="2"/>
      <c r="W642" s="2"/>
      <c r="X642" s="2"/>
      <c r="Y642" s="2"/>
      <c r="Z642" s="2"/>
    </row>
    <row r="643" spans="1:26">
      <c r="A643" s="2"/>
      <c r="B643" s="2"/>
      <c r="C643" s="86"/>
      <c r="D643" s="86"/>
      <c r="E643" s="86"/>
      <c r="F643" s="86"/>
      <c r="G643" s="86"/>
      <c r="H643" s="86"/>
      <c r="I643" s="86"/>
      <c r="J643" s="86"/>
      <c r="K643" s="86"/>
      <c r="L643" s="86"/>
      <c r="M643" s="86"/>
      <c r="N643" s="86"/>
      <c r="O643" s="86"/>
      <c r="P643" s="86"/>
      <c r="Q643" s="2"/>
      <c r="R643" s="2"/>
      <c r="S643" s="2"/>
      <c r="T643" s="2"/>
      <c r="U643" s="2"/>
      <c r="V643" s="2"/>
      <c r="W643" s="2"/>
      <c r="X643" s="2"/>
      <c r="Y643" s="2"/>
      <c r="Z643" s="2"/>
    </row>
    <row r="644" spans="1:26">
      <c r="A644" s="2"/>
      <c r="B644" s="2"/>
      <c r="C644" s="86"/>
      <c r="D644" s="86"/>
      <c r="E644" s="86"/>
      <c r="F644" s="86"/>
      <c r="G644" s="86"/>
      <c r="H644" s="86"/>
      <c r="I644" s="86"/>
      <c r="J644" s="86"/>
      <c r="K644" s="86"/>
      <c r="L644" s="86"/>
      <c r="M644" s="86"/>
      <c r="N644" s="86"/>
      <c r="O644" s="86"/>
      <c r="P644" s="86"/>
      <c r="Q644" s="2"/>
      <c r="R644" s="2"/>
      <c r="S644" s="2"/>
      <c r="T644" s="2"/>
      <c r="U644" s="2"/>
      <c r="V644" s="2"/>
      <c r="W644" s="2"/>
      <c r="X644" s="2"/>
      <c r="Y644" s="2"/>
      <c r="Z644" s="2"/>
    </row>
    <row r="645" spans="1:26">
      <c r="A645" s="2"/>
      <c r="B645" s="2"/>
      <c r="C645" s="86"/>
      <c r="D645" s="86"/>
      <c r="E645" s="86"/>
      <c r="F645" s="86"/>
      <c r="G645" s="86"/>
      <c r="H645" s="86"/>
      <c r="I645" s="86"/>
      <c r="J645" s="86"/>
      <c r="K645" s="86"/>
      <c r="L645" s="86"/>
      <c r="M645" s="86"/>
      <c r="N645" s="86"/>
      <c r="O645" s="86"/>
      <c r="P645" s="86"/>
      <c r="Q645" s="2"/>
      <c r="R645" s="2"/>
      <c r="S645" s="2"/>
      <c r="T645" s="2"/>
      <c r="U645" s="2"/>
      <c r="V645" s="2"/>
      <c r="W645" s="2"/>
      <c r="X645" s="2"/>
      <c r="Y645" s="2"/>
      <c r="Z645" s="2"/>
    </row>
    <row r="646" spans="1:26">
      <c r="A646" s="2"/>
      <c r="B646" s="2"/>
      <c r="C646" s="86"/>
      <c r="D646" s="86"/>
      <c r="E646" s="86"/>
      <c r="F646" s="86"/>
      <c r="G646" s="86"/>
      <c r="H646" s="86"/>
      <c r="I646" s="86"/>
      <c r="J646" s="86"/>
      <c r="K646" s="86"/>
      <c r="L646" s="86"/>
      <c r="M646" s="86"/>
      <c r="N646" s="86"/>
      <c r="O646" s="86"/>
      <c r="P646" s="86"/>
      <c r="Q646" s="2"/>
      <c r="R646" s="2"/>
      <c r="S646" s="2"/>
      <c r="T646" s="2"/>
      <c r="U646" s="2"/>
      <c r="V646" s="2"/>
      <c r="W646" s="2"/>
      <c r="X646" s="2"/>
      <c r="Y646" s="2"/>
      <c r="Z646" s="2"/>
    </row>
    <row r="647" spans="1:26">
      <c r="A647" s="2"/>
      <c r="B647" s="2"/>
      <c r="C647" s="86"/>
      <c r="D647" s="86"/>
      <c r="E647" s="86"/>
      <c r="F647" s="86"/>
      <c r="G647" s="86"/>
      <c r="H647" s="86"/>
      <c r="I647" s="86"/>
      <c r="J647" s="86"/>
      <c r="K647" s="86"/>
      <c r="L647" s="86"/>
      <c r="M647" s="86"/>
      <c r="N647" s="86"/>
      <c r="O647" s="86"/>
      <c r="P647" s="86"/>
      <c r="Q647" s="2"/>
      <c r="R647" s="2"/>
      <c r="S647" s="2"/>
      <c r="T647" s="2"/>
      <c r="U647" s="2"/>
      <c r="V647" s="2"/>
      <c r="W647" s="2"/>
      <c r="X647" s="2"/>
      <c r="Y647" s="2"/>
      <c r="Z647" s="2"/>
    </row>
    <row r="648" spans="1:26">
      <c r="A648" s="2"/>
      <c r="B648" s="2"/>
      <c r="C648" s="86"/>
      <c r="D648" s="86"/>
      <c r="E648" s="86"/>
      <c r="F648" s="86"/>
      <c r="G648" s="86"/>
      <c r="H648" s="86"/>
      <c r="I648" s="86"/>
      <c r="J648" s="86"/>
      <c r="K648" s="86"/>
      <c r="L648" s="86"/>
      <c r="M648" s="86"/>
      <c r="N648" s="86"/>
      <c r="O648" s="86"/>
      <c r="P648" s="86"/>
      <c r="Q648" s="2"/>
      <c r="R648" s="2"/>
      <c r="S648" s="2"/>
      <c r="T648" s="2"/>
      <c r="U648" s="2"/>
      <c r="V648" s="2"/>
      <c r="W648" s="2"/>
      <c r="X648" s="2"/>
      <c r="Y648" s="2"/>
      <c r="Z648" s="2"/>
    </row>
    <row r="649" spans="1:26">
      <c r="A649" s="2"/>
      <c r="B649" s="2"/>
      <c r="C649" s="86"/>
      <c r="D649" s="86"/>
      <c r="E649" s="86"/>
      <c r="F649" s="86"/>
      <c r="G649" s="86"/>
      <c r="H649" s="86"/>
      <c r="I649" s="86"/>
      <c r="J649" s="86"/>
      <c r="K649" s="86"/>
      <c r="L649" s="86"/>
      <c r="M649" s="86"/>
      <c r="N649" s="86"/>
      <c r="O649" s="86"/>
      <c r="P649" s="86"/>
      <c r="Q649" s="2"/>
      <c r="R649" s="2"/>
      <c r="S649" s="2"/>
      <c r="T649" s="2"/>
      <c r="U649" s="2"/>
      <c r="V649" s="2"/>
      <c r="W649" s="2"/>
      <c r="X649" s="2"/>
      <c r="Y649" s="2"/>
      <c r="Z649" s="2"/>
    </row>
    <row r="650" spans="1:26">
      <c r="A650" s="2"/>
      <c r="B650" s="2"/>
      <c r="C650" s="86"/>
      <c r="D650" s="86"/>
      <c r="E650" s="86"/>
      <c r="F650" s="86"/>
      <c r="G650" s="86"/>
      <c r="H650" s="86"/>
      <c r="I650" s="86"/>
      <c r="J650" s="86"/>
      <c r="K650" s="86"/>
      <c r="L650" s="86"/>
      <c r="M650" s="86"/>
      <c r="N650" s="86"/>
      <c r="O650" s="86"/>
      <c r="P650" s="86"/>
      <c r="Q650" s="2"/>
      <c r="R650" s="2"/>
      <c r="S650" s="2"/>
      <c r="T650" s="2"/>
      <c r="U650" s="2"/>
      <c r="V650" s="2"/>
      <c r="W650" s="2"/>
      <c r="X650" s="2"/>
      <c r="Y650" s="2"/>
      <c r="Z650" s="2"/>
    </row>
    <row r="651" spans="1:26">
      <c r="A651" s="2"/>
      <c r="B651" s="2"/>
      <c r="C651" s="86"/>
      <c r="D651" s="86"/>
      <c r="E651" s="86"/>
      <c r="F651" s="86"/>
      <c r="G651" s="86"/>
      <c r="H651" s="86"/>
      <c r="I651" s="86"/>
      <c r="J651" s="86"/>
      <c r="K651" s="86"/>
      <c r="L651" s="86"/>
      <c r="M651" s="86"/>
      <c r="N651" s="86"/>
      <c r="O651" s="86"/>
      <c r="P651" s="86"/>
      <c r="Q651" s="2"/>
      <c r="R651" s="2"/>
      <c r="S651" s="2"/>
      <c r="T651" s="2"/>
      <c r="U651" s="2"/>
      <c r="V651" s="2"/>
      <c r="W651" s="2"/>
      <c r="X651" s="2"/>
      <c r="Y651" s="2"/>
      <c r="Z651" s="2"/>
    </row>
    <row r="652" spans="1:26">
      <c r="A652" s="2"/>
      <c r="B652" s="2"/>
      <c r="C652" s="86"/>
      <c r="D652" s="86"/>
      <c r="E652" s="86"/>
      <c r="F652" s="86"/>
      <c r="G652" s="86"/>
      <c r="H652" s="86"/>
      <c r="I652" s="86"/>
      <c r="J652" s="86"/>
      <c r="K652" s="86"/>
      <c r="L652" s="86"/>
      <c r="M652" s="86"/>
      <c r="N652" s="86"/>
      <c r="O652" s="86"/>
      <c r="P652" s="86"/>
      <c r="Q652" s="2"/>
      <c r="R652" s="2"/>
      <c r="S652" s="2"/>
      <c r="T652" s="2"/>
      <c r="U652" s="2"/>
      <c r="V652" s="2"/>
      <c r="W652" s="2"/>
      <c r="X652" s="2"/>
      <c r="Y652" s="2"/>
      <c r="Z652" s="2"/>
    </row>
    <row r="653" spans="1:26">
      <c r="A653" s="2"/>
      <c r="B653" s="2"/>
      <c r="C653" s="86"/>
      <c r="D653" s="86"/>
      <c r="E653" s="86"/>
      <c r="F653" s="86"/>
      <c r="G653" s="86"/>
      <c r="H653" s="86"/>
      <c r="I653" s="86"/>
      <c r="J653" s="86"/>
      <c r="K653" s="86"/>
      <c r="L653" s="86"/>
      <c r="M653" s="86"/>
      <c r="N653" s="86"/>
      <c r="O653" s="86"/>
      <c r="P653" s="86"/>
      <c r="Q653" s="2"/>
      <c r="R653" s="2"/>
      <c r="S653" s="2"/>
      <c r="T653" s="2"/>
      <c r="U653" s="2"/>
      <c r="V653" s="2"/>
      <c r="W653" s="2"/>
      <c r="X653" s="2"/>
      <c r="Y653" s="2"/>
      <c r="Z653" s="2"/>
    </row>
    <row r="654" spans="1:26">
      <c r="A654" s="2"/>
      <c r="B654" s="2"/>
      <c r="C654" s="86"/>
      <c r="D654" s="86"/>
      <c r="E654" s="86"/>
      <c r="F654" s="86"/>
      <c r="G654" s="86"/>
      <c r="H654" s="86"/>
      <c r="I654" s="86"/>
      <c r="J654" s="86"/>
      <c r="K654" s="86"/>
      <c r="L654" s="86"/>
      <c r="M654" s="86"/>
      <c r="N654" s="86"/>
      <c r="O654" s="86"/>
      <c r="P654" s="86"/>
      <c r="Q654" s="2"/>
      <c r="R654" s="2"/>
      <c r="S654" s="2"/>
      <c r="T654" s="2"/>
      <c r="U654" s="2"/>
      <c r="V654" s="2"/>
      <c r="W654" s="2"/>
      <c r="X654" s="2"/>
      <c r="Y654" s="2"/>
      <c r="Z654" s="2"/>
    </row>
    <row r="655" spans="1:26">
      <c r="A655" s="2"/>
      <c r="B655" s="2"/>
      <c r="C655" s="86"/>
      <c r="D655" s="86"/>
      <c r="E655" s="86"/>
      <c r="F655" s="86"/>
      <c r="G655" s="86"/>
      <c r="H655" s="86"/>
      <c r="I655" s="86"/>
      <c r="J655" s="86"/>
      <c r="K655" s="86"/>
      <c r="L655" s="86"/>
      <c r="M655" s="86"/>
      <c r="N655" s="86"/>
      <c r="O655" s="86"/>
      <c r="P655" s="86"/>
      <c r="Q655" s="2"/>
      <c r="R655" s="2"/>
      <c r="S655" s="2"/>
      <c r="T655" s="2"/>
      <c r="U655" s="2"/>
      <c r="V655" s="2"/>
      <c r="W655" s="2"/>
      <c r="X655" s="2"/>
      <c r="Y655" s="2"/>
      <c r="Z655" s="2"/>
    </row>
    <row r="656" spans="1:26">
      <c r="A656" s="2"/>
      <c r="B656" s="2"/>
      <c r="C656" s="86"/>
      <c r="D656" s="86"/>
      <c r="E656" s="86"/>
      <c r="F656" s="86"/>
      <c r="G656" s="86"/>
      <c r="H656" s="86"/>
      <c r="I656" s="86"/>
      <c r="J656" s="86"/>
      <c r="K656" s="86"/>
      <c r="L656" s="86"/>
      <c r="M656" s="86"/>
      <c r="N656" s="86"/>
      <c r="O656" s="86"/>
      <c r="P656" s="86"/>
      <c r="Q656" s="2"/>
      <c r="R656" s="2"/>
      <c r="S656" s="2"/>
      <c r="T656" s="2"/>
      <c r="U656" s="2"/>
      <c r="V656" s="2"/>
      <c r="W656" s="2"/>
      <c r="X656" s="2"/>
      <c r="Y656" s="2"/>
      <c r="Z656" s="2"/>
    </row>
    <row r="657" spans="1:26">
      <c r="A657" s="2"/>
      <c r="B657" s="2"/>
      <c r="C657" s="86"/>
      <c r="D657" s="86"/>
      <c r="E657" s="86"/>
      <c r="F657" s="86"/>
      <c r="G657" s="86"/>
      <c r="H657" s="86"/>
      <c r="I657" s="86"/>
      <c r="J657" s="86"/>
      <c r="K657" s="86"/>
      <c r="L657" s="86"/>
      <c r="M657" s="86"/>
      <c r="N657" s="86"/>
      <c r="O657" s="86"/>
      <c r="P657" s="86"/>
      <c r="Q657" s="2"/>
      <c r="R657" s="2"/>
      <c r="S657" s="2"/>
      <c r="T657" s="2"/>
      <c r="U657" s="2"/>
      <c r="V657" s="2"/>
      <c r="W657" s="2"/>
      <c r="X657" s="2"/>
      <c r="Y657" s="2"/>
      <c r="Z657" s="2"/>
    </row>
    <row r="658" spans="1:26">
      <c r="A658" s="2"/>
      <c r="B658" s="2"/>
      <c r="C658" s="86"/>
      <c r="D658" s="86"/>
      <c r="E658" s="86"/>
      <c r="F658" s="86"/>
      <c r="G658" s="86"/>
      <c r="H658" s="86"/>
      <c r="I658" s="86"/>
      <c r="J658" s="86"/>
      <c r="K658" s="86"/>
      <c r="L658" s="86"/>
      <c r="M658" s="86"/>
      <c r="N658" s="86"/>
      <c r="O658" s="86"/>
      <c r="P658" s="86"/>
      <c r="Q658" s="2"/>
      <c r="R658" s="2"/>
      <c r="S658" s="2"/>
      <c r="T658" s="2"/>
      <c r="U658" s="2"/>
      <c r="V658" s="2"/>
      <c r="W658" s="2"/>
      <c r="X658" s="2"/>
      <c r="Y658" s="2"/>
      <c r="Z658" s="2"/>
    </row>
    <row r="659" spans="1:26">
      <c r="A659" s="2"/>
      <c r="B659" s="2"/>
      <c r="C659" s="86"/>
      <c r="D659" s="86"/>
      <c r="E659" s="86"/>
      <c r="F659" s="86"/>
      <c r="G659" s="86"/>
      <c r="H659" s="86"/>
      <c r="I659" s="86"/>
      <c r="J659" s="86"/>
      <c r="K659" s="86"/>
      <c r="L659" s="86"/>
      <c r="M659" s="86"/>
      <c r="N659" s="86"/>
      <c r="O659" s="86"/>
      <c r="P659" s="86"/>
      <c r="Q659" s="2"/>
      <c r="R659" s="2"/>
      <c r="S659" s="2"/>
      <c r="T659" s="2"/>
      <c r="U659" s="2"/>
      <c r="V659" s="2"/>
      <c r="W659" s="2"/>
      <c r="X659" s="2"/>
      <c r="Y659" s="2"/>
      <c r="Z659" s="2"/>
    </row>
    <row r="660" spans="1:26">
      <c r="A660" s="2"/>
      <c r="B660" s="2"/>
      <c r="C660" s="86"/>
      <c r="D660" s="86"/>
      <c r="E660" s="86"/>
      <c r="F660" s="86"/>
      <c r="G660" s="86"/>
      <c r="H660" s="86"/>
      <c r="I660" s="86"/>
      <c r="J660" s="86"/>
      <c r="K660" s="86"/>
      <c r="L660" s="86"/>
      <c r="M660" s="86"/>
      <c r="N660" s="86"/>
      <c r="O660" s="86"/>
      <c r="P660" s="86"/>
      <c r="Q660" s="2"/>
      <c r="R660" s="2"/>
      <c r="S660" s="2"/>
      <c r="T660" s="2"/>
      <c r="U660" s="2"/>
      <c r="V660" s="2"/>
      <c r="W660" s="2"/>
      <c r="X660" s="2"/>
      <c r="Y660" s="2"/>
      <c r="Z660" s="2"/>
    </row>
    <row r="661" spans="1:26">
      <c r="A661" s="2"/>
      <c r="B661" s="2"/>
      <c r="C661" s="86"/>
      <c r="D661" s="86"/>
      <c r="E661" s="86"/>
      <c r="F661" s="86"/>
      <c r="G661" s="86"/>
      <c r="H661" s="86"/>
      <c r="I661" s="86"/>
      <c r="J661" s="86"/>
      <c r="K661" s="86"/>
      <c r="L661" s="86"/>
      <c r="M661" s="86"/>
      <c r="N661" s="86"/>
      <c r="O661" s="86"/>
      <c r="P661" s="86"/>
      <c r="Q661" s="2"/>
      <c r="R661" s="2"/>
      <c r="S661" s="2"/>
      <c r="T661" s="2"/>
      <c r="U661" s="2"/>
      <c r="V661" s="2"/>
      <c r="W661" s="2"/>
      <c r="X661" s="2"/>
      <c r="Y661" s="2"/>
      <c r="Z661" s="2"/>
    </row>
    <row r="662" spans="1:26">
      <c r="A662" s="2"/>
      <c r="B662" s="2"/>
      <c r="C662" s="86"/>
      <c r="D662" s="86"/>
      <c r="E662" s="86"/>
      <c r="F662" s="86"/>
      <c r="G662" s="86"/>
      <c r="H662" s="86"/>
      <c r="I662" s="86"/>
      <c r="J662" s="86"/>
      <c r="K662" s="86"/>
      <c r="L662" s="86"/>
      <c r="M662" s="86"/>
      <c r="N662" s="86"/>
      <c r="O662" s="86"/>
      <c r="P662" s="86"/>
      <c r="Q662" s="2"/>
      <c r="R662" s="2"/>
      <c r="S662" s="2"/>
      <c r="T662" s="2"/>
      <c r="U662" s="2"/>
      <c r="V662" s="2"/>
      <c r="W662" s="2"/>
      <c r="X662" s="2"/>
      <c r="Y662" s="2"/>
      <c r="Z662" s="2"/>
    </row>
    <row r="663" spans="1:26">
      <c r="A663" s="2"/>
      <c r="B663" s="2"/>
      <c r="C663" s="86"/>
      <c r="D663" s="86"/>
      <c r="E663" s="86"/>
      <c r="F663" s="86"/>
      <c r="G663" s="86"/>
      <c r="H663" s="86"/>
      <c r="I663" s="86"/>
      <c r="J663" s="86"/>
      <c r="K663" s="86"/>
      <c r="L663" s="86"/>
      <c r="M663" s="86"/>
      <c r="N663" s="86"/>
      <c r="O663" s="86"/>
      <c r="P663" s="86"/>
      <c r="Q663" s="2"/>
      <c r="R663" s="2"/>
      <c r="S663" s="2"/>
      <c r="T663" s="2"/>
      <c r="U663" s="2"/>
      <c r="V663" s="2"/>
      <c r="W663" s="2"/>
      <c r="X663" s="2"/>
      <c r="Y663" s="2"/>
      <c r="Z663" s="2"/>
    </row>
    <row r="664" spans="1:26">
      <c r="A664" s="2"/>
      <c r="B664" s="2"/>
      <c r="C664" s="86"/>
      <c r="D664" s="86"/>
      <c r="E664" s="86"/>
      <c r="F664" s="86"/>
      <c r="G664" s="86"/>
      <c r="H664" s="86"/>
      <c r="I664" s="86"/>
      <c r="J664" s="86"/>
      <c r="K664" s="86"/>
      <c r="L664" s="86"/>
      <c r="M664" s="86"/>
      <c r="N664" s="86"/>
      <c r="O664" s="86"/>
      <c r="P664" s="86"/>
      <c r="Q664" s="2"/>
      <c r="R664" s="2"/>
      <c r="S664" s="2"/>
      <c r="T664" s="2"/>
      <c r="U664" s="2"/>
      <c r="V664" s="2"/>
      <c r="W664" s="2"/>
      <c r="X664" s="2"/>
      <c r="Y664" s="2"/>
      <c r="Z664" s="2"/>
    </row>
    <row r="665" spans="1:26">
      <c r="A665" s="2"/>
      <c r="B665" s="2"/>
      <c r="C665" s="86"/>
      <c r="D665" s="86"/>
      <c r="E665" s="86"/>
      <c r="F665" s="86"/>
      <c r="G665" s="86"/>
      <c r="H665" s="86"/>
      <c r="I665" s="86"/>
      <c r="J665" s="86"/>
      <c r="K665" s="86"/>
      <c r="L665" s="86"/>
      <c r="M665" s="86"/>
      <c r="N665" s="86"/>
      <c r="O665" s="86"/>
      <c r="P665" s="86"/>
      <c r="Q665" s="2"/>
      <c r="R665" s="2"/>
      <c r="S665" s="2"/>
      <c r="T665" s="2"/>
      <c r="U665" s="2"/>
      <c r="V665" s="2"/>
      <c r="W665" s="2"/>
      <c r="X665" s="2"/>
      <c r="Y665" s="2"/>
      <c r="Z665" s="2"/>
    </row>
    <row r="666" spans="1:26">
      <c r="A666" s="2"/>
      <c r="B666" s="2"/>
      <c r="C666" s="86"/>
      <c r="D666" s="86"/>
      <c r="E666" s="86"/>
      <c r="F666" s="86"/>
      <c r="G666" s="86"/>
      <c r="H666" s="86"/>
      <c r="I666" s="86"/>
      <c r="J666" s="86"/>
      <c r="K666" s="86"/>
      <c r="L666" s="86"/>
      <c r="M666" s="86"/>
      <c r="N666" s="86"/>
      <c r="O666" s="86"/>
      <c r="P666" s="86"/>
      <c r="Q666" s="2"/>
      <c r="R666" s="2"/>
      <c r="S666" s="2"/>
      <c r="T666" s="2"/>
      <c r="U666" s="2"/>
      <c r="V666" s="2"/>
      <c r="W666" s="2"/>
      <c r="X666" s="2"/>
      <c r="Y666" s="2"/>
      <c r="Z666" s="2"/>
    </row>
    <row r="667" spans="1:26">
      <c r="A667" s="2"/>
      <c r="B667" s="2"/>
      <c r="C667" s="86"/>
      <c r="D667" s="86"/>
      <c r="E667" s="86"/>
      <c r="F667" s="86"/>
      <c r="G667" s="86"/>
      <c r="H667" s="86"/>
      <c r="I667" s="86"/>
      <c r="J667" s="86"/>
      <c r="K667" s="86"/>
      <c r="L667" s="86"/>
      <c r="M667" s="86"/>
      <c r="N667" s="86"/>
      <c r="O667" s="86"/>
      <c r="P667" s="86"/>
      <c r="Q667" s="2"/>
      <c r="R667" s="2"/>
      <c r="S667" s="2"/>
      <c r="T667" s="2"/>
      <c r="U667" s="2"/>
      <c r="V667" s="2"/>
      <c r="W667" s="2"/>
      <c r="X667" s="2"/>
      <c r="Y667" s="2"/>
      <c r="Z667" s="2"/>
    </row>
    <row r="668" spans="1:26">
      <c r="A668" s="2"/>
      <c r="B668" s="2"/>
      <c r="C668" s="86"/>
      <c r="D668" s="86"/>
      <c r="E668" s="86"/>
      <c r="F668" s="86"/>
      <c r="G668" s="86"/>
      <c r="H668" s="86"/>
      <c r="I668" s="86"/>
      <c r="J668" s="86"/>
      <c r="K668" s="86"/>
      <c r="L668" s="86"/>
      <c r="M668" s="86"/>
      <c r="N668" s="86"/>
      <c r="O668" s="86"/>
      <c r="P668" s="86"/>
      <c r="Q668" s="2"/>
      <c r="R668" s="2"/>
      <c r="S668" s="2"/>
      <c r="T668" s="2"/>
      <c r="U668" s="2"/>
      <c r="V668" s="2"/>
      <c r="W668" s="2"/>
      <c r="X668" s="2"/>
      <c r="Y668" s="2"/>
      <c r="Z668" s="2"/>
    </row>
    <row r="669" spans="1:26">
      <c r="A669" s="2"/>
      <c r="B669" s="2"/>
      <c r="C669" s="86"/>
      <c r="D669" s="86"/>
      <c r="E669" s="86"/>
      <c r="F669" s="86"/>
      <c r="G669" s="86"/>
      <c r="H669" s="86"/>
      <c r="I669" s="86"/>
      <c r="J669" s="86"/>
      <c r="K669" s="86"/>
      <c r="L669" s="86"/>
      <c r="M669" s="86"/>
      <c r="N669" s="86"/>
      <c r="O669" s="86"/>
      <c r="P669" s="86"/>
      <c r="Q669" s="2"/>
      <c r="R669" s="2"/>
      <c r="S669" s="2"/>
      <c r="T669" s="2"/>
      <c r="U669" s="2"/>
      <c r="V669" s="2"/>
      <c r="W669" s="2"/>
      <c r="X669" s="2"/>
      <c r="Y669" s="2"/>
      <c r="Z669" s="2"/>
    </row>
    <row r="670" spans="1:26">
      <c r="A670" s="2"/>
      <c r="B670" s="2"/>
      <c r="C670" s="86"/>
      <c r="D670" s="86"/>
      <c r="E670" s="86"/>
      <c r="F670" s="86"/>
      <c r="G670" s="86"/>
      <c r="H670" s="86"/>
      <c r="I670" s="86"/>
      <c r="J670" s="86"/>
      <c r="K670" s="86"/>
      <c r="L670" s="86"/>
      <c r="M670" s="86"/>
      <c r="N670" s="86"/>
      <c r="O670" s="86"/>
      <c r="P670" s="86"/>
      <c r="Q670" s="2"/>
      <c r="R670" s="2"/>
      <c r="S670" s="2"/>
      <c r="T670" s="2"/>
      <c r="U670" s="2"/>
      <c r="V670" s="2"/>
      <c r="W670" s="2"/>
      <c r="X670" s="2"/>
      <c r="Y670" s="2"/>
      <c r="Z670" s="2"/>
    </row>
    <row r="671" spans="1:26">
      <c r="A671" s="2"/>
      <c r="B671" s="2"/>
      <c r="C671" s="86"/>
      <c r="D671" s="86"/>
      <c r="E671" s="86"/>
      <c r="F671" s="86"/>
      <c r="G671" s="86"/>
      <c r="H671" s="86"/>
      <c r="I671" s="86"/>
      <c r="J671" s="86"/>
      <c r="K671" s="86"/>
      <c r="L671" s="86"/>
      <c r="M671" s="86"/>
      <c r="N671" s="86"/>
      <c r="O671" s="86"/>
      <c r="P671" s="86"/>
      <c r="Q671" s="2"/>
      <c r="R671" s="2"/>
      <c r="S671" s="2"/>
      <c r="T671" s="2"/>
      <c r="U671" s="2"/>
      <c r="V671" s="2"/>
      <c r="W671" s="2"/>
      <c r="X671" s="2"/>
      <c r="Y671" s="2"/>
      <c r="Z671" s="2"/>
    </row>
    <row r="672" spans="1:26">
      <c r="A672" s="2"/>
      <c r="B672" s="2"/>
      <c r="C672" s="86"/>
      <c r="D672" s="86"/>
      <c r="E672" s="86"/>
      <c r="F672" s="86"/>
      <c r="G672" s="86"/>
      <c r="H672" s="86"/>
      <c r="I672" s="86"/>
      <c r="J672" s="86"/>
      <c r="K672" s="86"/>
      <c r="L672" s="86"/>
      <c r="M672" s="86"/>
      <c r="N672" s="86"/>
      <c r="O672" s="86"/>
      <c r="P672" s="86"/>
      <c r="Q672" s="2"/>
      <c r="R672" s="2"/>
      <c r="S672" s="2"/>
      <c r="T672" s="2"/>
      <c r="U672" s="2"/>
      <c r="V672" s="2"/>
      <c r="W672" s="2"/>
      <c r="X672" s="2"/>
      <c r="Y672" s="2"/>
      <c r="Z672" s="2"/>
    </row>
    <row r="673" spans="1:26">
      <c r="A673" s="2"/>
      <c r="B673" s="2"/>
      <c r="C673" s="86"/>
      <c r="D673" s="86"/>
      <c r="E673" s="86"/>
      <c r="F673" s="86"/>
      <c r="G673" s="86"/>
      <c r="H673" s="86"/>
      <c r="I673" s="86"/>
      <c r="J673" s="86"/>
      <c r="K673" s="86"/>
      <c r="L673" s="86"/>
      <c r="M673" s="86"/>
      <c r="N673" s="86"/>
      <c r="O673" s="86"/>
      <c r="P673" s="86"/>
      <c r="Q673" s="2"/>
      <c r="R673" s="2"/>
      <c r="S673" s="2"/>
      <c r="T673" s="2"/>
      <c r="U673" s="2"/>
      <c r="V673" s="2"/>
      <c r="W673" s="2"/>
      <c r="X673" s="2"/>
      <c r="Y673" s="2"/>
      <c r="Z673" s="2"/>
    </row>
    <row r="674" spans="1:26">
      <c r="A674" s="2"/>
      <c r="B674" s="2"/>
      <c r="C674" s="86"/>
      <c r="D674" s="86"/>
      <c r="E674" s="86"/>
      <c r="F674" s="86"/>
      <c r="G674" s="86"/>
      <c r="H674" s="86"/>
      <c r="I674" s="86"/>
      <c r="J674" s="86"/>
      <c r="K674" s="86"/>
      <c r="L674" s="86"/>
      <c r="M674" s="86"/>
      <c r="N674" s="86"/>
      <c r="O674" s="86"/>
      <c r="P674" s="86"/>
      <c r="Q674" s="2"/>
      <c r="R674" s="2"/>
      <c r="S674" s="2"/>
      <c r="T674" s="2"/>
      <c r="U674" s="2"/>
      <c r="V674" s="2"/>
      <c r="W674" s="2"/>
      <c r="X674" s="2"/>
      <c r="Y674" s="2"/>
      <c r="Z674" s="2"/>
    </row>
    <row r="675" spans="1:26">
      <c r="A675" s="2"/>
      <c r="B675" s="2"/>
      <c r="C675" s="86"/>
      <c r="D675" s="86"/>
      <c r="E675" s="86"/>
      <c r="F675" s="86"/>
      <c r="G675" s="86"/>
      <c r="H675" s="86"/>
      <c r="I675" s="86"/>
      <c r="J675" s="86"/>
      <c r="K675" s="86"/>
      <c r="L675" s="86"/>
      <c r="M675" s="86"/>
      <c r="N675" s="86"/>
      <c r="O675" s="86"/>
      <c r="P675" s="86"/>
      <c r="Q675" s="2"/>
      <c r="R675" s="2"/>
      <c r="S675" s="2"/>
      <c r="T675" s="2"/>
      <c r="U675" s="2"/>
      <c r="V675" s="2"/>
      <c r="W675" s="2"/>
      <c r="X675" s="2"/>
      <c r="Y675" s="2"/>
      <c r="Z675" s="2"/>
    </row>
    <row r="676" spans="1:26">
      <c r="A676" s="2"/>
      <c r="B676" s="2"/>
      <c r="C676" s="86"/>
      <c r="D676" s="86"/>
      <c r="E676" s="86"/>
      <c r="F676" s="86"/>
      <c r="G676" s="86"/>
      <c r="H676" s="86"/>
      <c r="I676" s="86"/>
      <c r="J676" s="86"/>
      <c r="K676" s="86"/>
      <c r="L676" s="86"/>
      <c r="M676" s="86"/>
      <c r="N676" s="86"/>
      <c r="O676" s="86"/>
      <c r="P676" s="86"/>
      <c r="Q676" s="2"/>
      <c r="R676" s="2"/>
      <c r="S676" s="2"/>
      <c r="T676" s="2"/>
      <c r="U676" s="2"/>
      <c r="V676" s="2"/>
      <c r="W676" s="2"/>
      <c r="X676" s="2"/>
      <c r="Y676" s="2"/>
      <c r="Z676" s="2"/>
    </row>
    <row r="677" spans="1:26">
      <c r="A677" s="2"/>
      <c r="B677" s="2"/>
      <c r="C677" s="86"/>
      <c r="D677" s="86"/>
      <c r="E677" s="86"/>
      <c r="F677" s="86"/>
      <c r="G677" s="86"/>
      <c r="H677" s="86"/>
      <c r="I677" s="86"/>
      <c r="J677" s="86"/>
      <c r="K677" s="86"/>
      <c r="L677" s="86"/>
      <c r="M677" s="86"/>
      <c r="N677" s="86"/>
      <c r="O677" s="86"/>
      <c r="P677" s="86"/>
      <c r="Q677" s="2"/>
      <c r="R677" s="2"/>
      <c r="S677" s="2"/>
      <c r="T677" s="2"/>
      <c r="U677" s="2"/>
      <c r="V677" s="2"/>
      <c r="W677" s="2"/>
      <c r="X677" s="2"/>
      <c r="Y677" s="2"/>
      <c r="Z677" s="2"/>
    </row>
    <row r="678" spans="1:26">
      <c r="A678" s="2"/>
      <c r="B678" s="2"/>
      <c r="C678" s="86"/>
      <c r="D678" s="86"/>
      <c r="E678" s="86"/>
      <c r="F678" s="86"/>
      <c r="G678" s="86"/>
      <c r="H678" s="86"/>
      <c r="I678" s="86"/>
      <c r="J678" s="86"/>
      <c r="K678" s="86"/>
      <c r="L678" s="86"/>
      <c r="M678" s="86"/>
      <c r="N678" s="86"/>
      <c r="O678" s="86"/>
      <c r="P678" s="86"/>
      <c r="Q678" s="2"/>
      <c r="R678" s="2"/>
      <c r="S678" s="2"/>
      <c r="T678" s="2"/>
      <c r="U678" s="2"/>
      <c r="V678" s="2"/>
      <c r="W678" s="2"/>
      <c r="X678" s="2"/>
      <c r="Y678" s="2"/>
      <c r="Z678" s="2"/>
    </row>
    <row r="679" spans="1:26">
      <c r="A679" s="2"/>
      <c r="B679" s="2"/>
      <c r="C679" s="86"/>
      <c r="D679" s="86"/>
      <c r="E679" s="86"/>
      <c r="F679" s="86"/>
      <c r="G679" s="86"/>
      <c r="H679" s="86"/>
      <c r="I679" s="86"/>
      <c r="J679" s="86"/>
      <c r="K679" s="86"/>
      <c r="L679" s="86"/>
      <c r="M679" s="86"/>
      <c r="N679" s="86"/>
      <c r="O679" s="86"/>
      <c r="P679" s="86"/>
      <c r="Q679" s="2"/>
      <c r="R679" s="2"/>
      <c r="S679" s="2"/>
      <c r="T679" s="2"/>
      <c r="U679" s="2"/>
      <c r="V679" s="2"/>
      <c r="W679" s="2"/>
      <c r="X679" s="2"/>
      <c r="Y679" s="2"/>
      <c r="Z679" s="2"/>
    </row>
    <row r="680" spans="1:26">
      <c r="A680" s="2"/>
      <c r="B680" s="2"/>
      <c r="C680" s="86"/>
      <c r="D680" s="86"/>
      <c r="E680" s="86"/>
      <c r="F680" s="86"/>
      <c r="G680" s="86"/>
      <c r="H680" s="86"/>
      <c r="I680" s="86"/>
      <c r="J680" s="86"/>
      <c r="K680" s="86"/>
      <c r="L680" s="86"/>
      <c r="M680" s="86"/>
      <c r="N680" s="86"/>
      <c r="O680" s="86"/>
      <c r="P680" s="86"/>
      <c r="Q680" s="2"/>
      <c r="R680" s="2"/>
      <c r="S680" s="2"/>
      <c r="T680" s="2"/>
      <c r="U680" s="2"/>
      <c r="V680" s="2"/>
      <c r="W680" s="2"/>
      <c r="X680" s="2"/>
      <c r="Y680" s="2"/>
      <c r="Z680" s="2"/>
    </row>
    <row r="681" spans="1:26">
      <c r="A681" s="2"/>
      <c r="B681" s="2"/>
      <c r="C681" s="86"/>
      <c r="D681" s="86"/>
      <c r="E681" s="86"/>
      <c r="F681" s="86"/>
      <c r="G681" s="86"/>
      <c r="H681" s="86"/>
      <c r="I681" s="86"/>
      <c r="J681" s="86"/>
      <c r="K681" s="86"/>
      <c r="L681" s="86"/>
      <c r="M681" s="86"/>
      <c r="N681" s="86"/>
      <c r="O681" s="86"/>
      <c r="P681" s="86"/>
      <c r="Q681" s="2"/>
      <c r="R681" s="2"/>
      <c r="S681" s="2"/>
      <c r="T681" s="2"/>
      <c r="U681" s="2"/>
      <c r="V681" s="2"/>
      <c r="W681" s="2"/>
      <c r="X681" s="2"/>
      <c r="Y681" s="2"/>
      <c r="Z681" s="2"/>
    </row>
    <row r="682" spans="1:26">
      <c r="A682" s="2"/>
      <c r="B682" s="2"/>
      <c r="C682" s="86"/>
      <c r="D682" s="86"/>
      <c r="E682" s="86"/>
      <c r="F682" s="86"/>
      <c r="G682" s="86"/>
      <c r="H682" s="86"/>
      <c r="I682" s="86"/>
      <c r="J682" s="86"/>
      <c r="K682" s="86"/>
      <c r="L682" s="86"/>
      <c r="M682" s="86"/>
      <c r="N682" s="86"/>
      <c r="O682" s="86"/>
      <c r="P682" s="86"/>
      <c r="Q682" s="2"/>
      <c r="R682" s="2"/>
      <c r="S682" s="2"/>
      <c r="T682" s="2"/>
      <c r="U682" s="2"/>
      <c r="V682" s="2"/>
      <c r="W682" s="2"/>
      <c r="X682" s="2"/>
      <c r="Y682" s="2"/>
      <c r="Z682" s="2"/>
    </row>
    <row r="683" spans="1:26">
      <c r="A683" s="2"/>
      <c r="B683" s="2"/>
      <c r="C683" s="86"/>
      <c r="D683" s="86"/>
      <c r="E683" s="86"/>
      <c r="F683" s="86"/>
      <c r="G683" s="86"/>
      <c r="H683" s="86"/>
      <c r="I683" s="86"/>
      <c r="J683" s="86"/>
      <c r="K683" s="86"/>
      <c r="L683" s="86"/>
      <c r="M683" s="86"/>
      <c r="N683" s="86"/>
      <c r="O683" s="86"/>
      <c r="P683" s="86"/>
      <c r="Q683" s="2"/>
      <c r="R683" s="2"/>
      <c r="S683" s="2"/>
      <c r="T683" s="2"/>
      <c r="U683" s="2"/>
      <c r="V683" s="2"/>
      <c r="W683" s="2"/>
      <c r="X683" s="2"/>
      <c r="Y683" s="2"/>
      <c r="Z683" s="2"/>
    </row>
    <row r="684" spans="1:26">
      <c r="A684" s="2"/>
      <c r="B684" s="2"/>
      <c r="C684" s="86"/>
      <c r="D684" s="86"/>
      <c r="E684" s="86"/>
      <c r="F684" s="86"/>
      <c r="G684" s="86"/>
      <c r="H684" s="86"/>
      <c r="I684" s="86"/>
      <c r="J684" s="86"/>
      <c r="K684" s="86"/>
      <c r="L684" s="86"/>
      <c r="M684" s="86"/>
      <c r="N684" s="86"/>
      <c r="O684" s="86"/>
      <c r="P684" s="86"/>
      <c r="Q684" s="2"/>
      <c r="R684" s="2"/>
      <c r="S684" s="2"/>
      <c r="T684" s="2"/>
      <c r="U684" s="2"/>
      <c r="V684" s="2"/>
      <c r="W684" s="2"/>
      <c r="X684" s="2"/>
      <c r="Y684" s="2"/>
      <c r="Z684" s="2"/>
    </row>
    <row r="685" spans="1:26">
      <c r="A685" s="2"/>
      <c r="B685" s="2"/>
      <c r="C685" s="86"/>
      <c r="D685" s="86"/>
      <c r="E685" s="86"/>
      <c r="F685" s="86"/>
      <c r="G685" s="86"/>
      <c r="H685" s="86"/>
      <c r="I685" s="86"/>
      <c r="J685" s="86"/>
      <c r="K685" s="86"/>
      <c r="L685" s="86"/>
      <c r="M685" s="86"/>
      <c r="N685" s="86"/>
      <c r="O685" s="86"/>
      <c r="P685" s="86"/>
      <c r="Q685" s="2"/>
      <c r="R685" s="2"/>
      <c r="S685" s="2"/>
      <c r="T685" s="2"/>
      <c r="U685" s="2"/>
      <c r="V685" s="2"/>
      <c r="W685" s="2"/>
      <c r="X685" s="2"/>
      <c r="Y685" s="2"/>
      <c r="Z685" s="2"/>
    </row>
    <row r="686" spans="1:26">
      <c r="A686" s="2"/>
      <c r="B686" s="2"/>
      <c r="C686" s="86"/>
      <c r="D686" s="86"/>
      <c r="E686" s="86"/>
      <c r="F686" s="86"/>
      <c r="G686" s="86"/>
      <c r="H686" s="86"/>
      <c r="I686" s="86"/>
      <c r="J686" s="86"/>
      <c r="K686" s="86"/>
      <c r="L686" s="86"/>
      <c r="M686" s="86"/>
      <c r="N686" s="86"/>
      <c r="O686" s="86"/>
      <c r="P686" s="86"/>
      <c r="Q686" s="2"/>
      <c r="R686" s="2"/>
      <c r="S686" s="2"/>
      <c r="T686" s="2"/>
      <c r="U686" s="2"/>
      <c r="V686" s="2"/>
      <c r="W686" s="2"/>
      <c r="X686" s="2"/>
      <c r="Y686" s="2"/>
      <c r="Z686" s="2"/>
    </row>
    <row r="687" spans="1:26">
      <c r="A687" s="2"/>
      <c r="B687" s="2"/>
      <c r="C687" s="86"/>
      <c r="D687" s="86"/>
      <c r="E687" s="86"/>
      <c r="F687" s="86"/>
      <c r="G687" s="86"/>
      <c r="H687" s="86"/>
      <c r="I687" s="86"/>
      <c r="J687" s="86"/>
      <c r="K687" s="86"/>
      <c r="L687" s="86"/>
      <c r="M687" s="86"/>
      <c r="N687" s="86"/>
      <c r="O687" s="86"/>
      <c r="P687" s="86"/>
      <c r="Q687" s="2"/>
      <c r="R687" s="2"/>
      <c r="S687" s="2"/>
      <c r="T687" s="2"/>
      <c r="U687" s="2"/>
      <c r="V687" s="2"/>
      <c r="W687" s="2"/>
      <c r="X687" s="2"/>
      <c r="Y687" s="2"/>
      <c r="Z687" s="2"/>
    </row>
    <row r="688" spans="1:26">
      <c r="A688" s="2"/>
      <c r="B688" s="2"/>
      <c r="C688" s="86"/>
      <c r="D688" s="86"/>
      <c r="E688" s="86"/>
      <c r="F688" s="86"/>
      <c r="G688" s="86"/>
      <c r="H688" s="86"/>
      <c r="I688" s="86"/>
      <c r="J688" s="86"/>
      <c r="K688" s="86"/>
      <c r="L688" s="86"/>
      <c r="M688" s="86"/>
      <c r="N688" s="86"/>
      <c r="O688" s="86"/>
      <c r="P688" s="86"/>
      <c r="Q688" s="2"/>
      <c r="R688" s="2"/>
      <c r="S688" s="2"/>
      <c r="T688" s="2"/>
      <c r="U688" s="2"/>
      <c r="V688" s="2"/>
      <c r="W688" s="2"/>
      <c r="X688" s="2"/>
      <c r="Y688" s="2"/>
      <c r="Z688" s="2"/>
    </row>
    <row r="689" spans="1:26">
      <c r="A689" s="2"/>
      <c r="B689" s="2"/>
      <c r="C689" s="86"/>
      <c r="D689" s="86"/>
      <c r="E689" s="86"/>
      <c r="F689" s="86"/>
      <c r="G689" s="86"/>
      <c r="H689" s="86"/>
      <c r="I689" s="86"/>
      <c r="J689" s="86"/>
      <c r="K689" s="86"/>
      <c r="L689" s="86"/>
      <c r="M689" s="86"/>
      <c r="N689" s="86"/>
      <c r="O689" s="86"/>
      <c r="P689" s="86"/>
      <c r="Q689" s="2"/>
      <c r="R689" s="2"/>
      <c r="S689" s="2"/>
      <c r="T689" s="2"/>
      <c r="U689" s="2"/>
      <c r="V689" s="2"/>
      <c r="W689" s="2"/>
      <c r="X689" s="2"/>
      <c r="Y689" s="2"/>
      <c r="Z689" s="2"/>
    </row>
    <row r="690" spans="1:26">
      <c r="A690" s="2"/>
      <c r="B690" s="2"/>
      <c r="C690" s="86"/>
      <c r="D690" s="86"/>
      <c r="E690" s="86"/>
      <c r="F690" s="86"/>
      <c r="G690" s="86"/>
      <c r="H690" s="86"/>
      <c r="I690" s="86"/>
      <c r="J690" s="86"/>
      <c r="K690" s="86"/>
      <c r="L690" s="86"/>
      <c r="M690" s="86"/>
      <c r="N690" s="86"/>
      <c r="O690" s="86"/>
      <c r="P690" s="86"/>
      <c r="Q690" s="2"/>
      <c r="R690" s="2"/>
      <c r="S690" s="2"/>
      <c r="T690" s="2"/>
      <c r="U690" s="2"/>
      <c r="V690" s="2"/>
      <c r="W690" s="2"/>
      <c r="X690" s="2"/>
      <c r="Y690" s="2"/>
      <c r="Z690" s="2"/>
    </row>
    <row r="691" spans="1:26">
      <c r="A691" s="2"/>
      <c r="B691" s="2"/>
      <c r="C691" s="86"/>
      <c r="D691" s="86"/>
      <c r="E691" s="86"/>
      <c r="F691" s="86"/>
      <c r="G691" s="86"/>
      <c r="H691" s="86"/>
      <c r="I691" s="86"/>
      <c r="J691" s="86"/>
      <c r="K691" s="86"/>
      <c r="L691" s="86"/>
      <c r="M691" s="86"/>
      <c r="N691" s="86"/>
      <c r="O691" s="86"/>
      <c r="P691" s="86"/>
      <c r="Q691" s="2"/>
      <c r="R691" s="2"/>
      <c r="S691" s="2"/>
      <c r="T691" s="2"/>
      <c r="U691" s="2"/>
      <c r="V691" s="2"/>
      <c r="W691" s="2"/>
      <c r="X691" s="2"/>
      <c r="Y691" s="2"/>
      <c r="Z691" s="2"/>
    </row>
    <row r="692" spans="1:26">
      <c r="A692" s="2"/>
      <c r="B692" s="2"/>
      <c r="C692" s="86"/>
      <c r="D692" s="86"/>
      <c r="E692" s="86"/>
      <c r="F692" s="86"/>
      <c r="G692" s="86"/>
      <c r="H692" s="86"/>
      <c r="I692" s="86"/>
      <c r="J692" s="86"/>
      <c r="K692" s="86"/>
      <c r="L692" s="86"/>
      <c r="M692" s="86"/>
      <c r="N692" s="86"/>
      <c r="O692" s="86"/>
      <c r="P692" s="86"/>
      <c r="Q692" s="2"/>
      <c r="R692" s="2"/>
      <c r="S692" s="2"/>
      <c r="T692" s="2"/>
      <c r="U692" s="2"/>
      <c r="V692" s="2"/>
      <c r="W692" s="2"/>
      <c r="X692" s="2"/>
      <c r="Y692" s="2"/>
      <c r="Z692" s="2"/>
    </row>
    <row r="693" spans="1:26">
      <c r="A693" s="2"/>
      <c r="B693" s="2"/>
      <c r="C693" s="86"/>
      <c r="D693" s="86"/>
      <c r="E693" s="86"/>
      <c r="F693" s="86"/>
      <c r="G693" s="86"/>
      <c r="H693" s="86"/>
      <c r="I693" s="86"/>
      <c r="J693" s="86"/>
      <c r="K693" s="86"/>
      <c r="L693" s="86"/>
      <c r="M693" s="86"/>
      <c r="N693" s="86"/>
      <c r="O693" s="86"/>
      <c r="P693" s="86"/>
      <c r="Q693" s="2"/>
      <c r="R693" s="2"/>
      <c r="S693" s="2"/>
      <c r="T693" s="2"/>
      <c r="U693" s="2"/>
      <c r="V693" s="2"/>
      <c r="W693" s="2"/>
      <c r="X693" s="2"/>
      <c r="Y693" s="2"/>
      <c r="Z693" s="2"/>
    </row>
    <row r="694" spans="1:26">
      <c r="A694" s="2"/>
      <c r="B694" s="2"/>
      <c r="C694" s="86"/>
      <c r="D694" s="86"/>
      <c r="E694" s="86"/>
      <c r="F694" s="86"/>
      <c r="G694" s="86"/>
      <c r="H694" s="86"/>
      <c r="I694" s="86"/>
      <c r="J694" s="86"/>
      <c r="K694" s="86"/>
      <c r="L694" s="86"/>
      <c r="M694" s="86"/>
      <c r="N694" s="86"/>
      <c r="O694" s="86"/>
      <c r="P694" s="86"/>
      <c r="Q694" s="2"/>
      <c r="R694" s="2"/>
      <c r="S694" s="2"/>
      <c r="T694" s="2"/>
      <c r="U694" s="2"/>
      <c r="V694" s="2"/>
      <c r="W694" s="2"/>
      <c r="X694" s="2"/>
      <c r="Y694" s="2"/>
      <c r="Z694" s="2"/>
    </row>
    <row r="695" spans="1:26">
      <c r="A695" s="2"/>
      <c r="B695" s="2"/>
      <c r="C695" s="86"/>
      <c r="D695" s="86"/>
      <c r="E695" s="86"/>
      <c r="F695" s="86"/>
      <c r="G695" s="86"/>
      <c r="H695" s="86"/>
      <c r="I695" s="86"/>
      <c r="J695" s="86"/>
      <c r="K695" s="86"/>
      <c r="L695" s="86"/>
      <c r="M695" s="86"/>
      <c r="N695" s="86"/>
      <c r="O695" s="86"/>
      <c r="P695" s="86"/>
      <c r="Q695" s="2"/>
      <c r="R695" s="2"/>
      <c r="S695" s="2"/>
      <c r="T695" s="2"/>
      <c r="U695" s="2"/>
      <c r="V695" s="2"/>
      <c r="W695" s="2"/>
      <c r="X695" s="2"/>
      <c r="Y695" s="2"/>
      <c r="Z695" s="2"/>
    </row>
    <row r="696" spans="1:26">
      <c r="A696" s="2"/>
      <c r="B696" s="2"/>
      <c r="C696" s="86"/>
      <c r="D696" s="86"/>
      <c r="E696" s="86"/>
      <c r="F696" s="86"/>
      <c r="G696" s="86"/>
      <c r="H696" s="86"/>
      <c r="I696" s="86"/>
      <c r="J696" s="86"/>
      <c r="K696" s="86"/>
      <c r="L696" s="86"/>
      <c r="M696" s="86"/>
      <c r="N696" s="86"/>
      <c r="O696" s="86"/>
      <c r="P696" s="86"/>
      <c r="Q696" s="2"/>
      <c r="R696" s="2"/>
      <c r="S696" s="2"/>
      <c r="T696" s="2"/>
      <c r="U696" s="2"/>
      <c r="V696" s="2"/>
      <c r="W696" s="2"/>
      <c r="X696" s="2"/>
      <c r="Y696" s="2"/>
      <c r="Z696" s="2"/>
    </row>
    <row r="697" spans="1:26">
      <c r="A697" s="2"/>
      <c r="B697" s="2"/>
      <c r="C697" s="86"/>
      <c r="D697" s="86"/>
      <c r="E697" s="86"/>
      <c r="F697" s="86"/>
      <c r="G697" s="86"/>
      <c r="H697" s="86"/>
      <c r="I697" s="86"/>
      <c r="J697" s="86"/>
      <c r="K697" s="86"/>
      <c r="L697" s="86"/>
      <c r="M697" s="86"/>
      <c r="N697" s="86"/>
      <c r="O697" s="86"/>
      <c r="P697" s="86"/>
      <c r="Q697" s="2"/>
      <c r="R697" s="2"/>
      <c r="S697" s="2"/>
      <c r="T697" s="2"/>
      <c r="U697" s="2"/>
      <c r="V697" s="2"/>
      <c r="W697" s="2"/>
      <c r="X697" s="2"/>
      <c r="Y697" s="2"/>
      <c r="Z697" s="2"/>
    </row>
    <row r="698" spans="1:26">
      <c r="A698" s="2"/>
      <c r="B698" s="2"/>
      <c r="C698" s="86"/>
      <c r="D698" s="86"/>
      <c r="E698" s="86"/>
      <c r="F698" s="86"/>
      <c r="G698" s="86"/>
      <c r="H698" s="86"/>
      <c r="I698" s="86"/>
      <c r="J698" s="86"/>
      <c r="K698" s="86"/>
      <c r="L698" s="86"/>
      <c r="M698" s="86"/>
      <c r="N698" s="86"/>
      <c r="O698" s="86"/>
      <c r="P698" s="86"/>
      <c r="Q698" s="2"/>
      <c r="R698" s="2"/>
      <c r="S698" s="2"/>
      <c r="T698" s="2"/>
      <c r="U698" s="2"/>
      <c r="V698" s="2"/>
      <c r="W698" s="2"/>
      <c r="X698" s="2"/>
      <c r="Y698" s="2"/>
      <c r="Z698" s="2"/>
    </row>
    <row r="699" spans="1:26">
      <c r="A699" s="2"/>
      <c r="B699" s="2"/>
      <c r="C699" s="86"/>
      <c r="D699" s="86"/>
      <c r="E699" s="86"/>
      <c r="F699" s="86"/>
      <c r="G699" s="86"/>
      <c r="H699" s="86"/>
      <c r="I699" s="86"/>
      <c r="J699" s="86"/>
      <c r="K699" s="86"/>
      <c r="L699" s="86"/>
      <c r="M699" s="86"/>
      <c r="N699" s="86"/>
      <c r="O699" s="86"/>
      <c r="P699" s="86"/>
      <c r="Q699" s="2"/>
      <c r="R699" s="2"/>
      <c r="S699" s="2"/>
      <c r="T699" s="2"/>
      <c r="U699" s="2"/>
      <c r="V699" s="2"/>
      <c r="W699" s="2"/>
      <c r="X699" s="2"/>
      <c r="Y699" s="2"/>
      <c r="Z699" s="2"/>
    </row>
    <row r="700" spans="1:26">
      <c r="A700" s="2"/>
      <c r="B700" s="2"/>
      <c r="C700" s="86"/>
      <c r="D700" s="86"/>
      <c r="E700" s="86"/>
      <c r="F700" s="86"/>
      <c r="G700" s="86"/>
      <c r="H700" s="86"/>
      <c r="I700" s="86"/>
      <c r="J700" s="86"/>
      <c r="K700" s="86"/>
      <c r="L700" s="86"/>
      <c r="M700" s="86"/>
      <c r="N700" s="86"/>
      <c r="O700" s="86"/>
      <c r="P700" s="86"/>
      <c r="Q700" s="2"/>
      <c r="R700" s="2"/>
      <c r="S700" s="2"/>
      <c r="T700" s="2"/>
      <c r="U700" s="2"/>
      <c r="V700" s="2"/>
      <c r="W700" s="2"/>
      <c r="X700" s="2"/>
      <c r="Y700" s="2"/>
      <c r="Z700" s="2"/>
    </row>
    <row r="701" spans="1:26">
      <c r="A701" s="2"/>
      <c r="B701" s="2"/>
      <c r="C701" s="86"/>
      <c r="D701" s="86"/>
      <c r="E701" s="86"/>
      <c r="F701" s="86"/>
      <c r="G701" s="86"/>
      <c r="H701" s="86"/>
      <c r="I701" s="86"/>
      <c r="J701" s="86"/>
      <c r="K701" s="86"/>
      <c r="L701" s="86"/>
      <c r="M701" s="86"/>
      <c r="N701" s="86"/>
      <c r="O701" s="86"/>
      <c r="P701" s="86"/>
      <c r="Q701" s="2"/>
      <c r="R701" s="2"/>
      <c r="S701" s="2"/>
      <c r="T701" s="2"/>
      <c r="U701" s="2"/>
      <c r="V701" s="2"/>
      <c r="W701" s="2"/>
      <c r="X701" s="2"/>
      <c r="Y701" s="2"/>
      <c r="Z701" s="2"/>
    </row>
    <row r="702" spans="1:26">
      <c r="A702" s="2"/>
      <c r="B702" s="2"/>
      <c r="C702" s="86"/>
      <c r="D702" s="86"/>
      <c r="E702" s="86"/>
      <c r="F702" s="86"/>
      <c r="G702" s="86"/>
      <c r="H702" s="86"/>
      <c r="I702" s="86"/>
      <c r="J702" s="86"/>
      <c r="K702" s="86"/>
      <c r="L702" s="86"/>
      <c r="M702" s="86"/>
      <c r="N702" s="86"/>
      <c r="O702" s="86"/>
      <c r="P702" s="86"/>
      <c r="Q702" s="2"/>
      <c r="R702" s="2"/>
      <c r="S702" s="2"/>
      <c r="T702" s="2"/>
      <c r="U702" s="2"/>
      <c r="V702" s="2"/>
      <c r="W702" s="2"/>
      <c r="X702" s="2"/>
      <c r="Y702" s="2"/>
      <c r="Z702" s="2"/>
    </row>
    <row r="703" spans="1:26">
      <c r="A703" s="2"/>
      <c r="B703" s="2"/>
      <c r="C703" s="86"/>
      <c r="D703" s="86"/>
      <c r="E703" s="86"/>
      <c r="F703" s="86"/>
      <c r="G703" s="86"/>
      <c r="H703" s="86"/>
      <c r="I703" s="86"/>
      <c r="J703" s="86"/>
      <c r="K703" s="86"/>
      <c r="L703" s="86"/>
      <c r="M703" s="86"/>
      <c r="N703" s="86"/>
      <c r="O703" s="86"/>
      <c r="P703" s="86"/>
      <c r="Q703" s="2"/>
      <c r="R703" s="2"/>
      <c r="S703" s="2"/>
      <c r="T703" s="2"/>
      <c r="U703" s="2"/>
      <c r="V703" s="2"/>
      <c r="W703" s="2"/>
      <c r="X703" s="2"/>
      <c r="Y703" s="2"/>
      <c r="Z703" s="2"/>
    </row>
    <row r="704" spans="1:26">
      <c r="A704" s="2"/>
      <c r="B704" s="2"/>
      <c r="C704" s="86"/>
      <c r="D704" s="86"/>
      <c r="E704" s="86"/>
      <c r="F704" s="86"/>
      <c r="G704" s="86"/>
      <c r="H704" s="86"/>
      <c r="I704" s="86"/>
      <c r="J704" s="86"/>
      <c r="K704" s="86"/>
      <c r="L704" s="86"/>
      <c r="M704" s="86"/>
      <c r="N704" s="86"/>
      <c r="O704" s="86"/>
      <c r="P704" s="86"/>
      <c r="Q704" s="2"/>
      <c r="R704" s="2"/>
      <c r="S704" s="2"/>
      <c r="T704" s="2"/>
      <c r="U704" s="2"/>
      <c r="V704" s="2"/>
      <c r="W704" s="2"/>
      <c r="X704" s="2"/>
      <c r="Y704" s="2"/>
      <c r="Z704" s="2"/>
    </row>
    <row r="705" spans="1:26">
      <c r="A705" s="2"/>
      <c r="B705" s="2"/>
      <c r="C705" s="86"/>
      <c r="D705" s="86"/>
      <c r="E705" s="86"/>
      <c r="F705" s="86"/>
      <c r="G705" s="86"/>
      <c r="H705" s="86"/>
      <c r="I705" s="86"/>
      <c r="J705" s="86"/>
      <c r="K705" s="86"/>
      <c r="L705" s="86"/>
      <c r="M705" s="86"/>
      <c r="N705" s="86"/>
      <c r="O705" s="86"/>
      <c r="P705" s="86"/>
      <c r="Q705" s="2"/>
      <c r="R705" s="2"/>
      <c r="S705" s="2"/>
      <c r="T705" s="2"/>
      <c r="U705" s="2"/>
      <c r="V705" s="2"/>
      <c r="W705" s="2"/>
      <c r="X705" s="2"/>
      <c r="Y705" s="2"/>
      <c r="Z705" s="2"/>
    </row>
    <row r="706" spans="1:26">
      <c r="A706" s="2"/>
      <c r="B706" s="2"/>
      <c r="C706" s="86"/>
      <c r="D706" s="86"/>
      <c r="E706" s="86"/>
      <c r="F706" s="86"/>
      <c r="G706" s="86"/>
      <c r="H706" s="86"/>
      <c r="I706" s="86"/>
      <c r="J706" s="86"/>
      <c r="K706" s="86"/>
      <c r="L706" s="86"/>
      <c r="M706" s="86"/>
      <c r="N706" s="86"/>
      <c r="O706" s="86"/>
      <c r="P706" s="86"/>
      <c r="Q706" s="2"/>
      <c r="R706" s="2"/>
      <c r="S706" s="2"/>
      <c r="T706" s="2"/>
      <c r="U706" s="2"/>
      <c r="V706" s="2"/>
      <c r="W706" s="2"/>
      <c r="X706" s="2"/>
      <c r="Y706" s="2"/>
      <c r="Z706" s="2"/>
    </row>
    <row r="707" spans="1:26">
      <c r="A707" s="2"/>
      <c r="B707" s="2"/>
      <c r="C707" s="86"/>
      <c r="D707" s="86"/>
      <c r="E707" s="86"/>
      <c r="F707" s="86"/>
      <c r="G707" s="86"/>
      <c r="H707" s="86"/>
      <c r="I707" s="86"/>
      <c r="J707" s="86"/>
      <c r="K707" s="86"/>
      <c r="L707" s="86"/>
      <c r="M707" s="86"/>
      <c r="N707" s="86"/>
      <c r="O707" s="86"/>
      <c r="P707" s="86"/>
      <c r="Q707" s="2"/>
      <c r="R707" s="2"/>
      <c r="S707" s="2"/>
      <c r="T707" s="2"/>
      <c r="U707" s="2"/>
      <c r="V707" s="2"/>
      <c r="W707" s="2"/>
      <c r="X707" s="2"/>
      <c r="Y707" s="2"/>
      <c r="Z707" s="2"/>
    </row>
    <row r="708" spans="1:26">
      <c r="A708" s="2"/>
      <c r="B708" s="2"/>
      <c r="C708" s="86"/>
      <c r="D708" s="86"/>
      <c r="E708" s="86"/>
      <c r="F708" s="86"/>
      <c r="G708" s="86"/>
      <c r="H708" s="86"/>
      <c r="I708" s="86"/>
      <c r="J708" s="86"/>
      <c r="K708" s="86"/>
      <c r="L708" s="86"/>
      <c r="M708" s="86"/>
      <c r="N708" s="86"/>
      <c r="O708" s="86"/>
      <c r="P708" s="86"/>
      <c r="Q708" s="2"/>
      <c r="R708" s="2"/>
      <c r="S708" s="2"/>
      <c r="T708" s="2"/>
      <c r="U708" s="2"/>
      <c r="V708" s="2"/>
      <c r="W708" s="2"/>
      <c r="X708" s="2"/>
      <c r="Y708" s="2"/>
      <c r="Z708" s="2"/>
    </row>
    <row r="709" spans="1:26">
      <c r="A709" s="2"/>
      <c r="B709" s="2"/>
      <c r="C709" s="86"/>
      <c r="D709" s="86"/>
      <c r="E709" s="86"/>
      <c r="F709" s="86"/>
      <c r="G709" s="86"/>
      <c r="H709" s="86"/>
      <c r="I709" s="86"/>
      <c r="J709" s="86"/>
      <c r="K709" s="86"/>
      <c r="L709" s="86"/>
      <c r="M709" s="86"/>
      <c r="N709" s="86"/>
      <c r="O709" s="86"/>
      <c r="P709" s="86"/>
      <c r="Q709" s="2"/>
      <c r="R709" s="2"/>
      <c r="S709" s="2"/>
      <c r="T709" s="2"/>
      <c r="U709" s="2"/>
      <c r="V709" s="2"/>
      <c r="W709" s="2"/>
      <c r="X709" s="2"/>
      <c r="Y709" s="2"/>
      <c r="Z709" s="2"/>
    </row>
    <row r="710" spans="1:26">
      <c r="A710" s="2"/>
      <c r="B710" s="2"/>
      <c r="C710" s="86"/>
      <c r="D710" s="86"/>
      <c r="E710" s="86"/>
      <c r="F710" s="86"/>
      <c r="G710" s="86"/>
      <c r="H710" s="86"/>
      <c r="I710" s="86"/>
      <c r="J710" s="86"/>
      <c r="K710" s="86"/>
      <c r="L710" s="86"/>
      <c r="M710" s="86"/>
      <c r="N710" s="86"/>
      <c r="O710" s="86"/>
      <c r="P710" s="86"/>
      <c r="Q710" s="2"/>
      <c r="R710" s="2"/>
      <c r="S710" s="2"/>
      <c r="T710" s="2"/>
      <c r="U710" s="2"/>
      <c r="V710" s="2"/>
      <c r="W710" s="2"/>
      <c r="X710" s="2"/>
      <c r="Y710" s="2"/>
      <c r="Z710" s="2"/>
    </row>
    <row r="711" spans="1:26">
      <c r="A711" s="2"/>
      <c r="B711" s="2"/>
      <c r="C711" s="86"/>
      <c r="D711" s="86"/>
      <c r="E711" s="86"/>
      <c r="F711" s="86"/>
      <c r="G711" s="86"/>
      <c r="H711" s="86"/>
      <c r="I711" s="86"/>
      <c r="J711" s="86"/>
      <c r="K711" s="86"/>
      <c r="L711" s="86"/>
      <c r="M711" s="86"/>
      <c r="N711" s="86"/>
      <c r="O711" s="86"/>
      <c r="P711" s="86"/>
      <c r="Q711" s="2"/>
      <c r="R711" s="2"/>
      <c r="S711" s="2"/>
      <c r="T711" s="2"/>
      <c r="U711" s="2"/>
      <c r="V711" s="2"/>
      <c r="W711" s="2"/>
      <c r="X711" s="2"/>
      <c r="Y711" s="2"/>
      <c r="Z711" s="2"/>
    </row>
    <row r="712" spans="1:26">
      <c r="A712" s="2"/>
      <c r="B712" s="2"/>
      <c r="C712" s="86"/>
      <c r="D712" s="86"/>
      <c r="E712" s="86"/>
      <c r="F712" s="86"/>
      <c r="G712" s="86"/>
      <c r="H712" s="86"/>
      <c r="I712" s="86"/>
      <c r="J712" s="86"/>
      <c r="K712" s="86"/>
      <c r="L712" s="86"/>
      <c r="M712" s="86"/>
      <c r="N712" s="86"/>
      <c r="O712" s="86"/>
      <c r="P712" s="86"/>
      <c r="Q712" s="2"/>
      <c r="R712" s="2"/>
      <c r="S712" s="2"/>
      <c r="T712" s="2"/>
      <c r="U712" s="2"/>
      <c r="V712" s="2"/>
      <c r="W712" s="2"/>
      <c r="X712" s="2"/>
      <c r="Y712" s="2"/>
      <c r="Z712" s="2"/>
    </row>
    <row r="713" spans="1:26">
      <c r="A713" s="2"/>
      <c r="B713" s="2"/>
      <c r="C713" s="86"/>
      <c r="D713" s="86"/>
      <c r="E713" s="86"/>
      <c r="F713" s="86"/>
      <c r="G713" s="86"/>
      <c r="H713" s="86"/>
      <c r="I713" s="86"/>
      <c r="J713" s="86"/>
      <c r="K713" s="86"/>
      <c r="L713" s="86"/>
      <c r="M713" s="86"/>
      <c r="N713" s="86"/>
      <c r="O713" s="86"/>
      <c r="P713" s="86"/>
      <c r="Q713" s="2"/>
      <c r="R713" s="2"/>
      <c r="S713" s="2"/>
      <c r="T713" s="2"/>
      <c r="U713" s="2"/>
      <c r="V713" s="2"/>
      <c r="W713" s="2"/>
      <c r="X713" s="2"/>
      <c r="Y713" s="2"/>
      <c r="Z713" s="2"/>
    </row>
    <row r="714" spans="1:26">
      <c r="A714" s="2"/>
      <c r="B714" s="2"/>
      <c r="C714" s="86"/>
      <c r="D714" s="86"/>
      <c r="E714" s="86"/>
      <c r="F714" s="86"/>
      <c r="G714" s="86"/>
      <c r="H714" s="86"/>
      <c r="I714" s="86"/>
      <c r="J714" s="86"/>
      <c r="K714" s="86"/>
      <c r="L714" s="86"/>
      <c r="M714" s="86"/>
      <c r="N714" s="86"/>
      <c r="O714" s="86"/>
      <c r="P714" s="86"/>
      <c r="Q714" s="2"/>
      <c r="R714" s="2"/>
      <c r="S714" s="2"/>
      <c r="T714" s="2"/>
      <c r="U714" s="2"/>
      <c r="V714" s="2"/>
      <c r="W714" s="2"/>
      <c r="X714" s="2"/>
      <c r="Y714" s="2"/>
      <c r="Z714" s="2"/>
    </row>
    <row r="715" spans="1:26">
      <c r="A715" s="2"/>
      <c r="B715" s="2"/>
      <c r="C715" s="86"/>
      <c r="D715" s="86"/>
      <c r="E715" s="86"/>
      <c r="F715" s="86"/>
      <c r="G715" s="86"/>
      <c r="H715" s="86"/>
      <c r="I715" s="86"/>
      <c r="J715" s="86"/>
      <c r="K715" s="86"/>
      <c r="L715" s="86"/>
      <c r="M715" s="86"/>
      <c r="N715" s="86"/>
      <c r="O715" s="86"/>
      <c r="P715" s="86"/>
      <c r="Q715" s="2"/>
      <c r="R715" s="2"/>
      <c r="S715" s="2"/>
      <c r="T715" s="2"/>
      <c r="U715" s="2"/>
      <c r="V715" s="2"/>
      <c r="W715" s="2"/>
      <c r="X715" s="2"/>
      <c r="Y715" s="2"/>
      <c r="Z715" s="2"/>
    </row>
    <row r="716" spans="1:26">
      <c r="A716" s="2"/>
      <c r="B716" s="2"/>
      <c r="C716" s="86"/>
      <c r="D716" s="86"/>
      <c r="E716" s="86"/>
      <c r="F716" s="86"/>
      <c r="G716" s="86"/>
      <c r="H716" s="86"/>
      <c r="I716" s="86"/>
      <c r="J716" s="86"/>
      <c r="K716" s="86"/>
      <c r="L716" s="86"/>
      <c r="M716" s="86"/>
      <c r="N716" s="86"/>
      <c r="O716" s="86"/>
      <c r="P716" s="86"/>
      <c r="Q716" s="2"/>
      <c r="R716" s="2"/>
      <c r="S716" s="2"/>
      <c r="T716" s="2"/>
      <c r="U716" s="2"/>
      <c r="V716" s="2"/>
      <c r="W716" s="2"/>
      <c r="X716" s="2"/>
      <c r="Y716" s="2"/>
      <c r="Z716" s="2"/>
    </row>
    <row r="717" spans="1:26">
      <c r="A717" s="2"/>
      <c r="B717" s="2"/>
      <c r="C717" s="86"/>
      <c r="D717" s="86"/>
      <c r="E717" s="86"/>
      <c r="F717" s="86"/>
      <c r="G717" s="86"/>
      <c r="H717" s="86"/>
      <c r="I717" s="86"/>
      <c r="J717" s="86"/>
      <c r="K717" s="86"/>
      <c r="L717" s="86"/>
      <c r="M717" s="86"/>
      <c r="N717" s="86"/>
      <c r="O717" s="86"/>
      <c r="P717" s="86"/>
      <c r="Q717" s="2"/>
      <c r="R717" s="2"/>
      <c r="S717" s="2"/>
      <c r="T717" s="2"/>
      <c r="U717" s="2"/>
      <c r="V717" s="2"/>
      <c r="W717" s="2"/>
      <c r="X717" s="2"/>
      <c r="Y717" s="2"/>
      <c r="Z717" s="2"/>
    </row>
    <row r="718" spans="1:26">
      <c r="A718" s="2"/>
      <c r="B718" s="2"/>
      <c r="C718" s="86"/>
      <c r="D718" s="86"/>
      <c r="E718" s="86"/>
      <c r="F718" s="86"/>
      <c r="G718" s="86"/>
      <c r="H718" s="86"/>
      <c r="I718" s="86"/>
      <c r="J718" s="86"/>
      <c r="K718" s="86"/>
      <c r="L718" s="86"/>
      <c r="M718" s="86"/>
      <c r="N718" s="86"/>
      <c r="O718" s="86"/>
      <c r="P718" s="86"/>
      <c r="Q718" s="2"/>
      <c r="R718" s="2"/>
      <c r="S718" s="2"/>
      <c r="T718" s="2"/>
      <c r="U718" s="2"/>
      <c r="V718" s="2"/>
      <c r="W718" s="2"/>
      <c r="X718" s="2"/>
      <c r="Y718" s="2"/>
      <c r="Z718" s="2"/>
    </row>
    <row r="719" spans="1:26">
      <c r="A719" s="2"/>
      <c r="B719" s="2"/>
      <c r="C719" s="86"/>
      <c r="D719" s="86"/>
      <c r="E719" s="86"/>
      <c r="F719" s="86"/>
      <c r="G719" s="86"/>
      <c r="H719" s="86"/>
      <c r="I719" s="86"/>
      <c r="J719" s="86"/>
      <c r="K719" s="86"/>
      <c r="L719" s="86"/>
      <c r="M719" s="86"/>
      <c r="N719" s="86"/>
      <c r="O719" s="86"/>
      <c r="P719" s="86"/>
      <c r="Q719" s="2"/>
      <c r="R719" s="2"/>
      <c r="S719" s="2"/>
      <c r="T719" s="2"/>
      <c r="U719" s="2"/>
      <c r="V719" s="2"/>
      <c r="W719" s="2"/>
      <c r="X719" s="2"/>
      <c r="Y719" s="2"/>
      <c r="Z719" s="2"/>
    </row>
    <row r="720" spans="1:26">
      <c r="A720" s="2"/>
      <c r="B720" s="2"/>
      <c r="C720" s="86"/>
      <c r="D720" s="86"/>
      <c r="E720" s="86"/>
      <c r="F720" s="86"/>
      <c r="G720" s="86"/>
      <c r="H720" s="86"/>
      <c r="I720" s="86"/>
      <c r="J720" s="86"/>
      <c r="K720" s="86"/>
      <c r="L720" s="86"/>
      <c r="M720" s="86"/>
      <c r="N720" s="86"/>
      <c r="O720" s="86"/>
      <c r="P720" s="86"/>
      <c r="Q720" s="2"/>
      <c r="R720" s="2"/>
      <c r="S720" s="2"/>
      <c r="T720" s="2"/>
      <c r="U720" s="2"/>
      <c r="V720" s="2"/>
      <c r="W720" s="2"/>
      <c r="X720" s="2"/>
      <c r="Y720" s="2"/>
      <c r="Z720" s="2"/>
    </row>
    <row r="721" spans="1:26">
      <c r="A721" s="2"/>
      <c r="B721" s="2"/>
      <c r="C721" s="86"/>
      <c r="D721" s="86"/>
      <c r="E721" s="86"/>
      <c r="F721" s="86"/>
      <c r="G721" s="86"/>
      <c r="H721" s="86"/>
      <c r="I721" s="86"/>
      <c r="J721" s="86"/>
      <c r="K721" s="86"/>
      <c r="L721" s="86"/>
      <c r="M721" s="86"/>
      <c r="N721" s="86"/>
      <c r="O721" s="86"/>
      <c r="P721" s="86"/>
      <c r="Q721" s="2"/>
      <c r="R721" s="2"/>
      <c r="S721" s="2"/>
      <c r="T721" s="2"/>
      <c r="U721" s="2"/>
      <c r="V721" s="2"/>
      <c r="W721" s="2"/>
      <c r="X721" s="2"/>
      <c r="Y721" s="2"/>
      <c r="Z721" s="2"/>
    </row>
    <row r="722" spans="1:26">
      <c r="A722" s="2"/>
      <c r="B722" s="2"/>
      <c r="C722" s="86"/>
      <c r="D722" s="86"/>
      <c r="E722" s="86"/>
      <c r="F722" s="86"/>
      <c r="G722" s="86"/>
      <c r="H722" s="86"/>
      <c r="I722" s="86"/>
      <c r="J722" s="86"/>
      <c r="K722" s="86"/>
      <c r="L722" s="86"/>
      <c r="M722" s="86"/>
      <c r="N722" s="86"/>
      <c r="O722" s="86"/>
      <c r="P722" s="86"/>
      <c r="Q722" s="2"/>
      <c r="R722" s="2"/>
      <c r="S722" s="2"/>
      <c r="T722" s="2"/>
      <c r="U722" s="2"/>
      <c r="V722" s="2"/>
      <c r="W722" s="2"/>
      <c r="X722" s="2"/>
      <c r="Y722" s="2"/>
      <c r="Z722" s="2"/>
    </row>
    <row r="723" spans="1:26">
      <c r="A723" s="2"/>
      <c r="B723" s="2"/>
      <c r="C723" s="86"/>
      <c r="D723" s="86"/>
      <c r="E723" s="86"/>
      <c r="F723" s="86"/>
      <c r="G723" s="86"/>
      <c r="H723" s="86"/>
      <c r="I723" s="86"/>
      <c r="J723" s="86"/>
      <c r="K723" s="86"/>
      <c r="L723" s="86"/>
      <c r="M723" s="86"/>
      <c r="N723" s="86"/>
      <c r="O723" s="86"/>
      <c r="P723" s="86"/>
      <c r="Q723" s="2"/>
      <c r="R723" s="2"/>
      <c r="S723" s="2"/>
      <c r="T723" s="2"/>
      <c r="U723" s="2"/>
      <c r="V723" s="2"/>
      <c r="W723" s="2"/>
      <c r="X723" s="2"/>
      <c r="Y723" s="2"/>
      <c r="Z723" s="2"/>
    </row>
    <row r="724" spans="1:26">
      <c r="A724" s="2"/>
      <c r="B724" s="2"/>
      <c r="C724" s="86"/>
      <c r="D724" s="86"/>
      <c r="E724" s="86"/>
      <c r="F724" s="86"/>
      <c r="G724" s="86"/>
      <c r="H724" s="86"/>
      <c r="I724" s="86"/>
      <c r="J724" s="86"/>
      <c r="K724" s="86"/>
      <c r="L724" s="86"/>
      <c r="M724" s="86"/>
      <c r="N724" s="86"/>
      <c r="O724" s="86"/>
      <c r="P724" s="86"/>
      <c r="Q724" s="2"/>
      <c r="R724" s="2"/>
      <c r="S724" s="2"/>
      <c r="T724" s="2"/>
      <c r="U724" s="2"/>
      <c r="V724" s="2"/>
      <c r="W724" s="2"/>
      <c r="X724" s="2"/>
      <c r="Y724" s="2"/>
      <c r="Z724" s="2"/>
    </row>
    <row r="725" spans="1:26">
      <c r="A725" s="2"/>
      <c r="B725" s="2"/>
      <c r="C725" s="86"/>
      <c r="D725" s="86"/>
      <c r="E725" s="86"/>
      <c r="F725" s="86"/>
      <c r="G725" s="86"/>
      <c r="H725" s="86"/>
      <c r="I725" s="86"/>
      <c r="J725" s="86"/>
      <c r="K725" s="86"/>
      <c r="L725" s="86"/>
      <c r="M725" s="86"/>
      <c r="N725" s="86"/>
      <c r="O725" s="86"/>
      <c r="P725" s="86"/>
      <c r="Q725" s="2"/>
      <c r="R725" s="2"/>
      <c r="S725" s="2"/>
      <c r="T725" s="2"/>
      <c r="U725" s="2"/>
      <c r="V725" s="2"/>
      <c r="W725" s="2"/>
      <c r="X725" s="2"/>
      <c r="Y725" s="2"/>
      <c r="Z725" s="2"/>
    </row>
    <row r="726" spans="1:26">
      <c r="A726" s="2"/>
      <c r="B726" s="2"/>
      <c r="C726" s="86"/>
      <c r="D726" s="86"/>
      <c r="E726" s="86"/>
      <c r="F726" s="86"/>
      <c r="G726" s="86"/>
      <c r="H726" s="86"/>
      <c r="I726" s="86"/>
      <c r="J726" s="86"/>
      <c r="K726" s="86"/>
      <c r="L726" s="86"/>
      <c r="M726" s="86"/>
      <c r="N726" s="86"/>
      <c r="O726" s="86"/>
      <c r="P726" s="86"/>
      <c r="Q726" s="2"/>
      <c r="R726" s="2"/>
      <c r="S726" s="2"/>
      <c r="T726" s="2"/>
      <c r="U726" s="2"/>
      <c r="V726" s="2"/>
      <c r="W726" s="2"/>
      <c r="X726" s="2"/>
      <c r="Y726" s="2"/>
      <c r="Z726" s="2"/>
    </row>
    <row r="727" spans="1:26">
      <c r="A727" s="2"/>
      <c r="B727" s="2"/>
      <c r="C727" s="86"/>
      <c r="D727" s="86"/>
      <c r="E727" s="86"/>
      <c r="F727" s="86"/>
      <c r="G727" s="86"/>
      <c r="H727" s="86"/>
      <c r="I727" s="86"/>
      <c r="J727" s="86"/>
      <c r="K727" s="86"/>
      <c r="L727" s="86"/>
      <c r="M727" s="86"/>
      <c r="N727" s="86"/>
      <c r="O727" s="86"/>
      <c r="P727" s="86"/>
      <c r="Q727" s="2"/>
      <c r="R727" s="2"/>
      <c r="S727" s="2"/>
      <c r="T727" s="2"/>
      <c r="U727" s="2"/>
      <c r="V727" s="2"/>
      <c r="W727" s="2"/>
      <c r="X727" s="2"/>
      <c r="Y727" s="2"/>
      <c r="Z727" s="2"/>
    </row>
    <row r="728" spans="1:26">
      <c r="A728" s="2"/>
      <c r="B728" s="2"/>
      <c r="C728" s="86"/>
      <c r="D728" s="86"/>
      <c r="E728" s="86"/>
      <c r="F728" s="86"/>
      <c r="G728" s="86"/>
      <c r="H728" s="86"/>
      <c r="I728" s="86"/>
      <c r="J728" s="86"/>
      <c r="K728" s="86"/>
      <c r="L728" s="86"/>
      <c r="M728" s="86"/>
      <c r="N728" s="86"/>
      <c r="O728" s="86"/>
      <c r="P728" s="86"/>
      <c r="Q728" s="2"/>
      <c r="R728" s="2"/>
      <c r="S728" s="2"/>
      <c r="T728" s="2"/>
      <c r="U728" s="2"/>
      <c r="V728" s="2"/>
      <c r="W728" s="2"/>
      <c r="X728" s="2"/>
      <c r="Y728" s="2"/>
      <c r="Z728" s="2"/>
    </row>
    <row r="729" spans="1:26">
      <c r="A729" s="2"/>
      <c r="B729" s="2"/>
      <c r="C729" s="86"/>
      <c r="D729" s="86"/>
      <c r="E729" s="86"/>
      <c r="F729" s="86"/>
      <c r="G729" s="86"/>
      <c r="H729" s="86"/>
      <c r="I729" s="86"/>
      <c r="J729" s="86"/>
      <c r="K729" s="86"/>
      <c r="L729" s="86"/>
      <c r="M729" s="86"/>
      <c r="N729" s="86"/>
      <c r="O729" s="86"/>
      <c r="P729" s="86"/>
      <c r="Q729" s="2"/>
      <c r="R729" s="2"/>
      <c r="S729" s="2"/>
      <c r="T729" s="2"/>
      <c r="U729" s="2"/>
      <c r="V729" s="2"/>
      <c r="W729" s="2"/>
      <c r="X729" s="2"/>
      <c r="Y729" s="2"/>
      <c r="Z729" s="2"/>
    </row>
    <row r="730" spans="1:26">
      <c r="A730" s="2"/>
      <c r="B730" s="2"/>
      <c r="C730" s="86"/>
      <c r="D730" s="86"/>
      <c r="E730" s="86"/>
      <c r="F730" s="86"/>
      <c r="G730" s="86"/>
      <c r="H730" s="86"/>
      <c r="I730" s="86"/>
      <c r="J730" s="86"/>
      <c r="K730" s="86"/>
      <c r="L730" s="86"/>
      <c r="M730" s="86"/>
      <c r="N730" s="86"/>
      <c r="O730" s="86"/>
      <c r="P730" s="86"/>
      <c r="Q730" s="2"/>
      <c r="R730" s="2"/>
      <c r="S730" s="2"/>
      <c r="T730" s="2"/>
      <c r="U730" s="2"/>
      <c r="V730" s="2"/>
      <c r="W730" s="2"/>
      <c r="X730" s="2"/>
      <c r="Y730" s="2"/>
      <c r="Z730" s="2"/>
    </row>
    <row r="731" spans="1:26">
      <c r="A731" s="2"/>
      <c r="B731" s="2"/>
      <c r="C731" s="86"/>
      <c r="D731" s="86"/>
      <c r="E731" s="86"/>
      <c r="F731" s="86"/>
      <c r="G731" s="86"/>
      <c r="H731" s="86"/>
      <c r="I731" s="86"/>
      <c r="J731" s="86"/>
      <c r="K731" s="86"/>
      <c r="L731" s="86"/>
      <c r="M731" s="86"/>
      <c r="N731" s="86"/>
      <c r="O731" s="86"/>
      <c r="P731" s="86"/>
      <c r="Q731" s="2"/>
      <c r="R731" s="2"/>
      <c r="S731" s="2"/>
      <c r="T731" s="2"/>
      <c r="U731" s="2"/>
      <c r="V731" s="2"/>
      <c r="W731" s="2"/>
      <c r="X731" s="2"/>
      <c r="Y731" s="2"/>
      <c r="Z731" s="2"/>
    </row>
    <row r="732" spans="1:26">
      <c r="A732" s="2"/>
      <c r="B732" s="2"/>
      <c r="C732" s="86"/>
      <c r="D732" s="86"/>
      <c r="E732" s="86"/>
      <c r="F732" s="86"/>
      <c r="G732" s="86"/>
      <c r="H732" s="86"/>
      <c r="I732" s="86"/>
      <c r="J732" s="86"/>
      <c r="K732" s="86"/>
      <c r="L732" s="86"/>
      <c r="M732" s="86"/>
      <c r="N732" s="86"/>
      <c r="O732" s="86"/>
      <c r="P732" s="86"/>
      <c r="Q732" s="2"/>
      <c r="R732" s="2"/>
      <c r="S732" s="2"/>
      <c r="T732" s="2"/>
      <c r="U732" s="2"/>
      <c r="V732" s="2"/>
      <c r="W732" s="2"/>
      <c r="X732" s="2"/>
      <c r="Y732" s="2"/>
      <c r="Z732" s="2"/>
    </row>
    <row r="733" spans="1:26">
      <c r="A733" s="2"/>
      <c r="B733" s="2"/>
      <c r="C733" s="86"/>
      <c r="D733" s="86"/>
      <c r="E733" s="86"/>
      <c r="F733" s="86"/>
      <c r="G733" s="86"/>
      <c r="H733" s="86"/>
      <c r="I733" s="86"/>
      <c r="J733" s="86"/>
      <c r="K733" s="86"/>
      <c r="L733" s="86"/>
      <c r="M733" s="86"/>
      <c r="N733" s="86"/>
      <c r="O733" s="86"/>
      <c r="P733" s="86"/>
      <c r="Q733" s="2"/>
      <c r="R733" s="2"/>
      <c r="S733" s="2"/>
      <c r="T733" s="2"/>
      <c r="U733" s="2"/>
      <c r="V733" s="2"/>
      <c r="W733" s="2"/>
      <c r="X733" s="2"/>
      <c r="Y733" s="2"/>
      <c r="Z733" s="2"/>
    </row>
    <row r="734" spans="1:26">
      <c r="A734" s="2"/>
      <c r="B734" s="2"/>
      <c r="C734" s="86"/>
      <c r="D734" s="86"/>
      <c r="E734" s="86"/>
      <c r="F734" s="86"/>
      <c r="G734" s="86"/>
      <c r="H734" s="86"/>
      <c r="I734" s="86"/>
      <c r="J734" s="86"/>
      <c r="K734" s="86"/>
      <c r="L734" s="86"/>
      <c r="M734" s="86"/>
      <c r="N734" s="86"/>
      <c r="O734" s="86"/>
      <c r="P734" s="86"/>
      <c r="Q734" s="2"/>
      <c r="R734" s="2"/>
      <c r="S734" s="2"/>
      <c r="T734" s="2"/>
      <c r="U734" s="2"/>
      <c r="V734" s="2"/>
      <c r="W734" s="2"/>
      <c r="X734" s="2"/>
      <c r="Y734" s="2"/>
      <c r="Z734" s="2"/>
    </row>
    <row r="735" spans="1:26">
      <c r="A735" s="2"/>
      <c r="B735" s="2"/>
      <c r="C735" s="86"/>
      <c r="D735" s="86"/>
      <c r="E735" s="86"/>
      <c r="F735" s="86"/>
      <c r="G735" s="86"/>
      <c r="H735" s="86"/>
      <c r="I735" s="86"/>
      <c r="J735" s="86"/>
      <c r="K735" s="86"/>
      <c r="L735" s="86"/>
      <c r="M735" s="86"/>
      <c r="N735" s="86"/>
      <c r="O735" s="86"/>
      <c r="P735" s="86"/>
      <c r="Q735" s="2"/>
      <c r="R735" s="2"/>
      <c r="S735" s="2"/>
      <c r="T735" s="2"/>
      <c r="U735" s="2"/>
      <c r="V735" s="2"/>
      <c r="W735" s="2"/>
      <c r="X735" s="2"/>
      <c r="Y735" s="2"/>
      <c r="Z735" s="2"/>
    </row>
    <row r="736" spans="1:26">
      <c r="A736" s="2"/>
      <c r="B736" s="2"/>
      <c r="C736" s="86"/>
      <c r="D736" s="86"/>
      <c r="E736" s="86"/>
      <c r="F736" s="86"/>
      <c r="G736" s="86"/>
      <c r="H736" s="86"/>
      <c r="I736" s="86"/>
      <c r="J736" s="86"/>
      <c r="K736" s="86"/>
      <c r="L736" s="86"/>
      <c r="M736" s="86"/>
      <c r="N736" s="86"/>
      <c r="O736" s="86"/>
      <c r="P736" s="86"/>
      <c r="Q736" s="2"/>
      <c r="R736" s="2"/>
      <c r="S736" s="2"/>
      <c r="T736" s="2"/>
      <c r="U736" s="2"/>
      <c r="V736" s="2"/>
      <c r="W736" s="2"/>
      <c r="X736" s="2"/>
      <c r="Y736" s="2"/>
      <c r="Z736" s="2"/>
    </row>
    <row r="737" spans="1:26">
      <c r="A737" s="2"/>
      <c r="B737" s="2"/>
      <c r="C737" s="86"/>
      <c r="D737" s="86"/>
      <c r="E737" s="86"/>
      <c r="F737" s="86"/>
      <c r="G737" s="86"/>
      <c r="H737" s="86"/>
      <c r="I737" s="86"/>
      <c r="J737" s="86"/>
      <c r="K737" s="86"/>
      <c r="L737" s="86"/>
      <c r="M737" s="86"/>
      <c r="N737" s="86"/>
      <c r="O737" s="86"/>
      <c r="P737" s="86"/>
      <c r="Q737" s="2"/>
      <c r="R737" s="2"/>
      <c r="S737" s="2"/>
      <c r="T737" s="2"/>
      <c r="U737" s="2"/>
      <c r="V737" s="2"/>
      <c r="W737" s="2"/>
      <c r="X737" s="2"/>
      <c r="Y737" s="2"/>
      <c r="Z737" s="2"/>
    </row>
    <row r="738" spans="1:26">
      <c r="A738" s="2"/>
      <c r="B738" s="2"/>
      <c r="C738" s="86"/>
      <c r="D738" s="86"/>
      <c r="E738" s="86"/>
      <c r="F738" s="86"/>
      <c r="G738" s="86"/>
      <c r="H738" s="86"/>
      <c r="I738" s="86"/>
      <c r="J738" s="86"/>
      <c r="K738" s="86"/>
      <c r="L738" s="86"/>
      <c r="M738" s="86"/>
      <c r="N738" s="86"/>
      <c r="O738" s="86"/>
      <c r="P738" s="86"/>
      <c r="Q738" s="2"/>
      <c r="R738" s="2"/>
      <c r="S738" s="2"/>
      <c r="T738" s="2"/>
      <c r="U738" s="2"/>
      <c r="V738" s="2"/>
      <c r="W738" s="2"/>
      <c r="X738" s="2"/>
      <c r="Y738" s="2"/>
      <c r="Z738" s="2"/>
    </row>
    <row r="739" spans="1:26">
      <c r="A739" s="2"/>
      <c r="B739" s="2"/>
      <c r="C739" s="86"/>
      <c r="D739" s="86"/>
      <c r="E739" s="86"/>
      <c r="F739" s="86"/>
      <c r="G739" s="86"/>
      <c r="H739" s="86"/>
      <c r="I739" s="86"/>
      <c r="J739" s="86"/>
      <c r="K739" s="86"/>
      <c r="L739" s="86"/>
      <c r="M739" s="86"/>
      <c r="N739" s="86"/>
      <c r="O739" s="86"/>
      <c r="P739" s="86"/>
      <c r="Q739" s="2"/>
      <c r="R739" s="2"/>
      <c r="S739" s="2"/>
      <c r="T739" s="2"/>
      <c r="U739" s="2"/>
      <c r="V739" s="2"/>
      <c r="W739" s="2"/>
      <c r="X739" s="2"/>
      <c r="Y739" s="2"/>
      <c r="Z739" s="2"/>
    </row>
    <row r="740" spans="1:26">
      <c r="A740" s="2"/>
      <c r="B740" s="2"/>
      <c r="C740" s="86"/>
      <c r="D740" s="86"/>
      <c r="E740" s="86"/>
      <c r="F740" s="86"/>
      <c r="G740" s="86"/>
      <c r="H740" s="86"/>
      <c r="I740" s="86"/>
      <c r="J740" s="86"/>
      <c r="K740" s="86"/>
      <c r="L740" s="86"/>
      <c r="M740" s="86"/>
      <c r="N740" s="86"/>
      <c r="O740" s="86"/>
      <c r="P740" s="86"/>
      <c r="Q740" s="2"/>
      <c r="R740" s="2"/>
      <c r="S740" s="2"/>
      <c r="T740" s="2"/>
      <c r="U740" s="2"/>
      <c r="V740" s="2"/>
      <c r="W740" s="2"/>
      <c r="X740" s="2"/>
      <c r="Y740" s="2"/>
      <c r="Z740" s="2"/>
    </row>
    <row r="741" spans="1:26">
      <c r="A741" s="2"/>
      <c r="B741" s="2"/>
      <c r="C741" s="86"/>
      <c r="D741" s="86"/>
      <c r="E741" s="86"/>
      <c r="F741" s="86"/>
      <c r="G741" s="86"/>
      <c r="H741" s="86"/>
      <c r="I741" s="86"/>
      <c r="J741" s="86"/>
      <c r="K741" s="86"/>
      <c r="L741" s="86"/>
      <c r="M741" s="86"/>
      <c r="N741" s="86"/>
      <c r="O741" s="86"/>
      <c r="P741" s="86"/>
      <c r="Q741" s="2"/>
      <c r="R741" s="2"/>
      <c r="S741" s="2"/>
      <c r="T741" s="2"/>
      <c r="U741" s="2"/>
      <c r="V741" s="2"/>
      <c r="W741" s="2"/>
      <c r="X741" s="2"/>
      <c r="Y741" s="2"/>
      <c r="Z741" s="2"/>
    </row>
    <row r="742" spans="1:26">
      <c r="A742" s="2"/>
      <c r="B742" s="2"/>
      <c r="C742" s="86"/>
      <c r="D742" s="86"/>
      <c r="E742" s="86"/>
      <c r="F742" s="86"/>
      <c r="G742" s="86"/>
      <c r="H742" s="86"/>
      <c r="I742" s="86"/>
      <c r="J742" s="86"/>
      <c r="K742" s="86"/>
      <c r="L742" s="86"/>
      <c r="M742" s="86"/>
      <c r="N742" s="86"/>
      <c r="O742" s="86"/>
      <c r="P742" s="86"/>
      <c r="Q742" s="2"/>
      <c r="R742" s="2"/>
      <c r="S742" s="2"/>
      <c r="T742" s="2"/>
      <c r="U742" s="2"/>
      <c r="V742" s="2"/>
      <c r="W742" s="2"/>
      <c r="X742" s="2"/>
      <c r="Y742" s="2"/>
      <c r="Z742" s="2"/>
    </row>
    <row r="743" spans="1:26">
      <c r="A743" s="2"/>
      <c r="B743" s="2"/>
      <c r="C743" s="86"/>
      <c r="D743" s="86"/>
      <c r="E743" s="86"/>
      <c r="F743" s="86"/>
      <c r="G743" s="86"/>
      <c r="H743" s="86"/>
      <c r="I743" s="86"/>
      <c r="J743" s="86"/>
      <c r="K743" s="86"/>
      <c r="L743" s="86"/>
      <c r="M743" s="86"/>
      <c r="N743" s="86"/>
      <c r="O743" s="86"/>
      <c r="P743" s="86"/>
      <c r="Q743" s="2"/>
      <c r="R743" s="2"/>
      <c r="S743" s="2"/>
      <c r="T743" s="2"/>
      <c r="U743" s="2"/>
      <c r="V743" s="2"/>
      <c r="W743" s="2"/>
      <c r="X743" s="2"/>
      <c r="Y743" s="2"/>
      <c r="Z743" s="2"/>
    </row>
    <row r="744" spans="1:26">
      <c r="A744" s="2"/>
      <c r="B744" s="2"/>
      <c r="C744" s="86"/>
      <c r="D744" s="86"/>
      <c r="E744" s="86"/>
      <c r="F744" s="86"/>
      <c r="G744" s="86"/>
      <c r="H744" s="86"/>
      <c r="I744" s="86"/>
      <c r="J744" s="86"/>
      <c r="K744" s="86"/>
      <c r="L744" s="86"/>
      <c r="M744" s="86"/>
      <c r="N744" s="86"/>
      <c r="O744" s="86"/>
      <c r="P744" s="86"/>
      <c r="Q744" s="2"/>
      <c r="R744" s="2"/>
      <c r="S744" s="2"/>
      <c r="T744" s="2"/>
      <c r="U744" s="2"/>
      <c r="V744" s="2"/>
      <c r="W744" s="2"/>
      <c r="X744" s="2"/>
      <c r="Y744" s="2"/>
      <c r="Z744" s="2"/>
    </row>
    <row r="745" spans="1:26">
      <c r="A745" s="2"/>
      <c r="B745" s="2"/>
      <c r="C745" s="86"/>
      <c r="D745" s="86"/>
      <c r="E745" s="86"/>
      <c r="F745" s="86"/>
      <c r="G745" s="86"/>
      <c r="H745" s="86"/>
      <c r="I745" s="86"/>
      <c r="J745" s="86"/>
      <c r="K745" s="86"/>
      <c r="L745" s="86"/>
      <c r="M745" s="86"/>
      <c r="N745" s="86"/>
      <c r="O745" s="86"/>
      <c r="P745" s="86"/>
      <c r="Q745" s="2"/>
      <c r="R745" s="2"/>
      <c r="S745" s="2"/>
      <c r="T745" s="2"/>
      <c r="U745" s="2"/>
      <c r="V745" s="2"/>
      <c r="W745" s="2"/>
      <c r="X745" s="2"/>
      <c r="Y745" s="2"/>
      <c r="Z745" s="2"/>
    </row>
    <row r="746" spans="1:26">
      <c r="A746" s="2"/>
      <c r="B746" s="2"/>
      <c r="C746" s="86"/>
      <c r="D746" s="86"/>
      <c r="E746" s="86"/>
      <c r="F746" s="86"/>
      <c r="G746" s="86"/>
      <c r="H746" s="86"/>
      <c r="I746" s="86"/>
      <c r="J746" s="86"/>
      <c r="K746" s="86"/>
      <c r="L746" s="86"/>
      <c r="M746" s="86"/>
      <c r="N746" s="86"/>
      <c r="O746" s="86"/>
      <c r="P746" s="86"/>
      <c r="Q746" s="2"/>
      <c r="R746" s="2"/>
      <c r="S746" s="2"/>
      <c r="T746" s="2"/>
      <c r="U746" s="2"/>
      <c r="V746" s="2"/>
      <c r="W746" s="2"/>
      <c r="X746" s="2"/>
      <c r="Y746" s="2"/>
      <c r="Z746" s="2"/>
    </row>
    <row r="747" spans="1:26">
      <c r="A747" s="2"/>
      <c r="B747" s="2"/>
      <c r="C747" s="86"/>
      <c r="D747" s="86"/>
      <c r="E747" s="86"/>
      <c r="F747" s="86"/>
      <c r="G747" s="86"/>
      <c r="H747" s="86"/>
      <c r="I747" s="86"/>
      <c r="J747" s="86"/>
      <c r="K747" s="86"/>
      <c r="L747" s="86"/>
      <c r="M747" s="86"/>
      <c r="N747" s="86"/>
      <c r="O747" s="86"/>
      <c r="P747" s="86"/>
      <c r="Q747" s="2"/>
      <c r="R747" s="2"/>
      <c r="S747" s="2"/>
      <c r="T747" s="2"/>
      <c r="U747" s="2"/>
      <c r="V747" s="2"/>
      <c r="W747" s="2"/>
      <c r="X747" s="2"/>
      <c r="Y747" s="2"/>
      <c r="Z747" s="2"/>
    </row>
    <row r="748" spans="1:26">
      <c r="A748" s="2"/>
      <c r="B748" s="2"/>
      <c r="C748" s="86"/>
      <c r="D748" s="86"/>
      <c r="E748" s="86"/>
      <c r="F748" s="86"/>
      <c r="G748" s="86"/>
      <c r="H748" s="86"/>
      <c r="I748" s="86"/>
      <c r="J748" s="86"/>
      <c r="K748" s="86"/>
      <c r="L748" s="86"/>
      <c r="M748" s="86"/>
      <c r="N748" s="86"/>
      <c r="O748" s="86"/>
      <c r="P748" s="86"/>
      <c r="Q748" s="2"/>
      <c r="R748" s="2"/>
      <c r="S748" s="2"/>
      <c r="T748" s="2"/>
      <c r="U748" s="2"/>
      <c r="V748" s="2"/>
      <c r="W748" s="2"/>
      <c r="X748" s="2"/>
      <c r="Y748" s="2"/>
      <c r="Z748" s="2"/>
    </row>
    <row r="749" spans="1:26">
      <c r="A749" s="2"/>
      <c r="B749" s="2"/>
      <c r="C749" s="86"/>
      <c r="D749" s="86"/>
      <c r="E749" s="86"/>
      <c r="F749" s="86"/>
      <c r="G749" s="86"/>
      <c r="H749" s="86"/>
      <c r="I749" s="86"/>
      <c r="J749" s="86"/>
      <c r="K749" s="86"/>
      <c r="L749" s="86"/>
      <c r="M749" s="86"/>
      <c r="N749" s="86"/>
      <c r="O749" s="86"/>
      <c r="P749" s="86"/>
      <c r="Q749" s="2"/>
      <c r="R749" s="2"/>
      <c r="S749" s="2"/>
      <c r="T749" s="2"/>
      <c r="U749" s="2"/>
      <c r="V749" s="2"/>
      <c r="W749" s="2"/>
      <c r="X749" s="2"/>
      <c r="Y749" s="2"/>
      <c r="Z749" s="2"/>
    </row>
    <row r="750" spans="1:26">
      <c r="A750" s="2"/>
      <c r="B750" s="2"/>
      <c r="C750" s="86"/>
      <c r="D750" s="86"/>
      <c r="E750" s="86"/>
      <c r="F750" s="86"/>
      <c r="G750" s="86"/>
      <c r="H750" s="86"/>
      <c r="I750" s="86"/>
      <c r="J750" s="86"/>
      <c r="K750" s="86"/>
      <c r="L750" s="86"/>
      <c r="M750" s="86"/>
      <c r="N750" s="86"/>
      <c r="O750" s="86"/>
      <c r="P750" s="86"/>
      <c r="Q750" s="2"/>
      <c r="R750" s="2"/>
      <c r="S750" s="2"/>
      <c r="T750" s="2"/>
      <c r="U750" s="2"/>
      <c r="V750" s="2"/>
      <c r="W750" s="2"/>
      <c r="X750" s="2"/>
      <c r="Y750" s="2"/>
      <c r="Z750" s="2"/>
    </row>
    <row r="751" spans="1:26">
      <c r="A751" s="2"/>
      <c r="B751" s="2"/>
      <c r="C751" s="86"/>
      <c r="D751" s="86"/>
      <c r="E751" s="86"/>
      <c r="F751" s="86"/>
      <c r="G751" s="86"/>
      <c r="H751" s="86"/>
      <c r="I751" s="86"/>
      <c r="J751" s="86"/>
      <c r="K751" s="86"/>
      <c r="L751" s="86"/>
      <c r="M751" s="86"/>
      <c r="N751" s="86"/>
      <c r="O751" s="86"/>
      <c r="P751" s="86"/>
      <c r="Q751" s="2"/>
      <c r="R751" s="2"/>
      <c r="S751" s="2"/>
      <c r="T751" s="2"/>
      <c r="U751" s="2"/>
      <c r="V751" s="2"/>
      <c r="W751" s="2"/>
      <c r="X751" s="2"/>
      <c r="Y751" s="2"/>
      <c r="Z751" s="2"/>
    </row>
    <row r="752" spans="1:26">
      <c r="A752" s="2"/>
      <c r="B752" s="2"/>
      <c r="C752" s="86"/>
      <c r="D752" s="86"/>
      <c r="E752" s="86"/>
      <c r="F752" s="86"/>
      <c r="G752" s="86"/>
      <c r="H752" s="86"/>
      <c r="I752" s="86"/>
      <c r="J752" s="86"/>
      <c r="K752" s="86"/>
      <c r="L752" s="86"/>
      <c r="M752" s="86"/>
      <c r="N752" s="86"/>
      <c r="O752" s="86"/>
      <c r="P752" s="86"/>
      <c r="Q752" s="2"/>
      <c r="R752" s="2"/>
      <c r="S752" s="2"/>
      <c r="T752" s="2"/>
      <c r="U752" s="2"/>
      <c r="V752" s="2"/>
      <c r="W752" s="2"/>
      <c r="X752" s="2"/>
      <c r="Y752" s="2"/>
      <c r="Z752" s="2"/>
    </row>
    <row r="753" spans="1:26">
      <c r="A753" s="2"/>
      <c r="B753" s="2"/>
      <c r="C753" s="86"/>
      <c r="D753" s="86"/>
      <c r="E753" s="86"/>
      <c r="F753" s="86"/>
      <c r="G753" s="86"/>
      <c r="H753" s="86"/>
      <c r="I753" s="86"/>
      <c r="J753" s="86"/>
      <c r="K753" s="86"/>
      <c r="L753" s="86"/>
      <c r="M753" s="86"/>
      <c r="N753" s="86"/>
      <c r="O753" s="86"/>
      <c r="P753" s="86"/>
      <c r="Q753" s="2"/>
      <c r="R753" s="2"/>
      <c r="S753" s="2"/>
      <c r="T753" s="2"/>
      <c r="U753" s="2"/>
      <c r="V753" s="2"/>
      <c r="W753" s="2"/>
      <c r="X753" s="2"/>
      <c r="Y753" s="2"/>
      <c r="Z753" s="2"/>
    </row>
    <row r="754" spans="1:26">
      <c r="A754" s="2"/>
      <c r="B754" s="2"/>
      <c r="C754" s="86"/>
      <c r="D754" s="86"/>
      <c r="E754" s="86"/>
      <c r="F754" s="86"/>
      <c r="G754" s="86"/>
      <c r="H754" s="86"/>
      <c r="I754" s="86"/>
      <c r="J754" s="86"/>
      <c r="K754" s="86"/>
      <c r="L754" s="86"/>
      <c r="M754" s="86"/>
      <c r="N754" s="86"/>
      <c r="O754" s="86"/>
      <c r="P754" s="86"/>
      <c r="Q754" s="2"/>
      <c r="R754" s="2"/>
      <c r="S754" s="2"/>
      <c r="T754" s="2"/>
      <c r="U754" s="2"/>
      <c r="V754" s="2"/>
      <c r="W754" s="2"/>
      <c r="X754" s="2"/>
      <c r="Y754" s="2"/>
      <c r="Z754" s="2"/>
    </row>
    <row r="755" spans="1:26">
      <c r="A755" s="2"/>
      <c r="B755" s="2"/>
      <c r="C755" s="86"/>
      <c r="D755" s="86"/>
      <c r="E755" s="86"/>
      <c r="F755" s="86"/>
      <c r="G755" s="86"/>
      <c r="H755" s="86"/>
      <c r="I755" s="86"/>
      <c r="J755" s="86"/>
      <c r="K755" s="86"/>
      <c r="L755" s="86"/>
      <c r="M755" s="86"/>
      <c r="N755" s="86"/>
      <c r="O755" s="86"/>
      <c r="P755" s="86"/>
      <c r="Q755" s="2"/>
      <c r="R755" s="2"/>
      <c r="S755" s="2"/>
      <c r="T755" s="2"/>
      <c r="U755" s="2"/>
      <c r="V755" s="2"/>
      <c r="W755" s="2"/>
      <c r="X755" s="2"/>
      <c r="Y755" s="2"/>
      <c r="Z755" s="2"/>
    </row>
    <row r="756" spans="1:26">
      <c r="A756" s="2"/>
      <c r="B756" s="2"/>
      <c r="C756" s="86"/>
      <c r="D756" s="86"/>
      <c r="E756" s="86"/>
      <c r="F756" s="86"/>
      <c r="G756" s="86"/>
      <c r="H756" s="86"/>
      <c r="I756" s="86"/>
      <c r="J756" s="86"/>
      <c r="K756" s="86"/>
      <c r="L756" s="86"/>
      <c r="M756" s="86"/>
      <c r="N756" s="86"/>
      <c r="O756" s="86"/>
      <c r="P756" s="86"/>
      <c r="Q756" s="2"/>
      <c r="R756" s="2"/>
      <c r="S756" s="2"/>
      <c r="T756" s="2"/>
      <c r="U756" s="2"/>
      <c r="V756" s="2"/>
      <c r="W756" s="2"/>
      <c r="X756" s="2"/>
      <c r="Y756" s="2"/>
      <c r="Z756" s="2"/>
    </row>
    <row r="757" spans="1:26">
      <c r="A757" s="2"/>
      <c r="B757" s="2"/>
      <c r="C757" s="86"/>
      <c r="D757" s="86"/>
      <c r="E757" s="86"/>
      <c r="F757" s="86"/>
      <c r="G757" s="86"/>
      <c r="H757" s="86"/>
      <c r="I757" s="86"/>
      <c r="J757" s="86"/>
      <c r="K757" s="86"/>
      <c r="L757" s="86"/>
      <c r="M757" s="86"/>
      <c r="N757" s="86"/>
      <c r="O757" s="86"/>
      <c r="P757" s="86"/>
      <c r="Q757" s="2"/>
      <c r="R757" s="2"/>
      <c r="S757" s="2"/>
      <c r="T757" s="2"/>
      <c r="U757" s="2"/>
      <c r="V757" s="2"/>
      <c r="W757" s="2"/>
      <c r="X757" s="2"/>
      <c r="Y757" s="2"/>
      <c r="Z757" s="2"/>
    </row>
    <row r="758" spans="1:26">
      <c r="A758" s="2"/>
      <c r="B758" s="2"/>
      <c r="C758" s="86"/>
      <c r="D758" s="86"/>
      <c r="E758" s="86"/>
      <c r="F758" s="86"/>
      <c r="G758" s="86"/>
      <c r="H758" s="86"/>
      <c r="I758" s="86"/>
      <c r="J758" s="86"/>
      <c r="K758" s="86"/>
      <c r="L758" s="86"/>
      <c r="M758" s="86"/>
      <c r="N758" s="86"/>
      <c r="O758" s="86"/>
      <c r="P758" s="86"/>
      <c r="Q758" s="2"/>
      <c r="R758" s="2"/>
      <c r="S758" s="2"/>
      <c r="T758" s="2"/>
      <c r="U758" s="2"/>
      <c r="V758" s="2"/>
      <c r="W758" s="2"/>
      <c r="X758" s="2"/>
      <c r="Y758" s="2"/>
      <c r="Z758" s="2"/>
    </row>
    <row r="759" spans="1:26">
      <c r="A759" s="2"/>
      <c r="B759" s="2"/>
      <c r="C759" s="86"/>
      <c r="D759" s="86"/>
      <c r="E759" s="86"/>
      <c r="F759" s="86"/>
      <c r="G759" s="86"/>
      <c r="H759" s="86"/>
      <c r="I759" s="86"/>
      <c r="J759" s="86"/>
      <c r="K759" s="86"/>
      <c r="L759" s="86"/>
      <c r="M759" s="86"/>
      <c r="N759" s="86"/>
      <c r="O759" s="86"/>
      <c r="P759" s="86"/>
      <c r="Q759" s="2"/>
      <c r="R759" s="2"/>
      <c r="S759" s="2"/>
      <c r="T759" s="2"/>
      <c r="U759" s="2"/>
      <c r="V759" s="2"/>
      <c r="W759" s="2"/>
      <c r="X759" s="2"/>
      <c r="Y759" s="2"/>
      <c r="Z759" s="2"/>
    </row>
    <row r="760" spans="1:26">
      <c r="A760" s="2"/>
      <c r="B760" s="2"/>
      <c r="C760" s="86"/>
      <c r="D760" s="86"/>
      <c r="E760" s="86"/>
      <c r="F760" s="86"/>
      <c r="G760" s="86"/>
      <c r="H760" s="86"/>
      <c r="I760" s="86"/>
      <c r="J760" s="86"/>
      <c r="K760" s="86"/>
      <c r="L760" s="86"/>
      <c r="M760" s="86"/>
      <c r="N760" s="86"/>
      <c r="O760" s="86"/>
      <c r="P760" s="86"/>
      <c r="Q760" s="2"/>
      <c r="R760" s="2"/>
      <c r="S760" s="2"/>
      <c r="T760" s="2"/>
      <c r="U760" s="2"/>
      <c r="V760" s="2"/>
      <c r="W760" s="2"/>
      <c r="X760" s="2"/>
      <c r="Y760" s="2"/>
      <c r="Z760" s="2"/>
    </row>
    <row r="761" spans="1:26">
      <c r="A761" s="2"/>
      <c r="B761" s="2"/>
      <c r="C761" s="86"/>
      <c r="D761" s="86"/>
      <c r="E761" s="86"/>
      <c r="F761" s="86"/>
      <c r="G761" s="86"/>
      <c r="H761" s="86"/>
      <c r="I761" s="86"/>
      <c r="J761" s="86"/>
      <c r="K761" s="86"/>
      <c r="L761" s="86"/>
      <c r="M761" s="86"/>
      <c r="N761" s="86"/>
      <c r="O761" s="86"/>
      <c r="P761" s="86"/>
      <c r="Q761" s="2"/>
      <c r="R761" s="2"/>
      <c r="S761" s="2"/>
      <c r="T761" s="2"/>
      <c r="U761" s="2"/>
      <c r="V761" s="2"/>
      <c r="W761" s="2"/>
      <c r="X761" s="2"/>
      <c r="Y761" s="2"/>
      <c r="Z761" s="2"/>
    </row>
    <row r="762" spans="1:26">
      <c r="A762" s="2"/>
      <c r="B762" s="2"/>
      <c r="C762" s="86"/>
      <c r="D762" s="86"/>
      <c r="E762" s="86"/>
      <c r="F762" s="86"/>
      <c r="G762" s="86"/>
      <c r="H762" s="86"/>
      <c r="I762" s="86"/>
      <c r="J762" s="86"/>
      <c r="K762" s="86"/>
      <c r="L762" s="86"/>
      <c r="M762" s="86"/>
      <c r="N762" s="86"/>
      <c r="O762" s="86"/>
      <c r="P762" s="86"/>
      <c r="Q762" s="2"/>
      <c r="R762" s="2"/>
      <c r="S762" s="2"/>
      <c r="T762" s="2"/>
      <c r="U762" s="2"/>
      <c r="V762" s="2"/>
      <c r="W762" s="2"/>
      <c r="X762" s="2"/>
      <c r="Y762" s="2"/>
      <c r="Z762" s="2"/>
    </row>
    <row r="763" spans="1:26">
      <c r="A763" s="2"/>
      <c r="B763" s="2"/>
      <c r="C763" s="86"/>
      <c r="D763" s="86"/>
      <c r="E763" s="86"/>
      <c r="F763" s="86"/>
      <c r="G763" s="86"/>
      <c r="H763" s="86"/>
      <c r="I763" s="86"/>
      <c r="J763" s="86"/>
      <c r="K763" s="86"/>
      <c r="L763" s="86"/>
      <c r="M763" s="86"/>
      <c r="N763" s="86"/>
      <c r="O763" s="86"/>
      <c r="P763" s="86"/>
      <c r="Q763" s="2"/>
      <c r="R763" s="2"/>
      <c r="S763" s="2"/>
      <c r="T763" s="2"/>
      <c r="U763" s="2"/>
      <c r="V763" s="2"/>
      <c r="W763" s="2"/>
      <c r="X763" s="2"/>
      <c r="Y763" s="2"/>
      <c r="Z763" s="2"/>
    </row>
    <row r="764" spans="1:26">
      <c r="A764" s="2"/>
      <c r="B764" s="2"/>
      <c r="C764" s="86"/>
      <c r="D764" s="86"/>
      <c r="E764" s="86"/>
      <c r="F764" s="86"/>
      <c r="G764" s="86"/>
      <c r="H764" s="86"/>
      <c r="I764" s="86"/>
      <c r="J764" s="86"/>
      <c r="K764" s="86"/>
      <c r="L764" s="86"/>
      <c r="M764" s="86"/>
      <c r="N764" s="86"/>
      <c r="O764" s="86"/>
      <c r="P764" s="86"/>
      <c r="Q764" s="2"/>
      <c r="R764" s="2"/>
      <c r="S764" s="2"/>
      <c r="T764" s="2"/>
      <c r="U764" s="2"/>
      <c r="V764" s="2"/>
      <c r="W764" s="2"/>
      <c r="X764" s="2"/>
      <c r="Y764" s="2"/>
      <c r="Z764" s="2"/>
    </row>
    <row r="765" spans="1:26">
      <c r="A765" s="2"/>
      <c r="B765" s="2"/>
      <c r="C765" s="86"/>
      <c r="D765" s="86"/>
      <c r="E765" s="86"/>
      <c r="F765" s="86"/>
      <c r="G765" s="86"/>
      <c r="H765" s="86"/>
      <c r="I765" s="86"/>
      <c r="J765" s="86"/>
      <c r="K765" s="86"/>
      <c r="L765" s="86"/>
      <c r="M765" s="86"/>
      <c r="N765" s="86"/>
      <c r="O765" s="86"/>
      <c r="P765" s="86"/>
      <c r="Q765" s="2"/>
      <c r="R765" s="2"/>
      <c r="S765" s="2"/>
      <c r="T765" s="2"/>
      <c r="U765" s="2"/>
      <c r="V765" s="2"/>
      <c r="W765" s="2"/>
      <c r="X765" s="2"/>
      <c r="Y765" s="2"/>
      <c r="Z765" s="2"/>
    </row>
    <row r="766" spans="1:26">
      <c r="A766" s="2"/>
      <c r="B766" s="2"/>
      <c r="C766" s="86"/>
      <c r="D766" s="86"/>
      <c r="E766" s="86"/>
      <c r="F766" s="86"/>
      <c r="G766" s="86"/>
      <c r="H766" s="86"/>
      <c r="I766" s="86"/>
      <c r="J766" s="86"/>
      <c r="K766" s="86"/>
      <c r="L766" s="86"/>
      <c r="M766" s="86"/>
      <c r="N766" s="86"/>
      <c r="O766" s="86"/>
      <c r="P766" s="86"/>
      <c r="Q766" s="2"/>
      <c r="R766" s="2"/>
      <c r="S766" s="2"/>
      <c r="T766" s="2"/>
      <c r="U766" s="2"/>
      <c r="V766" s="2"/>
      <c r="W766" s="2"/>
      <c r="X766" s="2"/>
      <c r="Y766" s="2"/>
      <c r="Z766" s="2"/>
    </row>
    <row r="767" spans="1:26">
      <c r="A767" s="2"/>
      <c r="B767" s="2"/>
      <c r="C767" s="86"/>
      <c r="D767" s="86"/>
      <c r="E767" s="86"/>
      <c r="F767" s="86"/>
      <c r="G767" s="86"/>
      <c r="H767" s="86"/>
      <c r="I767" s="86"/>
      <c r="J767" s="86"/>
      <c r="K767" s="86"/>
      <c r="L767" s="86"/>
      <c r="M767" s="86"/>
      <c r="N767" s="86"/>
      <c r="O767" s="86"/>
      <c r="P767" s="86"/>
      <c r="Q767" s="2"/>
      <c r="R767" s="2"/>
      <c r="S767" s="2"/>
      <c r="T767" s="2"/>
      <c r="U767" s="2"/>
      <c r="V767" s="2"/>
      <c r="W767" s="2"/>
      <c r="X767" s="2"/>
      <c r="Y767" s="2"/>
      <c r="Z767" s="2"/>
    </row>
    <row r="768" spans="1:26">
      <c r="A768" s="2"/>
      <c r="B768" s="2"/>
      <c r="C768" s="86"/>
      <c r="D768" s="86"/>
      <c r="E768" s="86"/>
      <c r="F768" s="86"/>
      <c r="G768" s="86"/>
      <c r="H768" s="86"/>
      <c r="I768" s="86"/>
      <c r="J768" s="86"/>
      <c r="K768" s="86"/>
      <c r="L768" s="86"/>
      <c r="M768" s="86"/>
      <c r="N768" s="86"/>
      <c r="O768" s="86"/>
      <c r="P768" s="86"/>
      <c r="Q768" s="2"/>
      <c r="R768" s="2"/>
      <c r="S768" s="2"/>
      <c r="T768" s="2"/>
      <c r="U768" s="2"/>
      <c r="V768" s="2"/>
      <c r="W768" s="2"/>
      <c r="X768" s="2"/>
      <c r="Y768" s="2"/>
      <c r="Z768" s="2"/>
    </row>
    <row r="769" spans="1:26">
      <c r="A769" s="2"/>
      <c r="B769" s="2"/>
      <c r="C769" s="86"/>
      <c r="D769" s="86"/>
      <c r="E769" s="86"/>
      <c r="F769" s="86"/>
      <c r="G769" s="86"/>
      <c r="H769" s="86"/>
      <c r="I769" s="86"/>
      <c r="J769" s="86"/>
      <c r="K769" s="86"/>
      <c r="L769" s="86"/>
      <c r="M769" s="86"/>
      <c r="N769" s="86"/>
      <c r="O769" s="86"/>
      <c r="P769" s="86"/>
      <c r="Q769" s="2"/>
      <c r="R769" s="2"/>
      <c r="S769" s="2"/>
      <c r="T769" s="2"/>
      <c r="U769" s="2"/>
      <c r="V769" s="2"/>
      <c r="W769" s="2"/>
      <c r="X769" s="2"/>
      <c r="Y769" s="2"/>
      <c r="Z769" s="2"/>
    </row>
    <row r="770" spans="1:26">
      <c r="A770" s="2"/>
      <c r="B770" s="2"/>
      <c r="C770" s="86"/>
      <c r="D770" s="86"/>
      <c r="E770" s="86"/>
      <c r="F770" s="86"/>
      <c r="G770" s="86"/>
      <c r="H770" s="86"/>
      <c r="I770" s="86"/>
      <c r="J770" s="86"/>
      <c r="K770" s="86"/>
      <c r="L770" s="86"/>
      <c r="M770" s="86"/>
      <c r="N770" s="86"/>
      <c r="O770" s="86"/>
      <c r="P770" s="86"/>
      <c r="Q770" s="2"/>
      <c r="R770" s="2"/>
      <c r="S770" s="2"/>
      <c r="T770" s="2"/>
      <c r="U770" s="2"/>
      <c r="V770" s="2"/>
      <c r="W770" s="2"/>
      <c r="X770" s="2"/>
      <c r="Y770" s="2"/>
      <c r="Z770" s="2"/>
    </row>
    <row r="771" spans="1:26">
      <c r="A771" s="2"/>
      <c r="B771" s="2"/>
      <c r="C771" s="86"/>
      <c r="D771" s="86"/>
      <c r="E771" s="86"/>
      <c r="F771" s="86"/>
      <c r="G771" s="86"/>
      <c r="H771" s="86"/>
      <c r="I771" s="86"/>
      <c r="J771" s="86"/>
      <c r="K771" s="86"/>
      <c r="L771" s="86"/>
      <c r="M771" s="86"/>
      <c r="N771" s="86"/>
      <c r="O771" s="86"/>
      <c r="P771" s="86"/>
      <c r="Q771" s="2"/>
      <c r="R771" s="2"/>
      <c r="S771" s="2"/>
      <c r="T771" s="2"/>
      <c r="U771" s="2"/>
      <c r="V771" s="2"/>
      <c r="W771" s="2"/>
      <c r="X771" s="2"/>
      <c r="Y771" s="2"/>
      <c r="Z771" s="2"/>
    </row>
    <row r="772" spans="1:26">
      <c r="A772" s="2"/>
      <c r="B772" s="2"/>
      <c r="C772" s="86"/>
      <c r="D772" s="86"/>
      <c r="E772" s="86"/>
      <c r="F772" s="86"/>
      <c r="G772" s="86"/>
      <c r="H772" s="86"/>
      <c r="I772" s="86"/>
      <c r="J772" s="86"/>
      <c r="K772" s="86"/>
      <c r="L772" s="86"/>
      <c r="M772" s="86"/>
      <c r="N772" s="86"/>
      <c r="O772" s="86"/>
      <c r="P772" s="86"/>
      <c r="Q772" s="2"/>
      <c r="R772" s="2"/>
      <c r="S772" s="2"/>
      <c r="T772" s="2"/>
      <c r="U772" s="2"/>
      <c r="V772" s="2"/>
      <c r="W772" s="2"/>
      <c r="X772" s="2"/>
      <c r="Y772" s="2"/>
      <c r="Z772" s="2"/>
    </row>
    <row r="773" spans="1:26">
      <c r="A773" s="2"/>
      <c r="B773" s="2"/>
      <c r="C773" s="86"/>
      <c r="D773" s="86"/>
      <c r="E773" s="86"/>
      <c r="F773" s="86"/>
      <c r="G773" s="86"/>
      <c r="H773" s="86"/>
      <c r="I773" s="86"/>
      <c r="J773" s="86"/>
      <c r="K773" s="86"/>
      <c r="L773" s="86"/>
      <c r="M773" s="86"/>
      <c r="N773" s="86"/>
      <c r="O773" s="86"/>
      <c r="P773" s="86"/>
      <c r="Q773" s="2"/>
      <c r="R773" s="2"/>
      <c r="S773" s="2"/>
      <c r="T773" s="2"/>
      <c r="U773" s="2"/>
      <c r="V773" s="2"/>
      <c r="W773" s="2"/>
      <c r="X773" s="2"/>
      <c r="Y773" s="2"/>
      <c r="Z773" s="2"/>
    </row>
    <row r="774" spans="1:26">
      <c r="A774" s="2"/>
      <c r="B774" s="2"/>
      <c r="C774" s="86"/>
      <c r="D774" s="86"/>
      <c r="E774" s="86"/>
      <c r="F774" s="86"/>
      <c r="G774" s="86"/>
      <c r="H774" s="86"/>
      <c r="I774" s="86"/>
      <c r="J774" s="86"/>
      <c r="K774" s="86"/>
      <c r="L774" s="86"/>
      <c r="M774" s="86"/>
      <c r="N774" s="86"/>
      <c r="O774" s="86"/>
      <c r="P774" s="86"/>
      <c r="Q774" s="2"/>
      <c r="R774" s="2"/>
      <c r="S774" s="2"/>
      <c r="T774" s="2"/>
      <c r="U774" s="2"/>
      <c r="V774" s="2"/>
      <c r="W774" s="2"/>
      <c r="X774" s="2"/>
      <c r="Y774" s="2"/>
      <c r="Z774" s="2"/>
    </row>
    <row r="775" spans="1:26">
      <c r="A775" s="2"/>
      <c r="B775" s="2"/>
      <c r="C775" s="86"/>
      <c r="D775" s="86"/>
      <c r="E775" s="86"/>
      <c r="F775" s="86"/>
      <c r="G775" s="86"/>
      <c r="H775" s="86"/>
      <c r="I775" s="86"/>
      <c r="J775" s="86"/>
      <c r="K775" s="86"/>
      <c r="L775" s="86"/>
      <c r="M775" s="86"/>
      <c r="N775" s="86"/>
      <c r="O775" s="86"/>
      <c r="P775" s="86"/>
      <c r="Q775" s="2"/>
      <c r="R775" s="2"/>
      <c r="S775" s="2"/>
      <c r="T775" s="2"/>
      <c r="U775" s="2"/>
      <c r="V775" s="2"/>
      <c r="W775" s="2"/>
      <c r="X775" s="2"/>
      <c r="Y775" s="2"/>
      <c r="Z775" s="2"/>
    </row>
    <row r="776" spans="1:26">
      <c r="A776" s="2"/>
      <c r="B776" s="2"/>
      <c r="C776" s="86"/>
      <c r="D776" s="86"/>
      <c r="E776" s="86"/>
      <c r="F776" s="86"/>
      <c r="G776" s="86"/>
      <c r="H776" s="86"/>
      <c r="I776" s="86"/>
      <c r="J776" s="86"/>
      <c r="K776" s="86"/>
      <c r="L776" s="86"/>
      <c r="M776" s="86"/>
      <c r="N776" s="86"/>
      <c r="O776" s="86"/>
      <c r="P776" s="86"/>
      <c r="Q776" s="2"/>
      <c r="R776" s="2"/>
      <c r="S776" s="2"/>
      <c r="T776" s="2"/>
      <c r="U776" s="2"/>
      <c r="V776" s="2"/>
      <c r="W776" s="2"/>
      <c r="X776" s="2"/>
      <c r="Y776" s="2"/>
      <c r="Z776" s="2"/>
    </row>
    <row r="777" spans="1:26">
      <c r="A777" s="2"/>
      <c r="B777" s="2"/>
      <c r="C777" s="86"/>
      <c r="D777" s="86"/>
      <c r="E777" s="86"/>
      <c r="F777" s="86"/>
      <c r="G777" s="86"/>
      <c r="H777" s="86"/>
      <c r="I777" s="86"/>
      <c r="J777" s="86"/>
      <c r="K777" s="86"/>
      <c r="L777" s="86"/>
      <c r="M777" s="86"/>
      <c r="N777" s="86"/>
      <c r="O777" s="86"/>
      <c r="P777" s="86"/>
      <c r="Q777" s="2"/>
      <c r="R777" s="2"/>
      <c r="S777" s="2"/>
      <c r="T777" s="2"/>
      <c r="U777" s="2"/>
      <c r="V777" s="2"/>
      <c r="W777" s="2"/>
      <c r="X777" s="2"/>
      <c r="Y777" s="2"/>
      <c r="Z777" s="2"/>
    </row>
    <row r="778" spans="1:26">
      <c r="A778" s="2"/>
      <c r="B778" s="2"/>
      <c r="C778" s="86"/>
      <c r="D778" s="86"/>
      <c r="E778" s="86"/>
      <c r="F778" s="86"/>
      <c r="G778" s="86"/>
      <c r="H778" s="86"/>
      <c r="I778" s="86"/>
      <c r="J778" s="86"/>
      <c r="K778" s="86"/>
      <c r="L778" s="86"/>
      <c r="M778" s="86"/>
      <c r="N778" s="86"/>
      <c r="O778" s="86"/>
      <c r="P778" s="86"/>
      <c r="Q778" s="2"/>
      <c r="R778" s="2"/>
      <c r="S778" s="2"/>
      <c r="T778" s="2"/>
      <c r="U778" s="2"/>
      <c r="V778" s="2"/>
      <c r="W778" s="2"/>
      <c r="X778" s="2"/>
      <c r="Y778" s="2"/>
      <c r="Z778" s="2"/>
    </row>
    <row r="779" spans="1:26">
      <c r="A779" s="2"/>
      <c r="B779" s="2"/>
      <c r="C779" s="86"/>
      <c r="D779" s="86"/>
      <c r="E779" s="86"/>
      <c r="F779" s="86"/>
      <c r="G779" s="86"/>
      <c r="H779" s="86"/>
      <c r="I779" s="86"/>
      <c r="J779" s="86"/>
      <c r="K779" s="86"/>
      <c r="L779" s="86"/>
      <c r="M779" s="86"/>
      <c r="N779" s="86"/>
      <c r="O779" s="86"/>
      <c r="P779" s="86"/>
      <c r="Q779" s="2"/>
      <c r="R779" s="2"/>
      <c r="S779" s="2"/>
      <c r="T779" s="2"/>
      <c r="U779" s="2"/>
      <c r="V779" s="2"/>
      <c r="W779" s="2"/>
      <c r="X779" s="2"/>
      <c r="Y779" s="2"/>
      <c r="Z779" s="2"/>
    </row>
    <row r="780" spans="1:26">
      <c r="A780" s="2"/>
      <c r="B780" s="2"/>
      <c r="C780" s="86"/>
      <c r="D780" s="86"/>
      <c r="E780" s="86"/>
      <c r="F780" s="86"/>
      <c r="G780" s="86"/>
      <c r="H780" s="86"/>
      <c r="I780" s="86"/>
      <c r="J780" s="86"/>
      <c r="K780" s="86"/>
      <c r="L780" s="86"/>
      <c r="M780" s="86"/>
      <c r="N780" s="86"/>
      <c r="O780" s="86"/>
      <c r="P780" s="86"/>
      <c r="Q780" s="2"/>
      <c r="R780" s="2"/>
      <c r="S780" s="2"/>
      <c r="T780" s="2"/>
      <c r="U780" s="2"/>
      <c r="V780" s="2"/>
      <c r="W780" s="2"/>
      <c r="X780" s="2"/>
      <c r="Y780" s="2"/>
      <c r="Z780" s="2"/>
    </row>
    <row r="781" spans="1:26">
      <c r="A781" s="2"/>
      <c r="B781" s="2"/>
      <c r="C781" s="86"/>
      <c r="D781" s="86"/>
      <c r="E781" s="86"/>
      <c r="F781" s="86"/>
      <c r="G781" s="86"/>
      <c r="H781" s="86"/>
      <c r="I781" s="86"/>
      <c r="J781" s="86"/>
      <c r="K781" s="86"/>
      <c r="L781" s="86"/>
      <c r="M781" s="86"/>
      <c r="N781" s="86"/>
      <c r="O781" s="86"/>
      <c r="P781" s="86"/>
      <c r="Q781" s="2"/>
      <c r="R781" s="2"/>
      <c r="S781" s="2"/>
      <c r="T781" s="2"/>
      <c r="U781" s="2"/>
      <c r="V781" s="2"/>
      <c r="W781" s="2"/>
      <c r="X781" s="2"/>
      <c r="Y781" s="2"/>
      <c r="Z781" s="2"/>
    </row>
    <row r="782" spans="1:26">
      <c r="A782" s="2"/>
      <c r="B782" s="2"/>
      <c r="C782" s="86"/>
      <c r="D782" s="86"/>
      <c r="E782" s="86"/>
      <c r="F782" s="86"/>
      <c r="G782" s="86"/>
      <c r="H782" s="86"/>
      <c r="I782" s="86"/>
      <c r="J782" s="86"/>
      <c r="K782" s="86"/>
      <c r="L782" s="86"/>
      <c r="M782" s="86"/>
      <c r="N782" s="86"/>
      <c r="O782" s="86"/>
      <c r="P782" s="86"/>
      <c r="Q782" s="2"/>
      <c r="R782" s="2"/>
      <c r="S782" s="2"/>
      <c r="T782" s="2"/>
      <c r="U782" s="2"/>
      <c r="V782" s="2"/>
      <c r="W782" s="2"/>
      <c r="X782" s="2"/>
      <c r="Y782" s="2"/>
      <c r="Z782" s="2"/>
    </row>
    <row r="783" spans="1:26">
      <c r="A783" s="2"/>
      <c r="B783" s="2"/>
      <c r="C783" s="86"/>
      <c r="D783" s="86"/>
      <c r="E783" s="86"/>
      <c r="F783" s="86"/>
      <c r="G783" s="86"/>
      <c r="H783" s="86"/>
      <c r="I783" s="86"/>
      <c r="J783" s="86"/>
      <c r="K783" s="86"/>
      <c r="L783" s="86"/>
      <c r="M783" s="86"/>
      <c r="N783" s="86"/>
      <c r="O783" s="86"/>
      <c r="P783" s="86"/>
      <c r="Q783" s="2"/>
      <c r="R783" s="2"/>
      <c r="S783" s="2"/>
      <c r="T783" s="2"/>
      <c r="U783" s="2"/>
      <c r="V783" s="2"/>
      <c r="W783" s="2"/>
      <c r="X783" s="2"/>
      <c r="Y783" s="2"/>
      <c r="Z783" s="2"/>
    </row>
    <row r="784" spans="1:26">
      <c r="A784" s="2"/>
      <c r="B784" s="2"/>
      <c r="C784" s="86"/>
      <c r="D784" s="86"/>
      <c r="E784" s="86"/>
      <c r="F784" s="86"/>
      <c r="G784" s="86"/>
      <c r="H784" s="86"/>
      <c r="I784" s="86"/>
      <c r="J784" s="86"/>
      <c r="K784" s="86"/>
      <c r="L784" s="86"/>
      <c r="M784" s="86"/>
      <c r="N784" s="86"/>
      <c r="O784" s="86"/>
      <c r="P784" s="86"/>
      <c r="Q784" s="2"/>
      <c r="R784" s="2"/>
      <c r="S784" s="2"/>
      <c r="T784" s="2"/>
      <c r="U784" s="2"/>
      <c r="V784" s="2"/>
      <c r="W784" s="2"/>
      <c r="X784" s="2"/>
      <c r="Y784" s="2"/>
      <c r="Z784" s="2"/>
    </row>
    <row r="785" spans="1:26">
      <c r="A785" s="2"/>
      <c r="B785" s="2"/>
      <c r="C785" s="86"/>
      <c r="D785" s="86"/>
      <c r="E785" s="86"/>
      <c r="F785" s="86"/>
      <c r="G785" s="86"/>
      <c r="H785" s="86"/>
      <c r="I785" s="86"/>
      <c r="J785" s="86"/>
      <c r="K785" s="86"/>
      <c r="L785" s="86"/>
      <c r="M785" s="86"/>
      <c r="N785" s="86"/>
      <c r="O785" s="86"/>
      <c r="P785" s="86"/>
      <c r="Q785" s="2"/>
      <c r="R785" s="2"/>
      <c r="S785" s="2"/>
      <c r="T785" s="2"/>
      <c r="U785" s="2"/>
      <c r="V785" s="2"/>
      <c r="W785" s="2"/>
      <c r="X785" s="2"/>
      <c r="Y785" s="2"/>
      <c r="Z785" s="2"/>
    </row>
    <row r="786" spans="1:26">
      <c r="A786" s="2"/>
      <c r="B786" s="2"/>
      <c r="C786" s="86"/>
      <c r="D786" s="86"/>
      <c r="E786" s="86"/>
      <c r="F786" s="86"/>
      <c r="G786" s="86"/>
      <c r="H786" s="86"/>
      <c r="I786" s="86"/>
      <c r="J786" s="86"/>
      <c r="K786" s="86"/>
      <c r="L786" s="86"/>
      <c r="M786" s="86"/>
      <c r="N786" s="86"/>
      <c r="O786" s="86"/>
      <c r="P786" s="86"/>
      <c r="Q786" s="2"/>
      <c r="R786" s="2"/>
      <c r="S786" s="2"/>
      <c r="T786" s="2"/>
      <c r="U786" s="2"/>
      <c r="V786" s="2"/>
      <c r="W786" s="2"/>
      <c r="X786" s="2"/>
      <c r="Y786" s="2"/>
      <c r="Z786" s="2"/>
    </row>
    <row r="787" spans="1:26">
      <c r="A787" s="2"/>
      <c r="B787" s="2"/>
      <c r="C787" s="86"/>
      <c r="D787" s="86"/>
      <c r="E787" s="86"/>
      <c r="F787" s="86"/>
      <c r="G787" s="86"/>
      <c r="H787" s="86"/>
      <c r="I787" s="86"/>
      <c r="J787" s="86"/>
      <c r="K787" s="86"/>
      <c r="L787" s="86"/>
      <c r="M787" s="86"/>
      <c r="N787" s="86"/>
      <c r="O787" s="86"/>
      <c r="P787" s="86"/>
      <c r="Q787" s="2"/>
      <c r="R787" s="2"/>
      <c r="S787" s="2"/>
      <c r="T787" s="2"/>
      <c r="U787" s="2"/>
      <c r="V787" s="2"/>
      <c r="W787" s="2"/>
      <c r="X787" s="2"/>
      <c r="Y787" s="2"/>
      <c r="Z787" s="2"/>
    </row>
    <row r="788" spans="1:26">
      <c r="A788" s="2"/>
      <c r="B788" s="2"/>
      <c r="C788" s="86"/>
      <c r="D788" s="86"/>
      <c r="E788" s="86"/>
      <c r="F788" s="86"/>
      <c r="G788" s="86"/>
      <c r="H788" s="86"/>
      <c r="I788" s="86"/>
      <c r="J788" s="86"/>
      <c r="K788" s="86"/>
      <c r="L788" s="86"/>
      <c r="M788" s="86"/>
      <c r="N788" s="86"/>
      <c r="O788" s="86"/>
      <c r="P788" s="86"/>
      <c r="Q788" s="2"/>
      <c r="R788" s="2"/>
      <c r="S788" s="2"/>
      <c r="T788" s="2"/>
      <c r="U788" s="2"/>
      <c r="V788" s="2"/>
      <c r="W788" s="2"/>
      <c r="X788" s="2"/>
      <c r="Y788" s="2"/>
      <c r="Z788" s="2"/>
    </row>
    <row r="789" spans="1:26">
      <c r="A789" s="2"/>
      <c r="B789" s="2"/>
      <c r="C789" s="86"/>
      <c r="D789" s="86"/>
      <c r="E789" s="86"/>
      <c r="F789" s="86"/>
      <c r="G789" s="86"/>
      <c r="H789" s="86"/>
      <c r="I789" s="86"/>
      <c r="J789" s="86"/>
      <c r="K789" s="86"/>
      <c r="L789" s="86"/>
      <c r="M789" s="86"/>
      <c r="N789" s="86"/>
      <c r="O789" s="86"/>
      <c r="P789" s="86"/>
      <c r="Q789" s="2"/>
      <c r="R789" s="2"/>
      <c r="S789" s="2"/>
      <c r="T789" s="2"/>
      <c r="U789" s="2"/>
      <c r="V789" s="2"/>
      <c r="W789" s="2"/>
      <c r="X789" s="2"/>
      <c r="Y789" s="2"/>
      <c r="Z789" s="2"/>
    </row>
    <row r="790" spans="1:26">
      <c r="A790" s="2"/>
      <c r="B790" s="2"/>
      <c r="C790" s="86"/>
      <c r="D790" s="86"/>
      <c r="E790" s="86"/>
      <c r="F790" s="86"/>
      <c r="G790" s="86"/>
      <c r="H790" s="86"/>
      <c r="I790" s="86"/>
      <c r="J790" s="86"/>
      <c r="K790" s="86"/>
      <c r="L790" s="86"/>
      <c r="M790" s="86"/>
      <c r="N790" s="86"/>
      <c r="O790" s="86"/>
      <c r="P790" s="86"/>
      <c r="Q790" s="2"/>
      <c r="R790" s="2"/>
      <c r="S790" s="2"/>
      <c r="T790" s="2"/>
      <c r="U790" s="2"/>
      <c r="V790" s="2"/>
      <c r="W790" s="2"/>
      <c r="X790" s="2"/>
      <c r="Y790" s="2"/>
      <c r="Z790" s="2"/>
    </row>
    <row r="791" spans="1:26">
      <c r="A791" s="2"/>
      <c r="B791" s="2"/>
      <c r="C791" s="86"/>
      <c r="D791" s="86"/>
      <c r="E791" s="86"/>
      <c r="F791" s="86"/>
      <c r="G791" s="86"/>
      <c r="H791" s="86"/>
      <c r="I791" s="86"/>
      <c r="J791" s="86"/>
      <c r="K791" s="86"/>
      <c r="L791" s="86"/>
      <c r="M791" s="86"/>
      <c r="N791" s="86"/>
      <c r="O791" s="86"/>
      <c r="P791" s="86"/>
      <c r="Q791" s="2"/>
      <c r="R791" s="2"/>
      <c r="S791" s="2"/>
      <c r="T791" s="2"/>
      <c r="U791" s="2"/>
      <c r="V791" s="2"/>
      <c r="W791" s="2"/>
      <c r="X791" s="2"/>
      <c r="Y791" s="2"/>
      <c r="Z791" s="2"/>
    </row>
    <row r="792" spans="1:26">
      <c r="A792" s="2"/>
      <c r="B792" s="2"/>
      <c r="C792" s="86"/>
      <c r="D792" s="86"/>
      <c r="E792" s="86"/>
      <c r="F792" s="86"/>
      <c r="G792" s="86"/>
      <c r="H792" s="86"/>
      <c r="I792" s="86"/>
      <c r="J792" s="86"/>
      <c r="K792" s="86"/>
      <c r="L792" s="86"/>
      <c r="M792" s="86"/>
      <c r="N792" s="86"/>
      <c r="O792" s="86"/>
      <c r="P792" s="86"/>
      <c r="Q792" s="2"/>
      <c r="R792" s="2"/>
      <c r="S792" s="2"/>
      <c r="T792" s="2"/>
      <c r="U792" s="2"/>
      <c r="V792" s="2"/>
      <c r="W792" s="2"/>
      <c r="X792" s="2"/>
      <c r="Y792" s="2"/>
      <c r="Z792" s="2"/>
    </row>
    <row r="793" spans="1:26">
      <c r="A793" s="2"/>
      <c r="B793" s="2"/>
      <c r="C793" s="86"/>
      <c r="D793" s="86"/>
      <c r="E793" s="86"/>
      <c r="F793" s="86"/>
      <c r="G793" s="86"/>
      <c r="H793" s="86"/>
      <c r="I793" s="86"/>
      <c r="J793" s="86"/>
      <c r="K793" s="86"/>
      <c r="L793" s="86"/>
      <c r="M793" s="86"/>
      <c r="N793" s="86"/>
      <c r="O793" s="86"/>
      <c r="P793" s="86"/>
      <c r="Q793" s="2"/>
      <c r="R793" s="2"/>
      <c r="S793" s="2"/>
      <c r="T793" s="2"/>
      <c r="U793" s="2"/>
      <c r="V793" s="2"/>
      <c r="W793" s="2"/>
      <c r="X793" s="2"/>
      <c r="Y793" s="2"/>
      <c r="Z793" s="2"/>
    </row>
    <row r="794" spans="1:26">
      <c r="A794" s="2"/>
      <c r="B794" s="2"/>
      <c r="C794" s="86"/>
      <c r="D794" s="86"/>
      <c r="E794" s="86"/>
      <c r="F794" s="86"/>
      <c r="G794" s="86"/>
      <c r="H794" s="86"/>
      <c r="I794" s="86"/>
      <c r="J794" s="86"/>
      <c r="K794" s="86"/>
      <c r="L794" s="86"/>
      <c r="M794" s="86"/>
      <c r="N794" s="86"/>
      <c r="O794" s="86"/>
      <c r="P794" s="86"/>
      <c r="Q794" s="2"/>
      <c r="R794" s="2"/>
      <c r="S794" s="2"/>
      <c r="T794" s="2"/>
      <c r="U794" s="2"/>
      <c r="V794" s="2"/>
      <c r="W794" s="2"/>
      <c r="X794" s="2"/>
      <c r="Y794" s="2"/>
      <c r="Z794" s="2"/>
    </row>
    <row r="795" spans="1:26">
      <c r="A795" s="2"/>
      <c r="B795" s="2"/>
      <c r="C795" s="86"/>
      <c r="D795" s="86"/>
      <c r="E795" s="86"/>
      <c r="F795" s="86"/>
      <c r="G795" s="86"/>
      <c r="H795" s="86"/>
      <c r="I795" s="86"/>
      <c r="J795" s="86"/>
      <c r="K795" s="86"/>
      <c r="L795" s="86"/>
      <c r="M795" s="86"/>
      <c r="N795" s="86"/>
      <c r="O795" s="86"/>
      <c r="P795" s="86"/>
      <c r="Q795" s="2"/>
      <c r="R795" s="2"/>
      <c r="S795" s="2"/>
      <c r="T795" s="2"/>
      <c r="U795" s="2"/>
      <c r="V795" s="2"/>
      <c r="W795" s="2"/>
      <c r="X795" s="2"/>
      <c r="Y795" s="2"/>
      <c r="Z795" s="2"/>
    </row>
    <row r="796" spans="1:26">
      <c r="A796" s="2"/>
      <c r="B796" s="2"/>
      <c r="C796" s="86"/>
      <c r="D796" s="86"/>
      <c r="E796" s="86"/>
      <c r="F796" s="86"/>
      <c r="G796" s="86"/>
      <c r="H796" s="86"/>
      <c r="I796" s="86"/>
      <c r="J796" s="86"/>
      <c r="K796" s="86"/>
      <c r="L796" s="86"/>
      <c r="M796" s="86"/>
      <c r="N796" s="86"/>
      <c r="O796" s="86"/>
      <c r="P796" s="86"/>
      <c r="Q796" s="2"/>
      <c r="R796" s="2"/>
      <c r="S796" s="2"/>
      <c r="T796" s="2"/>
      <c r="U796" s="2"/>
      <c r="V796" s="2"/>
      <c r="W796" s="2"/>
      <c r="X796" s="2"/>
      <c r="Y796" s="2"/>
      <c r="Z796" s="2"/>
    </row>
    <row r="797" spans="1:26">
      <c r="A797" s="2"/>
      <c r="B797" s="2"/>
      <c r="C797" s="86"/>
      <c r="D797" s="86"/>
      <c r="E797" s="86"/>
      <c r="F797" s="86"/>
      <c r="G797" s="86"/>
      <c r="H797" s="86"/>
      <c r="I797" s="86"/>
      <c r="J797" s="86"/>
      <c r="K797" s="86"/>
      <c r="L797" s="86"/>
      <c r="M797" s="86"/>
      <c r="N797" s="86"/>
      <c r="O797" s="86"/>
      <c r="P797" s="86"/>
      <c r="Q797" s="2"/>
      <c r="R797" s="2"/>
      <c r="S797" s="2"/>
      <c r="T797" s="2"/>
      <c r="U797" s="2"/>
      <c r="V797" s="2"/>
      <c r="W797" s="2"/>
      <c r="X797" s="2"/>
      <c r="Y797" s="2"/>
      <c r="Z797" s="2"/>
    </row>
    <row r="798" spans="1:26">
      <c r="A798" s="2"/>
      <c r="B798" s="2"/>
      <c r="C798" s="86"/>
      <c r="D798" s="86"/>
      <c r="E798" s="86"/>
      <c r="F798" s="86"/>
      <c r="G798" s="86"/>
      <c r="H798" s="86"/>
      <c r="I798" s="86"/>
      <c r="J798" s="86"/>
      <c r="K798" s="86"/>
      <c r="L798" s="86"/>
      <c r="M798" s="86"/>
      <c r="N798" s="86"/>
      <c r="O798" s="86"/>
      <c r="P798" s="86"/>
      <c r="Q798" s="2"/>
      <c r="R798" s="2"/>
      <c r="S798" s="2"/>
      <c r="T798" s="2"/>
      <c r="U798" s="2"/>
      <c r="V798" s="2"/>
      <c r="W798" s="2"/>
      <c r="X798" s="2"/>
      <c r="Y798" s="2"/>
      <c r="Z798" s="2"/>
    </row>
    <row r="799" spans="1:26">
      <c r="A799" s="2"/>
      <c r="B799" s="2"/>
      <c r="C799" s="86"/>
      <c r="D799" s="86"/>
      <c r="E799" s="86"/>
      <c r="F799" s="86"/>
      <c r="G799" s="86"/>
      <c r="H799" s="86"/>
      <c r="I799" s="86"/>
      <c r="J799" s="86"/>
      <c r="K799" s="86"/>
      <c r="L799" s="86"/>
      <c r="M799" s="86"/>
      <c r="N799" s="86"/>
      <c r="O799" s="86"/>
      <c r="P799" s="86"/>
      <c r="Q799" s="2"/>
      <c r="R799" s="2"/>
      <c r="S799" s="2"/>
      <c r="T799" s="2"/>
      <c r="U799" s="2"/>
      <c r="V799" s="2"/>
      <c r="W799" s="2"/>
      <c r="X799" s="2"/>
      <c r="Y799" s="2"/>
      <c r="Z799" s="2"/>
    </row>
    <row r="800" spans="1:26">
      <c r="A800" s="2"/>
      <c r="B800" s="2"/>
      <c r="C800" s="86"/>
      <c r="D800" s="86"/>
      <c r="E800" s="86"/>
      <c r="F800" s="86"/>
      <c r="G800" s="86"/>
      <c r="H800" s="86"/>
      <c r="I800" s="86"/>
      <c r="J800" s="86"/>
      <c r="K800" s="86"/>
      <c r="L800" s="86"/>
      <c r="M800" s="86"/>
      <c r="N800" s="86"/>
      <c r="O800" s="86"/>
      <c r="P800" s="86"/>
      <c r="Q800" s="2"/>
      <c r="R800" s="2"/>
      <c r="S800" s="2"/>
      <c r="T800" s="2"/>
      <c r="U800" s="2"/>
      <c r="V800" s="2"/>
      <c r="W800" s="2"/>
      <c r="X800" s="2"/>
      <c r="Y800" s="2"/>
      <c r="Z800" s="2"/>
    </row>
    <row r="801" spans="1:26">
      <c r="A801" s="2"/>
      <c r="B801" s="2"/>
      <c r="C801" s="86"/>
      <c r="D801" s="86"/>
      <c r="E801" s="86"/>
      <c r="F801" s="86"/>
      <c r="G801" s="86"/>
      <c r="H801" s="86"/>
      <c r="I801" s="86"/>
      <c r="J801" s="86"/>
      <c r="K801" s="86"/>
      <c r="L801" s="86"/>
      <c r="M801" s="86"/>
      <c r="N801" s="86"/>
      <c r="O801" s="86"/>
      <c r="P801" s="86"/>
      <c r="Q801" s="2"/>
      <c r="R801" s="2"/>
      <c r="S801" s="2"/>
      <c r="T801" s="2"/>
      <c r="U801" s="2"/>
      <c r="V801" s="2"/>
      <c r="W801" s="2"/>
      <c r="X801" s="2"/>
      <c r="Y801" s="2"/>
      <c r="Z801" s="2"/>
    </row>
    <row r="802" spans="1:26">
      <c r="A802" s="2"/>
      <c r="B802" s="2"/>
      <c r="C802" s="86"/>
      <c r="D802" s="86"/>
      <c r="E802" s="86"/>
      <c r="F802" s="86"/>
      <c r="G802" s="86"/>
      <c r="H802" s="86"/>
      <c r="I802" s="86"/>
      <c r="J802" s="86"/>
      <c r="K802" s="86"/>
      <c r="L802" s="86"/>
      <c r="M802" s="86"/>
      <c r="N802" s="86"/>
      <c r="O802" s="86"/>
      <c r="P802" s="86"/>
      <c r="Q802" s="2"/>
      <c r="R802" s="2"/>
      <c r="S802" s="2"/>
      <c r="T802" s="2"/>
      <c r="U802" s="2"/>
      <c r="V802" s="2"/>
      <c r="W802" s="2"/>
      <c r="X802" s="2"/>
      <c r="Y802" s="2"/>
      <c r="Z802" s="2"/>
    </row>
    <row r="803" spans="1:26">
      <c r="A803" s="2"/>
      <c r="B803" s="2"/>
      <c r="C803" s="86"/>
      <c r="D803" s="86"/>
      <c r="E803" s="86"/>
      <c r="F803" s="86"/>
      <c r="G803" s="86"/>
      <c r="H803" s="86"/>
      <c r="I803" s="86"/>
      <c r="J803" s="86"/>
      <c r="K803" s="86"/>
      <c r="L803" s="86"/>
      <c r="M803" s="86"/>
      <c r="N803" s="86"/>
      <c r="O803" s="86"/>
      <c r="P803" s="86"/>
      <c r="Q803" s="2"/>
      <c r="R803" s="2"/>
      <c r="S803" s="2"/>
      <c r="T803" s="2"/>
      <c r="U803" s="2"/>
      <c r="V803" s="2"/>
      <c r="W803" s="2"/>
      <c r="X803" s="2"/>
      <c r="Y803" s="2"/>
      <c r="Z803" s="2"/>
    </row>
    <row r="804" spans="1:26">
      <c r="A804" s="2"/>
      <c r="B804" s="2"/>
      <c r="C804" s="86"/>
      <c r="D804" s="86"/>
      <c r="E804" s="86"/>
      <c r="F804" s="86"/>
      <c r="G804" s="86"/>
      <c r="H804" s="86"/>
      <c r="I804" s="86"/>
      <c r="J804" s="86"/>
      <c r="K804" s="86"/>
      <c r="L804" s="86"/>
      <c r="M804" s="86"/>
      <c r="N804" s="86"/>
      <c r="O804" s="86"/>
      <c r="P804" s="86"/>
      <c r="Q804" s="2"/>
      <c r="R804" s="2"/>
      <c r="S804" s="2"/>
      <c r="T804" s="2"/>
      <c r="U804" s="2"/>
      <c r="V804" s="2"/>
      <c r="W804" s="2"/>
      <c r="X804" s="2"/>
      <c r="Y804" s="2"/>
      <c r="Z804" s="2"/>
    </row>
    <row r="805" spans="1:26">
      <c r="A805" s="2"/>
      <c r="B805" s="2"/>
      <c r="C805" s="86"/>
      <c r="D805" s="86"/>
      <c r="E805" s="86"/>
      <c r="F805" s="86"/>
      <c r="G805" s="86"/>
      <c r="H805" s="86"/>
      <c r="I805" s="86"/>
      <c r="J805" s="86"/>
      <c r="K805" s="86"/>
      <c r="L805" s="86"/>
      <c r="M805" s="86"/>
      <c r="N805" s="86"/>
      <c r="O805" s="86"/>
      <c r="P805" s="86"/>
      <c r="Q805" s="2"/>
      <c r="R805" s="2"/>
      <c r="S805" s="2"/>
      <c r="T805" s="2"/>
      <c r="U805" s="2"/>
      <c r="V805" s="2"/>
      <c r="W805" s="2"/>
      <c r="X805" s="2"/>
      <c r="Y805" s="2"/>
      <c r="Z805" s="2"/>
    </row>
    <row r="806" spans="1:26">
      <c r="A806" s="2"/>
      <c r="B806" s="2"/>
      <c r="C806" s="86"/>
      <c r="D806" s="86"/>
      <c r="E806" s="86"/>
      <c r="F806" s="86"/>
      <c r="G806" s="86"/>
      <c r="H806" s="86"/>
      <c r="I806" s="86"/>
      <c r="J806" s="86"/>
      <c r="K806" s="86"/>
      <c r="L806" s="86"/>
      <c r="M806" s="86"/>
      <c r="N806" s="86"/>
      <c r="O806" s="86"/>
      <c r="P806" s="86"/>
      <c r="Q806" s="2"/>
      <c r="R806" s="2"/>
      <c r="S806" s="2"/>
      <c r="T806" s="2"/>
      <c r="U806" s="2"/>
      <c r="V806" s="2"/>
      <c r="W806" s="2"/>
      <c r="X806" s="2"/>
      <c r="Y806" s="2"/>
      <c r="Z806" s="2"/>
    </row>
    <row r="807" spans="1:26">
      <c r="A807" s="2"/>
      <c r="B807" s="2"/>
      <c r="C807" s="86"/>
      <c r="D807" s="86"/>
      <c r="E807" s="86"/>
      <c r="F807" s="86"/>
      <c r="G807" s="86"/>
      <c r="H807" s="86"/>
      <c r="I807" s="86"/>
      <c r="J807" s="86"/>
      <c r="K807" s="86"/>
      <c r="L807" s="86"/>
      <c r="M807" s="86"/>
      <c r="N807" s="86"/>
      <c r="O807" s="86"/>
      <c r="P807" s="86"/>
      <c r="Q807" s="2"/>
      <c r="R807" s="2"/>
      <c r="S807" s="2"/>
      <c r="T807" s="2"/>
      <c r="U807" s="2"/>
      <c r="V807" s="2"/>
      <c r="W807" s="2"/>
      <c r="X807" s="2"/>
      <c r="Y807" s="2"/>
      <c r="Z807" s="2"/>
    </row>
    <row r="808" spans="1:26">
      <c r="A808" s="2"/>
      <c r="B808" s="2"/>
      <c r="C808" s="86"/>
      <c r="D808" s="86"/>
      <c r="E808" s="86"/>
      <c r="F808" s="86"/>
      <c r="G808" s="86"/>
      <c r="H808" s="86"/>
      <c r="I808" s="86"/>
      <c r="J808" s="86"/>
      <c r="K808" s="86"/>
      <c r="L808" s="86"/>
      <c r="M808" s="86"/>
      <c r="N808" s="86"/>
      <c r="O808" s="86"/>
      <c r="P808" s="86"/>
      <c r="Q808" s="2"/>
      <c r="R808" s="2"/>
      <c r="S808" s="2"/>
      <c r="T808" s="2"/>
      <c r="U808" s="2"/>
      <c r="V808" s="2"/>
      <c r="W808" s="2"/>
      <c r="X808" s="2"/>
      <c r="Y808" s="2"/>
      <c r="Z808" s="2"/>
    </row>
    <row r="809" spans="1:26">
      <c r="A809" s="2"/>
      <c r="B809" s="2"/>
      <c r="C809" s="86"/>
      <c r="D809" s="86"/>
      <c r="E809" s="86"/>
      <c r="F809" s="86"/>
      <c r="G809" s="86"/>
      <c r="H809" s="86"/>
      <c r="I809" s="86"/>
      <c r="J809" s="86"/>
      <c r="K809" s="86"/>
      <c r="L809" s="86"/>
      <c r="M809" s="86"/>
      <c r="N809" s="86"/>
      <c r="O809" s="86"/>
      <c r="P809" s="86"/>
      <c r="Q809" s="2"/>
      <c r="R809" s="2"/>
      <c r="S809" s="2"/>
      <c r="T809" s="2"/>
      <c r="U809" s="2"/>
      <c r="V809" s="2"/>
      <c r="W809" s="2"/>
      <c r="X809" s="2"/>
      <c r="Y809" s="2"/>
      <c r="Z809" s="2"/>
    </row>
    <row r="810" spans="1:26">
      <c r="A810" s="2"/>
      <c r="B810" s="2"/>
      <c r="C810" s="86"/>
      <c r="D810" s="86"/>
      <c r="E810" s="86"/>
      <c r="F810" s="86"/>
      <c r="G810" s="86"/>
      <c r="H810" s="86"/>
      <c r="I810" s="86"/>
      <c r="J810" s="86"/>
      <c r="K810" s="86"/>
      <c r="L810" s="86"/>
      <c r="M810" s="86"/>
      <c r="N810" s="86"/>
      <c r="O810" s="86"/>
      <c r="P810" s="86"/>
      <c r="Q810" s="2"/>
      <c r="R810" s="2"/>
      <c r="S810" s="2"/>
      <c r="T810" s="2"/>
      <c r="U810" s="2"/>
      <c r="V810" s="2"/>
      <c r="W810" s="2"/>
      <c r="X810" s="2"/>
      <c r="Y810" s="2"/>
      <c r="Z810" s="2"/>
    </row>
    <row r="811" spans="1:26">
      <c r="A811" s="2"/>
      <c r="B811" s="2"/>
      <c r="C811" s="86"/>
      <c r="D811" s="86"/>
      <c r="E811" s="86"/>
      <c r="F811" s="86"/>
      <c r="G811" s="86"/>
      <c r="H811" s="86"/>
      <c r="I811" s="86"/>
      <c r="J811" s="86"/>
      <c r="K811" s="86"/>
      <c r="L811" s="86"/>
      <c r="M811" s="86"/>
      <c r="N811" s="86"/>
      <c r="O811" s="86"/>
      <c r="P811" s="86"/>
      <c r="Q811" s="2"/>
      <c r="R811" s="2"/>
      <c r="S811" s="2"/>
      <c r="T811" s="2"/>
      <c r="U811" s="2"/>
      <c r="V811" s="2"/>
      <c r="W811" s="2"/>
      <c r="X811" s="2"/>
      <c r="Y811" s="2"/>
      <c r="Z811" s="2"/>
    </row>
    <row r="812" spans="1:26">
      <c r="A812" s="2"/>
      <c r="B812" s="2"/>
      <c r="C812" s="86"/>
      <c r="D812" s="86"/>
      <c r="E812" s="86"/>
      <c r="F812" s="86"/>
      <c r="G812" s="86"/>
      <c r="H812" s="86"/>
      <c r="I812" s="86"/>
      <c r="J812" s="86"/>
      <c r="K812" s="86"/>
      <c r="L812" s="86"/>
      <c r="M812" s="86"/>
      <c r="N812" s="86"/>
      <c r="O812" s="86"/>
      <c r="P812" s="86"/>
      <c r="Q812" s="2"/>
      <c r="R812" s="2"/>
      <c r="S812" s="2"/>
      <c r="T812" s="2"/>
      <c r="U812" s="2"/>
      <c r="V812" s="2"/>
      <c r="W812" s="2"/>
      <c r="X812" s="2"/>
      <c r="Y812" s="2"/>
      <c r="Z812" s="2"/>
    </row>
    <row r="813" spans="1:26">
      <c r="A813" s="2"/>
      <c r="B813" s="2"/>
      <c r="C813" s="86"/>
      <c r="D813" s="86"/>
      <c r="E813" s="86"/>
      <c r="F813" s="86"/>
      <c r="G813" s="86"/>
      <c r="H813" s="86"/>
      <c r="I813" s="86"/>
      <c r="J813" s="86"/>
      <c r="K813" s="86"/>
      <c r="L813" s="86"/>
      <c r="M813" s="86"/>
      <c r="N813" s="86"/>
      <c r="O813" s="86"/>
      <c r="P813" s="86"/>
      <c r="Q813" s="2"/>
      <c r="R813" s="2"/>
      <c r="S813" s="2"/>
      <c r="T813" s="2"/>
      <c r="U813" s="2"/>
      <c r="V813" s="2"/>
      <c r="W813" s="2"/>
      <c r="X813" s="2"/>
      <c r="Y813" s="2"/>
      <c r="Z813" s="2"/>
    </row>
    <row r="814" spans="1:26">
      <c r="A814" s="2"/>
      <c r="B814" s="2"/>
      <c r="C814" s="86"/>
      <c r="D814" s="86"/>
      <c r="E814" s="86"/>
      <c r="F814" s="86"/>
      <c r="G814" s="86"/>
      <c r="H814" s="86"/>
      <c r="I814" s="86"/>
      <c r="J814" s="86"/>
      <c r="K814" s="86"/>
      <c r="L814" s="86"/>
      <c r="M814" s="86"/>
      <c r="N814" s="86"/>
      <c r="O814" s="86"/>
      <c r="P814" s="86"/>
      <c r="Q814" s="2"/>
      <c r="R814" s="2"/>
      <c r="S814" s="2"/>
      <c r="T814" s="2"/>
      <c r="U814" s="2"/>
      <c r="V814" s="2"/>
      <c r="W814" s="2"/>
      <c r="X814" s="2"/>
      <c r="Y814" s="2"/>
      <c r="Z814" s="2"/>
    </row>
    <row r="815" spans="1:26">
      <c r="A815" s="2"/>
      <c r="B815" s="2"/>
      <c r="C815" s="86"/>
      <c r="D815" s="86"/>
      <c r="E815" s="86"/>
      <c r="F815" s="86"/>
      <c r="G815" s="86"/>
      <c r="H815" s="86"/>
      <c r="I815" s="86"/>
      <c r="J815" s="86"/>
      <c r="K815" s="86"/>
      <c r="L815" s="86"/>
      <c r="M815" s="86"/>
      <c r="N815" s="86"/>
      <c r="O815" s="86"/>
      <c r="P815" s="86"/>
      <c r="Q815" s="2"/>
      <c r="R815" s="2"/>
      <c r="S815" s="2"/>
      <c r="T815" s="2"/>
      <c r="U815" s="2"/>
      <c r="V815" s="2"/>
      <c r="W815" s="2"/>
      <c r="X815" s="2"/>
      <c r="Y815" s="2"/>
      <c r="Z815" s="2"/>
    </row>
    <row r="816" spans="1:26">
      <c r="A816" s="2"/>
      <c r="B816" s="2"/>
      <c r="C816" s="86"/>
      <c r="D816" s="86"/>
      <c r="E816" s="86"/>
      <c r="F816" s="86"/>
      <c r="G816" s="86"/>
      <c r="H816" s="86"/>
      <c r="I816" s="86"/>
      <c r="J816" s="86"/>
      <c r="K816" s="86"/>
      <c r="L816" s="86"/>
      <c r="M816" s="86"/>
      <c r="N816" s="86"/>
      <c r="O816" s="86"/>
      <c r="P816" s="86"/>
      <c r="Q816" s="2"/>
      <c r="R816" s="2"/>
      <c r="S816" s="2"/>
      <c r="T816" s="2"/>
      <c r="U816" s="2"/>
      <c r="V816" s="2"/>
      <c r="W816" s="2"/>
      <c r="X816" s="2"/>
      <c r="Y816" s="2"/>
      <c r="Z816" s="2"/>
    </row>
    <row r="817" spans="1:26">
      <c r="A817" s="2"/>
      <c r="B817" s="2"/>
      <c r="C817" s="86"/>
      <c r="D817" s="86"/>
      <c r="E817" s="86"/>
      <c r="F817" s="86"/>
      <c r="G817" s="86"/>
      <c r="H817" s="86"/>
      <c r="I817" s="86"/>
      <c r="J817" s="86"/>
      <c r="K817" s="86"/>
      <c r="L817" s="86"/>
      <c r="M817" s="86"/>
      <c r="N817" s="86"/>
      <c r="O817" s="86"/>
      <c r="P817" s="86"/>
      <c r="Q817" s="2"/>
      <c r="R817" s="2"/>
      <c r="S817" s="2"/>
      <c r="T817" s="2"/>
      <c r="U817" s="2"/>
      <c r="V817" s="2"/>
      <c r="W817" s="2"/>
      <c r="X817" s="2"/>
      <c r="Y817" s="2"/>
      <c r="Z817" s="2"/>
    </row>
    <row r="818" spans="1:26">
      <c r="A818" s="2"/>
      <c r="B818" s="2"/>
      <c r="C818" s="86"/>
      <c r="D818" s="86"/>
      <c r="E818" s="86"/>
      <c r="F818" s="86"/>
      <c r="G818" s="86"/>
      <c r="H818" s="86"/>
      <c r="I818" s="86"/>
      <c r="J818" s="86"/>
      <c r="K818" s="86"/>
      <c r="L818" s="86"/>
      <c r="M818" s="86"/>
      <c r="N818" s="86"/>
      <c r="O818" s="86"/>
      <c r="P818" s="86"/>
      <c r="Q818" s="2"/>
      <c r="R818" s="2"/>
      <c r="S818" s="2"/>
      <c r="T818" s="2"/>
      <c r="U818" s="2"/>
      <c r="V818" s="2"/>
      <c r="W818" s="2"/>
      <c r="X818" s="2"/>
      <c r="Y818" s="2"/>
      <c r="Z818" s="2"/>
    </row>
    <row r="819" spans="1:26">
      <c r="A819" s="2"/>
      <c r="B819" s="2"/>
      <c r="C819" s="86"/>
      <c r="D819" s="86"/>
      <c r="E819" s="86"/>
      <c r="F819" s="86"/>
      <c r="G819" s="86"/>
      <c r="H819" s="86"/>
      <c r="I819" s="86"/>
      <c r="J819" s="86"/>
      <c r="K819" s="86"/>
      <c r="L819" s="86"/>
      <c r="M819" s="86"/>
      <c r="N819" s="86"/>
      <c r="O819" s="86"/>
      <c r="P819" s="86"/>
      <c r="Q819" s="2"/>
      <c r="R819" s="2"/>
      <c r="S819" s="2"/>
      <c r="T819" s="2"/>
      <c r="U819" s="2"/>
      <c r="V819" s="2"/>
      <c r="W819" s="2"/>
      <c r="X819" s="2"/>
      <c r="Y819" s="2"/>
      <c r="Z819" s="2"/>
    </row>
    <row r="820" spans="1:26">
      <c r="A820" s="2"/>
      <c r="B820" s="2"/>
      <c r="C820" s="86"/>
      <c r="D820" s="86"/>
      <c r="E820" s="86"/>
      <c r="F820" s="86"/>
      <c r="G820" s="86"/>
      <c r="H820" s="86"/>
      <c r="I820" s="86"/>
      <c r="J820" s="86"/>
      <c r="K820" s="86"/>
      <c r="L820" s="86"/>
      <c r="M820" s="86"/>
      <c r="N820" s="86"/>
      <c r="O820" s="86"/>
      <c r="P820" s="86"/>
      <c r="Q820" s="2"/>
      <c r="R820" s="2"/>
      <c r="S820" s="2"/>
      <c r="T820" s="2"/>
      <c r="U820" s="2"/>
      <c r="V820" s="2"/>
      <c r="W820" s="2"/>
      <c r="X820" s="2"/>
      <c r="Y820" s="2"/>
      <c r="Z820" s="2"/>
    </row>
    <row r="821" spans="1:26">
      <c r="A821" s="2"/>
      <c r="B821" s="2"/>
      <c r="C821" s="86"/>
      <c r="D821" s="86"/>
      <c r="E821" s="86"/>
      <c r="F821" s="86"/>
      <c r="G821" s="86"/>
      <c r="H821" s="86"/>
      <c r="I821" s="86"/>
      <c r="J821" s="86"/>
      <c r="K821" s="86"/>
      <c r="L821" s="86"/>
      <c r="M821" s="86"/>
      <c r="N821" s="86"/>
      <c r="O821" s="86"/>
      <c r="P821" s="86"/>
      <c r="Q821" s="2"/>
      <c r="R821" s="2"/>
      <c r="S821" s="2"/>
      <c r="T821" s="2"/>
      <c r="U821" s="2"/>
      <c r="V821" s="2"/>
      <c r="W821" s="2"/>
      <c r="X821" s="2"/>
      <c r="Y821" s="2"/>
      <c r="Z821" s="2"/>
    </row>
    <row r="822" spans="1:26">
      <c r="A822" s="2"/>
      <c r="B822" s="2"/>
      <c r="C822" s="86"/>
      <c r="D822" s="86"/>
      <c r="E822" s="86"/>
      <c r="F822" s="86"/>
      <c r="G822" s="86"/>
      <c r="H822" s="86"/>
      <c r="I822" s="86"/>
      <c r="J822" s="86"/>
      <c r="K822" s="86"/>
      <c r="L822" s="86"/>
      <c r="M822" s="86"/>
      <c r="N822" s="86"/>
      <c r="O822" s="86"/>
      <c r="P822" s="86"/>
      <c r="Q822" s="2"/>
      <c r="R822" s="2"/>
      <c r="S822" s="2"/>
      <c r="T822" s="2"/>
      <c r="U822" s="2"/>
      <c r="V822" s="2"/>
      <c r="W822" s="2"/>
      <c r="X822" s="2"/>
      <c r="Y822" s="2"/>
      <c r="Z822" s="2"/>
    </row>
    <row r="823" spans="1:26">
      <c r="A823" s="2"/>
      <c r="B823" s="2"/>
      <c r="C823" s="86"/>
      <c r="D823" s="86"/>
      <c r="E823" s="86"/>
      <c r="F823" s="86"/>
      <c r="G823" s="86"/>
      <c r="H823" s="86"/>
      <c r="I823" s="86"/>
      <c r="J823" s="86"/>
      <c r="K823" s="86"/>
      <c r="L823" s="86"/>
      <c r="M823" s="86"/>
      <c r="N823" s="86"/>
      <c r="O823" s="86"/>
      <c r="P823" s="86"/>
      <c r="Q823" s="2"/>
      <c r="R823" s="2"/>
      <c r="S823" s="2"/>
      <c r="T823" s="2"/>
      <c r="U823" s="2"/>
      <c r="V823" s="2"/>
      <c r="W823" s="2"/>
      <c r="X823" s="2"/>
      <c r="Y823" s="2"/>
      <c r="Z823" s="2"/>
    </row>
    <row r="824" spans="1:26">
      <c r="A824" s="2"/>
      <c r="B824" s="2"/>
      <c r="C824" s="86"/>
      <c r="D824" s="86"/>
      <c r="E824" s="86"/>
      <c r="F824" s="86"/>
      <c r="G824" s="86"/>
      <c r="H824" s="86"/>
      <c r="I824" s="86"/>
      <c r="J824" s="86"/>
      <c r="K824" s="86"/>
      <c r="L824" s="86"/>
      <c r="M824" s="86"/>
      <c r="N824" s="86"/>
      <c r="O824" s="86"/>
      <c r="P824" s="86"/>
      <c r="Q824" s="2"/>
      <c r="R824" s="2"/>
      <c r="S824" s="2"/>
      <c r="T824" s="2"/>
      <c r="U824" s="2"/>
      <c r="V824" s="2"/>
      <c r="W824" s="2"/>
      <c r="X824" s="2"/>
      <c r="Y824" s="2"/>
      <c r="Z824" s="2"/>
    </row>
    <row r="825" spans="1:26">
      <c r="A825" s="2"/>
      <c r="B825" s="2"/>
      <c r="C825" s="86"/>
      <c r="D825" s="86"/>
      <c r="E825" s="86"/>
      <c r="F825" s="86"/>
      <c r="G825" s="86"/>
      <c r="H825" s="86"/>
      <c r="I825" s="86"/>
      <c r="J825" s="86"/>
      <c r="K825" s="86"/>
      <c r="L825" s="86"/>
      <c r="M825" s="86"/>
      <c r="N825" s="86"/>
      <c r="O825" s="86"/>
      <c r="P825" s="86"/>
      <c r="Q825" s="2"/>
      <c r="R825" s="2"/>
      <c r="S825" s="2"/>
      <c r="T825" s="2"/>
      <c r="U825" s="2"/>
      <c r="V825" s="2"/>
      <c r="W825" s="2"/>
      <c r="X825" s="2"/>
      <c r="Y825" s="2"/>
      <c r="Z825" s="2"/>
    </row>
    <row r="826" spans="1:26">
      <c r="A826" s="2"/>
      <c r="B826" s="2"/>
      <c r="C826" s="86"/>
      <c r="D826" s="86"/>
      <c r="E826" s="86"/>
      <c r="F826" s="86"/>
      <c r="G826" s="86"/>
      <c r="H826" s="86"/>
      <c r="I826" s="86"/>
      <c r="J826" s="86"/>
      <c r="K826" s="86"/>
      <c r="L826" s="86"/>
      <c r="M826" s="86"/>
      <c r="N826" s="86"/>
      <c r="O826" s="86"/>
      <c r="P826" s="86"/>
      <c r="Q826" s="2"/>
      <c r="R826" s="2"/>
      <c r="S826" s="2"/>
      <c r="T826" s="2"/>
      <c r="U826" s="2"/>
      <c r="V826" s="2"/>
      <c r="W826" s="2"/>
      <c r="X826" s="2"/>
      <c r="Y826" s="2"/>
      <c r="Z826" s="2"/>
    </row>
    <row r="827" spans="1:26">
      <c r="A827" s="2"/>
      <c r="B827" s="2"/>
      <c r="C827" s="86"/>
      <c r="D827" s="86"/>
      <c r="E827" s="86"/>
      <c r="F827" s="86"/>
      <c r="G827" s="86"/>
      <c r="H827" s="86"/>
      <c r="I827" s="86"/>
      <c r="J827" s="86"/>
      <c r="K827" s="86"/>
      <c r="L827" s="86"/>
      <c r="M827" s="86"/>
      <c r="N827" s="86"/>
      <c r="O827" s="86"/>
      <c r="P827" s="86"/>
      <c r="Q827" s="2"/>
      <c r="R827" s="2"/>
      <c r="S827" s="2"/>
      <c r="T827" s="2"/>
      <c r="U827" s="2"/>
      <c r="V827" s="2"/>
      <c r="W827" s="2"/>
      <c r="X827" s="2"/>
      <c r="Y827" s="2"/>
      <c r="Z827" s="2"/>
    </row>
    <row r="828" spans="1:26">
      <c r="A828" s="2"/>
      <c r="B828" s="2"/>
      <c r="C828" s="86"/>
      <c r="D828" s="86"/>
      <c r="E828" s="86"/>
      <c r="F828" s="86"/>
      <c r="G828" s="86"/>
      <c r="H828" s="86"/>
      <c r="I828" s="86"/>
      <c r="J828" s="86"/>
      <c r="K828" s="86"/>
      <c r="L828" s="86"/>
      <c r="M828" s="86"/>
      <c r="N828" s="86"/>
      <c r="O828" s="86"/>
      <c r="P828" s="86"/>
      <c r="Q828" s="2"/>
      <c r="R828" s="2"/>
      <c r="S828" s="2"/>
      <c r="T828" s="2"/>
      <c r="U828" s="2"/>
      <c r="V828" s="2"/>
      <c r="W828" s="2"/>
      <c r="X828" s="2"/>
      <c r="Y828" s="2"/>
      <c r="Z828" s="2"/>
    </row>
    <row r="829" spans="1:26">
      <c r="A829" s="2"/>
      <c r="B829" s="2"/>
      <c r="C829" s="86"/>
      <c r="D829" s="86"/>
      <c r="E829" s="86"/>
      <c r="F829" s="86"/>
      <c r="G829" s="86"/>
      <c r="H829" s="86"/>
      <c r="I829" s="86"/>
      <c r="J829" s="86"/>
      <c r="K829" s="86"/>
      <c r="L829" s="86"/>
      <c r="M829" s="86"/>
      <c r="N829" s="86"/>
      <c r="O829" s="86"/>
      <c r="P829" s="86"/>
      <c r="Q829" s="2"/>
      <c r="R829" s="2"/>
      <c r="S829" s="2"/>
      <c r="T829" s="2"/>
      <c r="U829" s="2"/>
      <c r="V829" s="2"/>
      <c r="W829" s="2"/>
      <c r="X829" s="2"/>
      <c r="Y829" s="2"/>
      <c r="Z829" s="2"/>
    </row>
    <row r="830" spans="1:26">
      <c r="A830" s="2"/>
      <c r="B830" s="2"/>
      <c r="C830" s="86"/>
      <c r="D830" s="86"/>
      <c r="E830" s="86"/>
      <c r="F830" s="86"/>
      <c r="G830" s="86"/>
      <c r="H830" s="86"/>
      <c r="I830" s="86"/>
      <c r="J830" s="86"/>
      <c r="K830" s="86"/>
      <c r="L830" s="86"/>
      <c r="M830" s="86"/>
      <c r="N830" s="86"/>
      <c r="O830" s="86"/>
      <c r="P830" s="86"/>
      <c r="Q830" s="2"/>
      <c r="R830" s="2"/>
      <c r="S830" s="2"/>
      <c r="T830" s="2"/>
      <c r="U830" s="2"/>
      <c r="V830" s="2"/>
      <c r="W830" s="2"/>
      <c r="X830" s="2"/>
      <c r="Y830" s="2"/>
      <c r="Z830" s="2"/>
    </row>
    <row r="831" spans="1:26">
      <c r="A831" s="2"/>
      <c r="B831" s="2"/>
      <c r="C831" s="86"/>
      <c r="D831" s="86"/>
      <c r="E831" s="86"/>
      <c r="F831" s="86"/>
      <c r="G831" s="86"/>
      <c r="H831" s="86"/>
      <c r="I831" s="86"/>
      <c r="J831" s="86"/>
      <c r="K831" s="86"/>
      <c r="L831" s="86"/>
      <c r="M831" s="86"/>
      <c r="N831" s="86"/>
      <c r="O831" s="86"/>
      <c r="P831" s="86"/>
      <c r="Q831" s="2"/>
      <c r="R831" s="2"/>
      <c r="S831" s="2"/>
      <c r="T831" s="2"/>
      <c r="U831" s="2"/>
      <c r="V831" s="2"/>
      <c r="W831" s="2"/>
      <c r="X831" s="2"/>
      <c r="Y831" s="2"/>
      <c r="Z831" s="2"/>
    </row>
    <row r="832" spans="1:26">
      <c r="A832" s="2"/>
      <c r="B832" s="2"/>
      <c r="C832" s="86"/>
      <c r="D832" s="86"/>
      <c r="E832" s="86"/>
      <c r="F832" s="86"/>
      <c r="G832" s="86"/>
      <c r="H832" s="86"/>
      <c r="I832" s="86"/>
      <c r="J832" s="86"/>
      <c r="K832" s="86"/>
      <c r="L832" s="86"/>
      <c r="M832" s="86"/>
      <c r="N832" s="86"/>
      <c r="O832" s="86"/>
      <c r="P832" s="86"/>
      <c r="Q832" s="2"/>
      <c r="R832" s="2"/>
      <c r="S832" s="2"/>
      <c r="T832" s="2"/>
      <c r="U832" s="2"/>
      <c r="V832" s="2"/>
      <c r="W832" s="2"/>
      <c r="X832" s="2"/>
      <c r="Y832" s="2"/>
      <c r="Z832" s="2"/>
    </row>
    <row r="833" spans="1:26">
      <c r="A833" s="2"/>
      <c r="B833" s="2"/>
      <c r="C833" s="86"/>
      <c r="D833" s="86"/>
      <c r="E833" s="86"/>
      <c r="F833" s="86"/>
      <c r="G833" s="86"/>
      <c r="H833" s="86"/>
      <c r="I833" s="86"/>
      <c r="J833" s="86"/>
      <c r="K833" s="86"/>
      <c r="L833" s="86"/>
      <c r="M833" s="86"/>
      <c r="N833" s="86"/>
      <c r="O833" s="86"/>
      <c r="P833" s="86"/>
      <c r="Q833" s="2"/>
      <c r="R833" s="2"/>
      <c r="S833" s="2"/>
      <c r="T833" s="2"/>
      <c r="U833" s="2"/>
      <c r="V833" s="2"/>
      <c r="W833" s="2"/>
      <c r="X833" s="2"/>
      <c r="Y833" s="2"/>
      <c r="Z833" s="2"/>
    </row>
    <row r="834" spans="1:26">
      <c r="A834" s="2"/>
      <c r="B834" s="2"/>
      <c r="C834" s="86"/>
      <c r="D834" s="86"/>
      <c r="E834" s="86"/>
      <c r="F834" s="86"/>
      <c r="G834" s="86"/>
      <c r="H834" s="86"/>
      <c r="I834" s="86"/>
      <c r="J834" s="86"/>
      <c r="K834" s="86"/>
      <c r="L834" s="86"/>
      <c r="M834" s="86"/>
      <c r="N834" s="86"/>
      <c r="O834" s="86"/>
      <c r="P834" s="86"/>
      <c r="Q834" s="2"/>
      <c r="R834" s="2"/>
      <c r="S834" s="2"/>
      <c r="T834" s="2"/>
      <c r="U834" s="2"/>
      <c r="V834" s="2"/>
      <c r="W834" s="2"/>
      <c r="X834" s="2"/>
      <c r="Y834" s="2"/>
      <c r="Z834" s="2"/>
    </row>
    <row r="835" spans="1:26">
      <c r="A835" s="2"/>
      <c r="B835" s="2"/>
      <c r="C835" s="86"/>
      <c r="D835" s="86"/>
      <c r="E835" s="86"/>
      <c r="F835" s="86"/>
      <c r="G835" s="86"/>
      <c r="H835" s="86"/>
      <c r="I835" s="86"/>
      <c r="J835" s="86"/>
      <c r="K835" s="86"/>
      <c r="L835" s="86"/>
      <c r="M835" s="86"/>
      <c r="N835" s="86"/>
      <c r="O835" s="86"/>
      <c r="P835" s="86"/>
      <c r="Q835" s="2"/>
      <c r="R835" s="2"/>
      <c r="S835" s="2"/>
      <c r="T835" s="2"/>
      <c r="U835" s="2"/>
      <c r="V835" s="2"/>
      <c r="W835" s="2"/>
      <c r="X835" s="2"/>
      <c r="Y835" s="2"/>
      <c r="Z835" s="2"/>
    </row>
    <row r="836" spans="1:26">
      <c r="A836" s="2"/>
      <c r="B836" s="2"/>
      <c r="C836" s="86"/>
      <c r="D836" s="86"/>
      <c r="E836" s="86"/>
      <c r="F836" s="86"/>
      <c r="G836" s="86"/>
      <c r="H836" s="86"/>
      <c r="I836" s="86"/>
      <c r="J836" s="86"/>
      <c r="K836" s="86"/>
      <c r="L836" s="86"/>
      <c r="M836" s="86"/>
      <c r="N836" s="86"/>
      <c r="O836" s="86"/>
      <c r="P836" s="86"/>
      <c r="Q836" s="2"/>
      <c r="R836" s="2"/>
      <c r="S836" s="2"/>
      <c r="T836" s="2"/>
      <c r="U836" s="2"/>
      <c r="V836" s="2"/>
      <c r="W836" s="2"/>
      <c r="X836" s="2"/>
      <c r="Y836" s="2"/>
      <c r="Z836" s="2"/>
    </row>
    <row r="837" spans="1:26">
      <c r="A837" s="2"/>
      <c r="B837" s="2"/>
      <c r="C837" s="86"/>
      <c r="D837" s="86"/>
      <c r="E837" s="86"/>
      <c r="F837" s="86"/>
      <c r="G837" s="86"/>
      <c r="H837" s="86"/>
      <c r="I837" s="86"/>
      <c r="J837" s="86"/>
      <c r="K837" s="86"/>
      <c r="L837" s="86"/>
      <c r="M837" s="86"/>
      <c r="N837" s="86"/>
      <c r="O837" s="86"/>
      <c r="P837" s="86"/>
      <c r="Q837" s="2"/>
      <c r="R837" s="2"/>
      <c r="S837" s="2"/>
      <c r="T837" s="2"/>
      <c r="U837" s="2"/>
      <c r="V837" s="2"/>
      <c r="W837" s="2"/>
      <c r="X837" s="2"/>
      <c r="Y837" s="2"/>
      <c r="Z837" s="2"/>
    </row>
    <row r="838" spans="1:26">
      <c r="A838" s="2"/>
      <c r="B838" s="2"/>
      <c r="C838" s="86"/>
      <c r="D838" s="86"/>
      <c r="E838" s="86"/>
      <c r="F838" s="86"/>
      <c r="G838" s="86"/>
      <c r="H838" s="86"/>
      <c r="I838" s="86"/>
      <c r="J838" s="86"/>
      <c r="K838" s="86"/>
      <c r="L838" s="86"/>
      <c r="M838" s="86"/>
      <c r="N838" s="86"/>
      <c r="O838" s="86"/>
      <c r="P838" s="86"/>
      <c r="Q838" s="2"/>
      <c r="R838" s="2"/>
      <c r="S838" s="2"/>
      <c r="T838" s="2"/>
      <c r="U838" s="2"/>
      <c r="V838" s="2"/>
      <c r="W838" s="2"/>
      <c r="X838" s="2"/>
      <c r="Y838" s="2"/>
      <c r="Z838" s="2"/>
    </row>
    <row r="839" spans="1:26">
      <c r="A839" s="2"/>
      <c r="B839" s="2"/>
      <c r="C839" s="86"/>
      <c r="D839" s="86"/>
      <c r="E839" s="86"/>
      <c r="F839" s="86"/>
      <c r="G839" s="86"/>
      <c r="H839" s="86"/>
      <c r="I839" s="86"/>
      <c r="J839" s="86"/>
      <c r="K839" s="86"/>
      <c r="L839" s="86"/>
      <c r="M839" s="86"/>
      <c r="N839" s="86"/>
      <c r="O839" s="86"/>
      <c r="P839" s="86"/>
      <c r="Q839" s="2"/>
      <c r="R839" s="2"/>
      <c r="S839" s="2"/>
      <c r="T839" s="2"/>
      <c r="U839" s="2"/>
      <c r="V839" s="2"/>
      <c r="W839" s="2"/>
      <c r="X839" s="2"/>
      <c r="Y839" s="2"/>
      <c r="Z839" s="2"/>
    </row>
    <row r="840" spans="1:26">
      <c r="A840" s="2"/>
      <c r="B840" s="2"/>
      <c r="C840" s="86"/>
      <c r="D840" s="86"/>
      <c r="E840" s="86"/>
      <c r="F840" s="86"/>
      <c r="G840" s="86"/>
      <c r="H840" s="86"/>
      <c r="I840" s="86"/>
      <c r="J840" s="86"/>
      <c r="K840" s="86"/>
      <c r="L840" s="86"/>
      <c r="M840" s="86"/>
      <c r="N840" s="86"/>
      <c r="O840" s="86"/>
      <c r="P840" s="86"/>
      <c r="Q840" s="2"/>
      <c r="R840" s="2"/>
      <c r="S840" s="2"/>
      <c r="T840" s="2"/>
      <c r="U840" s="2"/>
      <c r="V840" s="2"/>
      <c r="W840" s="2"/>
      <c r="X840" s="2"/>
      <c r="Y840" s="2"/>
      <c r="Z840" s="2"/>
    </row>
    <row r="841" spans="1:26">
      <c r="A841" s="2"/>
      <c r="B841" s="2"/>
      <c r="C841" s="86"/>
      <c r="D841" s="86"/>
      <c r="E841" s="86"/>
      <c r="F841" s="86"/>
      <c r="G841" s="86"/>
      <c r="H841" s="86"/>
      <c r="I841" s="86"/>
      <c r="J841" s="86"/>
      <c r="K841" s="86"/>
      <c r="L841" s="86"/>
      <c r="M841" s="86"/>
      <c r="N841" s="86"/>
      <c r="O841" s="86"/>
      <c r="P841" s="86"/>
      <c r="Q841" s="2"/>
      <c r="R841" s="2"/>
      <c r="S841" s="2"/>
      <c r="T841" s="2"/>
      <c r="U841" s="2"/>
      <c r="V841" s="2"/>
      <c r="W841" s="2"/>
      <c r="X841" s="2"/>
      <c r="Y841" s="2"/>
      <c r="Z841" s="2"/>
    </row>
    <row r="842" spans="1:26">
      <c r="A842" s="2"/>
      <c r="B842" s="2"/>
      <c r="C842" s="86"/>
      <c r="D842" s="86"/>
      <c r="E842" s="86"/>
      <c r="F842" s="86"/>
      <c r="G842" s="86"/>
      <c r="H842" s="86"/>
      <c r="I842" s="86"/>
      <c r="J842" s="86"/>
      <c r="K842" s="86"/>
      <c r="L842" s="86"/>
      <c r="M842" s="86"/>
      <c r="N842" s="86"/>
      <c r="O842" s="86"/>
      <c r="P842" s="86"/>
      <c r="Q842" s="2"/>
      <c r="R842" s="2"/>
      <c r="S842" s="2"/>
      <c r="T842" s="2"/>
      <c r="U842" s="2"/>
      <c r="V842" s="2"/>
      <c r="W842" s="2"/>
      <c r="X842" s="2"/>
      <c r="Y842" s="2"/>
      <c r="Z842" s="2"/>
    </row>
    <row r="843" spans="1:26">
      <c r="A843" s="2"/>
      <c r="B843" s="2"/>
      <c r="C843" s="86"/>
      <c r="D843" s="86"/>
      <c r="E843" s="86"/>
      <c r="F843" s="86"/>
      <c r="G843" s="86"/>
      <c r="H843" s="86"/>
      <c r="I843" s="86"/>
      <c r="J843" s="86"/>
      <c r="K843" s="86"/>
      <c r="L843" s="86"/>
      <c r="M843" s="86"/>
      <c r="N843" s="86"/>
      <c r="O843" s="86"/>
      <c r="P843" s="86"/>
      <c r="Q843" s="2"/>
      <c r="R843" s="2"/>
      <c r="S843" s="2"/>
      <c r="T843" s="2"/>
      <c r="U843" s="2"/>
      <c r="V843" s="2"/>
      <c r="W843" s="2"/>
      <c r="X843" s="2"/>
      <c r="Y843" s="2"/>
      <c r="Z843" s="2"/>
    </row>
    <row r="844" spans="1:26">
      <c r="A844" s="2"/>
      <c r="B844" s="2"/>
      <c r="C844" s="86"/>
      <c r="D844" s="86"/>
      <c r="E844" s="86"/>
      <c r="F844" s="86"/>
      <c r="G844" s="86"/>
      <c r="H844" s="86"/>
      <c r="I844" s="86"/>
      <c r="J844" s="86"/>
      <c r="K844" s="86"/>
      <c r="L844" s="86"/>
      <c r="M844" s="86"/>
      <c r="N844" s="86"/>
      <c r="O844" s="86"/>
      <c r="P844" s="86"/>
      <c r="Q844" s="2"/>
      <c r="R844" s="2"/>
      <c r="S844" s="2"/>
      <c r="T844" s="2"/>
      <c r="U844" s="2"/>
      <c r="V844" s="2"/>
      <c r="W844" s="2"/>
      <c r="X844" s="2"/>
      <c r="Y844" s="2"/>
      <c r="Z844" s="2"/>
    </row>
    <row r="845" spans="1:26">
      <c r="A845" s="2"/>
      <c r="B845" s="2"/>
      <c r="C845" s="86"/>
      <c r="D845" s="86"/>
      <c r="E845" s="86"/>
      <c r="F845" s="86"/>
      <c r="G845" s="86"/>
      <c r="H845" s="86"/>
      <c r="I845" s="86"/>
      <c r="J845" s="86"/>
      <c r="K845" s="86"/>
      <c r="L845" s="86"/>
      <c r="M845" s="86"/>
      <c r="N845" s="86"/>
      <c r="O845" s="86"/>
      <c r="P845" s="86"/>
      <c r="Q845" s="2"/>
      <c r="R845" s="2"/>
      <c r="S845" s="2"/>
      <c r="T845" s="2"/>
      <c r="U845" s="2"/>
      <c r="V845" s="2"/>
      <c r="W845" s="2"/>
      <c r="X845" s="2"/>
      <c r="Y845" s="2"/>
      <c r="Z845" s="2"/>
    </row>
    <row r="846" spans="1:26">
      <c r="A846" s="2"/>
      <c r="B846" s="2"/>
      <c r="C846" s="86"/>
      <c r="D846" s="86"/>
      <c r="E846" s="86"/>
      <c r="F846" s="86"/>
      <c r="G846" s="86"/>
      <c r="H846" s="86"/>
      <c r="I846" s="86"/>
      <c r="J846" s="86"/>
      <c r="K846" s="86"/>
      <c r="L846" s="86"/>
      <c r="M846" s="86"/>
      <c r="N846" s="86"/>
      <c r="O846" s="86"/>
      <c r="P846" s="86"/>
      <c r="Q846" s="2"/>
      <c r="R846" s="2"/>
      <c r="S846" s="2"/>
      <c r="T846" s="2"/>
      <c r="U846" s="2"/>
      <c r="V846" s="2"/>
      <c r="W846" s="2"/>
      <c r="X846" s="2"/>
      <c r="Y846" s="2"/>
      <c r="Z846" s="2"/>
    </row>
    <row r="847" spans="1:26">
      <c r="A847" s="2"/>
      <c r="B847" s="2"/>
      <c r="C847" s="86"/>
      <c r="D847" s="86"/>
      <c r="E847" s="86"/>
      <c r="F847" s="86"/>
      <c r="G847" s="86"/>
      <c r="H847" s="86"/>
      <c r="I847" s="86"/>
      <c r="J847" s="86"/>
      <c r="K847" s="86"/>
      <c r="L847" s="86"/>
      <c r="M847" s="86"/>
      <c r="N847" s="86"/>
      <c r="O847" s="86"/>
      <c r="P847" s="86"/>
      <c r="Q847" s="2"/>
      <c r="R847" s="2"/>
      <c r="S847" s="2"/>
      <c r="T847" s="2"/>
      <c r="U847" s="2"/>
      <c r="V847" s="2"/>
      <c r="W847" s="2"/>
      <c r="X847" s="2"/>
      <c r="Y847" s="2"/>
      <c r="Z847" s="2"/>
    </row>
    <row r="848" spans="1:26">
      <c r="A848" s="2"/>
      <c r="B848" s="2"/>
      <c r="C848" s="86"/>
      <c r="D848" s="86"/>
      <c r="E848" s="86"/>
      <c r="F848" s="86"/>
      <c r="G848" s="86"/>
      <c r="H848" s="86"/>
      <c r="I848" s="86"/>
      <c r="J848" s="86"/>
      <c r="K848" s="86"/>
      <c r="L848" s="86"/>
      <c r="M848" s="86"/>
      <c r="N848" s="86"/>
      <c r="O848" s="86"/>
      <c r="P848" s="86"/>
      <c r="Q848" s="2"/>
      <c r="R848" s="2"/>
      <c r="S848" s="2"/>
      <c r="T848" s="2"/>
      <c r="U848" s="2"/>
      <c r="V848" s="2"/>
      <c r="W848" s="2"/>
      <c r="X848" s="2"/>
      <c r="Y848" s="2"/>
      <c r="Z848" s="2"/>
    </row>
    <row r="849" spans="1:26">
      <c r="A849" s="2"/>
      <c r="B849" s="2"/>
      <c r="C849" s="86"/>
      <c r="D849" s="86"/>
      <c r="E849" s="86"/>
      <c r="F849" s="86"/>
      <c r="G849" s="86"/>
      <c r="H849" s="86"/>
      <c r="I849" s="86"/>
      <c r="J849" s="86"/>
      <c r="K849" s="86"/>
      <c r="L849" s="86"/>
      <c r="M849" s="86"/>
      <c r="N849" s="86"/>
      <c r="O849" s="86"/>
      <c r="P849" s="86"/>
      <c r="Q849" s="2"/>
      <c r="R849" s="2"/>
      <c r="S849" s="2"/>
      <c r="T849" s="2"/>
      <c r="U849" s="2"/>
      <c r="V849" s="2"/>
      <c r="W849" s="2"/>
      <c r="X849" s="2"/>
      <c r="Y849" s="2"/>
      <c r="Z849" s="2"/>
    </row>
    <row r="850" spans="1:26">
      <c r="A850" s="2"/>
      <c r="B850" s="2"/>
      <c r="C850" s="86"/>
      <c r="D850" s="86"/>
      <c r="E850" s="86"/>
      <c r="F850" s="86"/>
      <c r="G850" s="86"/>
      <c r="H850" s="86"/>
      <c r="I850" s="86"/>
      <c r="J850" s="86"/>
      <c r="K850" s="86"/>
      <c r="L850" s="86"/>
      <c r="M850" s="86"/>
      <c r="N850" s="86"/>
      <c r="O850" s="86"/>
      <c r="P850" s="86"/>
      <c r="Q850" s="2"/>
      <c r="R850" s="2"/>
      <c r="S850" s="2"/>
      <c r="T850" s="2"/>
      <c r="U850" s="2"/>
      <c r="V850" s="2"/>
      <c r="W850" s="2"/>
      <c r="X850" s="2"/>
      <c r="Y850" s="2"/>
      <c r="Z850" s="2"/>
    </row>
    <row r="851" spans="1:26">
      <c r="A851" s="2"/>
      <c r="B851" s="2"/>
      <c r="C851" s="86"/>
      <c r="D851" s="86"/>
      <c r="E851" s="86"/>
      <c r="F851" s="86"/>
      <c r="G851" s="86"/>
      <c r="H851" s="86"/>
      <c r="I851" s="86"/>
      <c r="J851" s="86"/>
      <c r="K851" s="86"/>
      <c r="L851" s="86"/>
      <c r="M851" s="86"/>
      <c r="N851" s="86"/>
      <c r="O851" s="86"/>
      <c r="P851" s="86"/>
      <c r="Q851" s="2"/>
      <c r="R851" s="2"/>
      <c r="S851" s="2"/>
      <c r="T851" s="2"/>
      <c r="U851" s="2"/>
      <c r="V851" s="2"/>
      <c r="W851" s="2"/>
      <c r="X851" s="2"/>
      <c r="Y851" s="2"/>
      <c r="Z851" s="2"/>
    </row>
    <row r="852" spans="1:26">
      <c r="A852" s="2"/>
      <c r="B852" s="2"/>
      <c r="C852" s="86"/>
      <c r="D852" s="86"/>
      <c r="E852" s="86"/>
      <c r="F852" s="86"/>
      <c r="G852" s="86"/>
      <c r="H852" s="86"/>
      <c r="I852" s="86"/>
      <c r="J852" s="86"/>
      <c r="K852" s="86"/>
      <c r="L852" s="86"/>
      <c r="M852" s="86"/>
      <c r="N852" s="86"/>
      <c r="O852" s="86"/>
      <c r="P852" s="86"/>
      <c r="Q852" s="2"/>
      <c r="R852" s="2"/>
      <c r="S852" s="2"/>
      <c r="T852" s="2"/>
      <c r="U852" s="2"/>
      <c r="V852" s="2"/>
      <c r="W852" s="2"/>
      <c r="X852" s="2"/>
      <c r="Y852" s="2"/>
      <c r="Z852" s="2"/>
    </row>
    <row r="853" spans="1:26">
      <c r="A853" s="2"/>
      <c r="B853" s="2"/>
      <c r="C853" s="86"/>
      <c r="D853" s="86"/>
      <c r="E853" s="86"/>
      <c r="F853" s="86"/>
      <c r="G853" s="86"/>
      <c r="H853" s="86"/>
      <c r="I853" s="86"/>
      <c r="J853" s="86"/>
      <c r="K853" s="86"/>
      <c r="L853" s="86"/>
      <c r="M853" s="86"/>
      <c r="N853" s="86"/>
      <c r="O853" s="86"/>
      <c r="P853" s="86"/>
      <c r="Q853" s="2"/>
      <c r="R853" s="2"/>
      <c r="S853" s="2"/>
      <c r="T853" s="2"/>
      <c r="U853" s="2"/>
      <c r="V853" s="2"/>
      <c r="W853" s="2"/>
      <c r="X853" s="2"/>
      <c r="Y853" s="2"/>
      <c r="Z853" s="2"/>
    </row>
    <row r="854" spans="1:26">
      <c r="A854" s="2"/>
      <c r="B854" s="2"/>
      <c r="C854" s="86"/>
      <c r="D854" s="86"/>
      <c r="E854" s="86"/>
      <c r="F854" s="86"/>
      <c r="G854" s="86"/>
      <c r="H854" s="86"/>
      <c r="I854" s="86"/>
      <c r="J854" s="86"/>
      <c r="K854" s="86"/>
      <c r="L854" s="86"/>
      <c r="M854" s="86"/>
      <c r="N854" s="86"/>
      <c r="O854" s="86"/>
      <c r="P854" s="86"/>
      <c r="Q854" s="2"/>
      <c r="R854" s="2"/>
      <c r="S854" s="2"/>
      <c r="T854" s="2"/>
      <c r="U854" s="2"/>
      <c r="V854" s="2"/>
      <c r="W854" s="2"/>
      <c r="X854" s="2"/>
      <c r="Y854" s="2"/>
      <c r="Z854" s="2"/>
    </row>
    <row r="855" spans="1:26">
      <c r="A855" s="2"/>
      <c r="B855" s="2"/>
      <c r="C855" s="86"/>
      <c r="D855" s="86"/>
      <c r="E855" s="86"/>
      <c r="F855" s="86"/>
      <c r="G855" s="86"/>
      <c r="H855" s="86"/>
      <c r="I855" s="86"/>
      <c r="J855" s="86"/>
      <c r="K855" s="86"/>
      <c r="L855" s="86"/>
      <c r="M855" s="86"/>
      <c r="N855" s="86"/>
      <c r="O855" s="86"/>
      <c r="P855" s="86"/>
      <c r="Q855" s="2"/>
      <c r="R855" s="2"/>
      <c r="S855" s="2"/>
      <c r="T855" s="2"/>
      <c r="U855" s="2"/>
      <c r="V855" s="2"/>
      <c r="W855" s="2"/>
      <c r="X855" s="2"/>
      <c r="Y855" s="2"/>
      <c r="Z855" s="2"/>
    </row>
    <row r="856" spans="1:26">
      <c r="A856" s="2"/>
      <c r="B856" s="2"/>
      <c r="C856" s="86"/>
      <c r="D856" s="86"/>
      <c r="E856" s="86"/>
      <c r="F856" s="86"/>
      <c r="G856" s="86"/>
      <c r="H856" s="86"/>
      <c r="I856" s="86"/>
      <c r="J856" s="86"/>
      <c r="K856" s="86"/>
      <c r="L856" s="86"/>
      <c r="M856" s="86"/>
      <c r="N856" s="86"/>
      <c r="O856" s="86"/>
      <c r="P856" s="86"/>
      <c r="Q856" s="2"/>
      <c r="R856" s="2"/>
      <c r="S856" s="2"/>
      <c r="T856" s="2"/>
      <c r="U856" s="2"/>
      <c r="V856" s="2"/>
      <c r="W856" s="2"/>
      <c r="X856" s="2"/>
      <c r="Y856" s="2"/>
      <c r="Z856" s="2"/>
    </row>
    <row r="857" spans="1:26">
      <c r="A857" s="2"/>
      <c r="B857" s="2"/>
      <c r="C857" s="86"/>
      <c r="D857" s="86"/>
      <c r="E857" s="86"/>
      <c r="F857" s="86"/>
      <c r="G857" s="86"/>
      <c r="H857" s="86"/>
      <c r="I857" s="86"/>
      <c r="J857" s="86"/>
      <c r="K857" s="86"/>
      <c r="L857" s="86"/>
      <c r="M857" s="86"/>
      <c r="N857" s="86"/>
      <c r="O857" s="86"/>
      <c r="P857" s="86"/>
      <c r="Q857" s="2"/>
      <c r="R857" s="2"/>
      <c r="S857" s="2"/>
      <c r="T857" s="2"/>
      <c r="U857" s="2"/>
      <c r="V857" s="2"/>
      <c r="W857" s="2"/>
      <c r="X857" s="2"/>
      <c r="Y857" s="2"/>
      <c r="Z857" s="2"/>
    </row>
    <row r="858" spans="1:26">
      <c r="A858" s="2"/>
      <c r="B858" s="2"/>
      <c r="C858" s="86"/>
      <c r="D858" s="86"/>
      <c r="E858" s="86"/>
      <c r="F858" s="86"/>
      <c r="G858" s="86"/>
      <c r="H858" s="86"/>
      <c r="I858" s="86"/>
      <c r="J858" s="86"/>
      <c r="K858" s="86"/>
      <c r="L858" s="86"/>
      <c r="M858" s="86"/>
      <c r="N858" s="86"/>
      <c r="O858" s="86"/>
      <c r="P858" s="86"/>
      <c r="Q858" s="2"/>
      <c r="R858" s="2"/>
      <c r="S858" s="2"/>
      <c r="T858" s="2"/>
      <c r="U858" s="2"/>
      <c r="V858" s="2"/>
      <c r="W858" s="2"/>
      <c r="X858" s="2"/>
      <c r="Y858" s="2"/>
      <c r="Z858" s="2"/>
    </row>
    <row r="859" spans="1:26">
      <c r="A859" s="2"/>
      <c r="B859" s="2"/>
      <c r="C859" s="86"/>
      <c r="D859" s="86"/>
      <c r="E859" s="86"/>
      <c r="F859" s="86"/>
      <c r="G859" s="86"/>
      <c r="H859" s="86"/>
      <c r="I859" s="86"/>
      <c r="J859" s="86"/>
      <c r="K859" s="86"/>
      <c r="L859" s="86"/>
      <c r="M859" s="86"/>
      <c r="N859" s="86"/>
      <c r="O859" s="86"/>
      <c r="P859" s="86"/>
      <c r="Q859" s="2"/>
      <c r="R859" s="2"/>
      <c r="S859" s="2"/>
      <c r="T859" s="2"/>
      <c r="U859" s="2"/>
      <c r="V859" s="2"/>
      <c r="W859" s="2"/>
      <c r="X859" s="2"/>
      <c r="Y859" s="2"/>
      <c r="Z859" s="2"/>
    </row>
    <row r="860" spans="1:26">
      <c r="A860" s="2"/>
      <c r="B860" s="2"/>
      <c r="C860" s="86"/>
      <c r="D860" s="86"/>
      <c r="E860" s="86"/>
      <c r="F860" s="86"/>
      <c r="G860" s="86"/>
      <c r="H860" s="86"/>
      <c r="I860" s="86"/>
      <c r="J860" s="86"/>
      <c r="K860" s="86"/>
      <c r="L860" s="86"/>
      <c r="M860" s="86"/>
      <c r="N860" s="86"/>
      <c r="O860" s="86"/>
      <c r="P860" s="86"/>
      <c r="Q860" s="2"/>
      <c r="R860" s="2"/>
      <c r="S860" s="2"/>
      <c r="T860" s="2"/>
      <c r="U860" s="2"/>
      <c r="V860" s="2"/>
      <c r="W860" s="2"/>
      <c r="X860" s="2"/>
      <c r="Y860" s="2"/>
      <c r="Z860" s="2"/>
    </row>
    <row r="861" spans="1:26">
      <c r="A861" s="2"/>
      <c r="B861" s="2"/>
      <c r="C861" s="86"/>
      <c r="D861" s="86"/>
      <c r="E861" s="86"/>
      <c r="F861" s="86"/>
      <c r="G861" s="86"/>
      <c r="H861" s="86"/>
      <c r="I861" s="86"/>
      <c r="J861" s="86"/>
      <c r="K861" s="86"/>
      <c r="L861" s="86"/>
      <c r="M861" s="86"/>
      <c r="N861" s="86"/>
      <c r="O861" s="86"/>
      <c r="P861" s="86"/>
      <c r="Q861" s="2"/>
      <c r="R861" s="2"/>
      <c r="S861" s="2"/>
      <c r="T861" s="2"/>
      <c r="U861" s="2"/>
      <c r="V861" s="2"/>
      <c r="W861" s="2"/>
      <c r="X861" s="2"/>
      <c r="Y861" s="2"/>
      <c r="Z861" s="2"/>
    </row>
    <row r="862" spans="1:26">
      <c r="A862" s="2"/>
      <c r="B862" s="2"/>
      <c r="C862" s="86"/>
      <c r="D862" s="86"/>
      <c r="E862" s="86"/>
      <c r="F862" s="86"/>
      <c r="G862" s="86"/>
      <c r="H862" s="86"/>
      <c r="I862" s="86"/>
      <c r="J862" s="86"/>
      <c r="K862" s="86"/>
      <c r="L862" s="86"/>
      <c r="M862" s="86"/>
      <c r="N862" s="86"/>
      <c r="O862" s="86"/>
      <c r="P862" s="86"/>
      <c r="Q862" s="2"/>
      <c r="R862" s="2"/>
      <c r="S862" s="2"/>
      <c r="T862" s="2"/>
      <c r="U862" s="2"/>
      <c r="V862" s="2"/>
      <c r="W862" s="2"/>
      <c r="X862" s="2"/>
      <c r="Y862" s="2"/>
      <c r="Z862" s="2"/>
    </row>
    <row r="863" spans="1:26">
      <c r="A863" s="2"/>
      <c r="B863" s="2"/>
      <c r="C863" s="86"/>
      <c r="D863" s="86"/>
      <c r="E863" s="86"/>
      <c r="F863" s="86"/>
      <c r="G863" s="86"/>
      <c r="H863" s="86"/>
      <c r="I863" s="86"/>
      <c r="J863" s="86"/>
      <c r="K863" s="86"/>
      <c r="L863" s="86"/>
      <c r="M863" s="86"/>
      <c r="N863" s="86"/>
      <c r="O863" s="86"/>
      <c r="P863" s="86"/>
      <c r="Q863" s="2"/>
      <c r="R863" s="2"/>
      <c r="S863" s="2"/>
      <c r="T863" s="2"/>
      <c r="U863" s="2"/>
      <c r="V863" s="2"/>
      <c r="W863" s="2"/>
      <c r="X863" s="2"/>
      <c r="Y863" s="2"/>
      <c r="Z863" s="2"/>
    </row>
    <row r="864" spans="1:26">
      <c r="A864" s="2"/>
      <c r="B864" s="2"/>
      <c r="C864" s="86"/>
      <c r="D864" s="86"/>
      <c r="E864" s="86"/>
      <c r="F864" s="86"/>
      <c r="G864" s="86"/>
      <c r="H864" s="86"/>
      <c r="I864" s="86"/>
      <c r="J864" s="86"/>
      <c r="K864" s="86"/>
      <c r="L864" s="86"/>
      <c r="M864" s="86"/>
      <c r="N864" s="86"/>
      <c r="O864" s="86"/>
      <c r="P864" s="86"/>
      <c r="Q864" s="2"/>
      <c r="R864" s="2"/>
      <c r="S864" s="2"/>
      <c r="T864" s="2"/>
      <c r="U864" s="2"/>
      <c r="V864" s="2"/>
      <c r="W864" s="2"/>
      <c r="X864" s="2"/>
      <c r="Y864" s="2"/>
      <c r="Z864" s="2"/>
    </row>
    <row r="865" spans="1:26">
      <c r="A865" s="2"/>
      <c r="B865" s="2"/>
      <c r="C865" s="86"/>
      <c r="D865" s="86"/>
      <c r="E865" s="86"/>
      <c r="F865" s="86"/>
      <c r="G865" s="86"/>
      <c r="H865" s="86"/>
      <c r="I865" s="86"/>
      <c r="J865" s="86"/>
      <c r="K865" s="86"/>
      <c r="L865" s="86"/>
      <c r="M865" s="86"/>
      <c r="N865" s="86"/>
      <c r="O865" s="86"/>
      <c r="P865" s="86"/>
      <c r="Q865" s="2"/>
      <c r="R865" s="2"/>
      <c r="S865" s="2"/>
      <c r="T865" s="2"/>
      <c r="U865" s="2"/>
      <c r="V865" s="2"/>
      <c r="W865" s="2"/>
      <c r="X865" s="2"/>
      <c r="Y865" s="2"/>
      <c r="Z865" s="2"/>
    </row>
    <row r="866" spans="1:26">
      <c r="A866" s="2"/>
      <c r="B866" s="2"/>
      <c r="C866" s="86"/>
      <c r="D866" s="86"/>
      <c r="E866" s="86"/>
      <c r="F866" s="86"/>
      <c r="G866" s="86"/>
      <c r="H866" s="86"/>
      <c r="I866" s="86"/>
      <c r="J866" s="86"/>
      <c r="K866" s="86"/>
      <c r="L866" s="86"/>
      <c r="M866" s="86"/>
      <c r="N866" s="86"/>
      <c r="O866" s="86"/>
      <c r="P866" s="86"/>
      <c r="Q866" s="2"/>
      <c r="R866" s="2"/>
      <c r="S866" s="2"/>
      <c r="T866" s="2"/>
      <c r="U866" s="2"/>
      <c r="V866" s="2"/>
      <c r="W866" s="2"/>
      <c r="X866" s="2"/>
      <c r="Y866" s="2"/>
      <c r="Z866" s="2"/>
    </row>
    <row r="867" spans="1:26">
      <c r="A867" s="2"/>
      <c r="B867" s="2"/>
      <c r="C867" s="86"/>
      <c r="D867" s="86"/>
      <c r="E867" s="86"/>
      <c r="F867" s="86"/>
      <c r="G867" s="86"/>
      <c r="H867" s="86"/>
      <c r="I867" s="86"/>
      <c r="J867" s="86"/>
      <c r="K867" s="86"/>
      <c r="L867" s="86"/>
      <c r="M867" s="86"/>
      <c r="N867" s="86"/>
      <c r="O867" s="86"/>
      <c r="P867" s="86"/>
      <c r="Q867" s="2"/>
      <c r="R867" s="2"/>
      <c r="S867" s="2"/>
      <c r="T867" s="2"/>
      <c r="U867" s="2"/>
      <c r="V867" s="2"/>
      <c r="W867" s="2"/>
      <c r="X867" s="2"/>
      <c r="Y867" s="2"/>
      <c r="Z867" s="2"/>
    </row>
    <row r="868" spans="1:26">
      <c r="A868" s="2"/>
      <c r="B868" s="2"/>
      <c r="C868" s="86"/>
      <c r="D868" s="86"/>
      <c r="E868" s="86"/>
      <c r="F868" s="86"/>
      <c r="G868" s="86"/>
      <c r="H868" s="86"/>
      <c r="I868" s="86"/>
      <c r="J868" s="86"/>
      <c r="K868" s="86"/>
      <c r="L868" s="86"/>
      <c r="M868" s="86"/>
      <c r="N868" s="86"/>
      <c r="O868" s="86"/>
      <c r="P868" s="86"/>
      <c r="Q868" s="2"/>
      <c r="R868" s="2"/>
      <c r="S868" s="2"/>
      <c r="T868" s="2"/>
      <c r="U868" s="2"/>
      <c r="V868" s="2"/>
      <c r="W868" s="2"/>
      <c r="X868" s="2"/>
      <c r="Y868" s="2"/>
      <c r="Z868" s="2"/>
    </row>
    <row r="869" spans="1:26">
      <c r="A869" s="2"/>
      <c r="B869" s="2"/>
      <c r="C869" s="86"/>
      <c r="D869" s="86"/>
      <c r="E869" s="86"/>
      <c r="F869" s="86"/>
      <c r="G869" s="86"/>
      <c r="H869" s="86"/>
      <c r="I869" s="86"/>
      <c r="J869" s="86"/>
      <c r="K869" s="86"/>
      <c r="L869" s="86"/>
      <c r="M869" s="86"/>
      <c r="N869" s="86"/>
      <c r="O869" s="86"/>
      <c r="P869" s="86"/>
      <c r="Q869" s="2"/>
      <c r="R869" s="2"/>
      <c r="S869" s="2"/>
      <c r="T869" s="2"/>
      <c r="U869" s="2"/>
      <c r="V869" s="2"/>
      <c r="W869" s="2"/>
      <c r="X869" s="2"/>
      <c r="Y869" s="2"/>
      <c r="Z869" s="2"/>
    </row>
    <row r="870" spans="1:26">
      <c r="A870" s="2"/>
      <c r="B870" s="2"/>
      <c r="C870" s="86"/>
      <c r="D870" s="86"/>
      <c r="E870" s="86"/>
      <c r="F870" s="86"/>
      <c r="G870" s="86"/>
      <c r="H870" s="86"/>
      <c r="I870" s="86"/>
      <c r="J870" s="86"/>
      <c r="K870" s="86"/>
      <c r="L870" s="86"/>
      <c r="M870" s="86"/>
      <c r="N870" s="86"/>
      <c r="O870" s="86"/>
      <c r="P870" s="86"/>
      <c r="Q870" s="2"/>
      <c r="R870" s="2"/>
      <c r="S870" s="2"/>
      <c r="T870" s="2"/>
      <c r="U870" s="2"/>
      <c r="V870" s="2"/>
      <c r="W870" s="2"/>
      <c r="X870" s="2"/>
      <c r="Y870" s="2"/>
      <c r="Z870" s="2"/>
    </row>
    <row r="871" spans="1:26">
      <c r="A871" s="2"/>
      <c r="B871" s="2"/>
      <c r="C871" s="86"/>
      <c r="D871" s="86"/>
      <c r="E871" s="86"/>
      <c r="F871" s="86"/>
      <c r="G871" s="86"/>
      <c r="H871" s="86"/>
      <c r="I871" s="86"/>
      <c r="J871" s="86"/>
      <c r="K871" s="86"/>
      <c r="L871" s="86"/>
      <c r="M871" s="86"/>
      <c r="N871" s="86"/>
      <c r="O871" s="86"/>
      <c r="P871" s="86"/>
      <c r="Q871" s="2"/>
      <c r="R871" s="2"/>
      <c r="S871" s="2"/>
      <c r="T871" s="2"/>
      <c r="U871" s="2"/>
      <c r="V871" s="2"/>
      <c r="W871" s="2"/>
      <c r="X871" s="2"/>
      <c r="Y871" s="2"/>
      <c r="Z871" s="2"/>
    </row>
    <row r="872" spans="1:26">
      <c r="A872" s="2"/>
      <c r="B872" s="2"/>
      <c r="C872" s="86"/>
      <c r="D872" s="86"/>
      <c r="E872" s="86"/>
      <c r="F872" s="86"/>
      <c r="G872" s="86"/>
      <c r="H872" s="86"/>
      <c r="I872" s="86"/>
      <c r="J872" s="86"/>
      <c r="K872" s="86"/>
      <c r="L872" s="86"/>
      <c r="M872" s="86"/>
      <c r="N872" s="86"/>
      <c r="O872" s="86"/>
      <c r="P872" s="86"/>
      <c r="Q872" s="2"/>
      <c r="R872" s="2"/>
      <c r="S872" s="2"/>
      <c r="T872" s="2"/>
      <c r="U872" s="2"/>
      <c r="V872" s="2"/>
      <c r="W872" s="2"/>
      <c r="X872" s="2"/>
      <c r="Y872" s="2"/>
      <c r="Z872" s="2"/>
    </row>
    <row r="873" spans="1:26">
      <c r="A873" s="2"/>
      <c r="B873" s="2"/>
      <c r="C873" s="86"/>
      <c r="D873" s="86"/>
      <c r="E873" s="86"/>
      <c r="F873" s="86"/>
      <c r="G873" s="86"/>
      <c r="H873" s="86"/>
      <c r="I873" s="86"/>
      <c r="J873" s="86"/>
      <c r="K873" s="86"/>
      <c r="L873" s="86"/>
      <c r="M873" s="86"/>
      <c r="N873" s="86"/>
      <c r="O873" s="86"/>
      <c r="P873" s="86"/>
      <c r="Q873" s="2"/>
      <c r="R873" s="2"/>
      <c r="S873" s="2"/>
      <c r="T873" s="2"/>
      <c r="U873" s="2"/>
      <c r="V873" s="2"/>
      <c r="W873" s="2"/>
      <c r="X873" s="2"/>
      <c r="Y873" s="2"/>
      <c r="Z873" s="2"/>
    </row>
    <row r="874" spans="1:26">
      <c r="A874" s="2"/>
      <c r="B874" s="2"/>
      <c r="C874" s="86"/>
      <c r="D874" s="86"/>
      <c r="E874" s="86"/>
      <c r="F874" s="86"/>
      <c r="G874" s="86"/>
      <c r="H874" s="86"/>
      <c r="I874" s="86"/>
      <c r="J874" s="86"/>
      <c r="K874" s="86"/>
      <c r="L874" s="86"/>
      <c r="M874" s="86"/>
      <c r="N874" s="86"/>
      <c r="O874" s="86"/>
      <c r="P874" s="86"/>
      <c r="Q874" s="2"/>
      <c r="R874" s="2"/>
      <c r="S874" s="2"/>
      <c r="T874" s="2"/>
      <c r="U874" s="2"/>
      <c r="V874" s="2"/>
      <c r="W874" s="2"/>
      <c r="X874" s="2"/>
      <c r="Y874" s="2"/>
      <c r="Z874" s="2"/>
    </row>
    <row r="875" spans="1:26">
      <c r="A875" s="2"/>
      <c r="B875" s="2"/>
      <c r="C875" s="86"/>
      <c r="D875" s="86"/>
      <c r="E875" s="86"/>
      <c r="F875" s="86"/>
      <c r="G875" s="86"/>
      <c r="H875" s="86"/>
      <c r="I875" s="86"/>
      <c r="J875" s="86"/>
      <c r="K875" s="86"/>
      <c r="L875" s="86"/>
      <c r="M875" s="86"/>
      <c r="N875" s="86"/>
      <c r="O875" s="86"/>
      <c r="P875" s="86"/>
      <c r="Q875" s="2"/>
      <c r="R875" s="2"/>
      <c r="S875" s="2"/>
      <c r="T875" s="2"/>
      <c r="U875" s="2"/>
      <c r="V875" s="2"/>
      <c r="W875" s="2"/>
      <c r="X875" s="2"/>
      <c r="Y875" s="2"/>
      <c r="Z875" s="2"/>
    </row>
    <row r="876" spans="1:26">
      <c r="A876" s="2"/>
      <c r="B876" s="2"/>
      <c r="C876" s="86"/>
      <c r="D876" s="86"/>
      <c r="E876" s="86"/>
      <c r="F876" s="86"/>
      <c r="G876" s="86"/>
      <c r="H876" s="86"/>
      <c r="I876" s="86"/>
      <c r="J876" s="86"/>
      <c r="K876" s="86"/>
      <c r="L876" s="86"/>
      <c r="M876" s="86"/>
      <c r="N876" s="86"/>
      <c r="O876" s="86"/>
      <c r="P876" s="86"/>
      <c r="Q876" s="2"/>
      <c r="R876" s="2"/>
      <c r="S876" s="2"/>
      <c r="T876" s="2"/>
      <c r="U876" s="2"/>
      <c r="V876" s="2"/>
      <c r="W876" s="2"/>
      <c r="X876" s="2"/>
      <c r="Y876" s="2"/>
      <c r="Z876" s="2"/>
    </row>
    <row r="877" spans="1:26">
      <c r="A877" s="2"/>
      <c r="B877" s="2"/>
      <c r="C877" s="86"/>
      <c r="D877" s="86"/>
      <c r="E877" s="86"/>
      <c r="F877" s="86"/>
      <c r="G877" s="86"/>
      <c r="H877" s="86"/>
      <c r="I877" s="86"/>
      <c r="J877" s="86"/>
      <c r="K877" s="86"/>
      <c r="L877" s="86"/>
      <c r="M877" s="86"/>
      <c r="N877" s="86"/>
      <c r="O877" s="86"/>
      <c r="P877" s="86"/>
      <c r="Q877" s="2"/>
      <c r="R877" s="2"/>
      <c r="S877" s="2"/>
      <c r="T877" s="2"/>
      <c r="U877" s="2"/>
      <c r="V877" s="2"/>
      <c r="W877" s="2"/>
      <c r="X877" s="2"/>
      <c r="Y877" s="2"/>
      <c r="Z877" s="2"/>
    </row>
    <row r="878" spans="1:26">
      <c r="A878" s="2"/>
      <c r="B878" s="2"/>
      <c r="C878" s="86"/>
      <c r="D878" s="86"/>
      <c r="E878" s="86"/>
      <c r="F878" s="86"/>
      <c r="G878" s="86"/>
      <c r="H878" s="86"/>
      <c r="I878" s="86"/>
      <c r="J878" s="86"/>
      <c r="K878" s="86"/>
      <c r="L878" s="86"/>
      <c r="M878" s="86"/>
      <c r="N878" s="86"/>
      <c r="O878" s="86"/>
      <c r="P878" s="86"/>
      <c r="Q878" s="2"/>
      <c r="R878" s="2"/>
      <c r="S878" s="2"/>
      <c r="T878" s="2"/>
      <c r="U878" s="2"/>
      <c r="V878" s="2"/>
      <c r="W878" s="2"/>
      <c r="X878" s="2"/>
      <c r="Y878" s="2"/>
      <c r="Z878" s="2"/>
    </row>
    <row r="879" spans="1:26">
      <c r="A879" s="2"/>
      <c r="B879" s="2"/>
      <c r="C879" s="86"/>
      <c r="D879" s="86"/>
      <c r="E879" s="86"/>
      <c r="F879" s="86"/>
      <c r="G879" s="86"/>
      <c r="H879" s="86"/>
      <c r="I879" s="86"/>
      <c r="J879" s="86"/>
      <c r="K879" s="86"/>
      <c r="L879" s="86"/>
      <c r="M879" s="86"/>
      <c r="N879" s="86"/>
      <c r="O879" s="86"/>
      <c r="P879" s="86"/>
      <c r="Q879" s="2"/>
      <c r="R879" s="2"/>
      <c r="S879" s="2"/>
      <c r="T879" s="2"/>
      <c r="U879" s="2"/>
      <c r="V879" s="2"/>
      <c r="W879" s="2"/>
      <c r="X879" s="2"/>
      <c r="Y879" s="2"/>
      <c r="Z879" s="2"/>
    </row>
    <row r="880" spans="1:26">
      <c r="A880" s="2"/>
      <c r="B880" s="2"/>
      <c r="C880" s="86"/>
      <c r="D880" s="86"/>
      <c r="E880" s="86"/>
      <c r="F880" s="86"/>
      <c r="G880" s="86"/>
      <c r="H880" s="86"/>
      <c r="I880" s="86"/>
      <c r="J880" s="86"/>
      <c r="K880" s="86"/>
      <c r="L880" s="86"/>
      <c r="M880" s="86"/>
      <c r="N880" s="86"/>
      <c r="O880" s="86"/>
      <c r="P880" s="86"/>
      <c r="Q880" s="2"/>
      <c r="R880" s="2"/>
      <c r="S880" s="2"/>
      <c r="T880" s="2"/>
      <c r="U880" s="2"/>
      <c r="V880" s="2"/>
      <c r="W880" s="2"/>
      <c r="X880" s="2"/>
      <c r="Y880" s="2"/>
      <c r="Z880" s="2"/>
    </row>
    <row r="881" spans="1:26">
      <c r="A881" s="2"/>
      <c r="B881" s="2"/>
      <c r="C881" s="86"/>
      <c r="D881" s="86"/>
      <c r="E881" s="86"/>
      <c r="F881" s="86"/>
      <c r="G881" s="86"/>
      <c r="H881" s="86"/>
      <c r="I881" s="86"/>
      <c r="J881" s="86"/>
      <c r="K881" s="86"/>
      <c r="L881" s="86"/>
      <c r="M881" s="86"/>
      <c r="N881" s="86"/>
      <c r="O881" s="86"/>
      <c r="P881" s="86"/>
      <c r="Q881" s="2"/>
      <c r="R881" s="2"/>
      <c r="S881" s="2"/>
      <c r="T881" s="2"/>
      <c r="U881" s="2"/>
      <c r="V881" s="2"/>
      <c r="W881" s="2"/>
      <c r="X881" s="2"/>
      <c r="Y881" s="2"/>
      <c r="Z881" s="2"/>
    </row>
    <row r="882" spans="1:26">
      <c r="A882" s="2"/>
      <c r="B882" s="2"/>
      <c r="C882" s="86"/>
      <c r="D882" s="86"/>
      <c r="E882" s="86"/>
      <c r="F882" s="86"/>
      <c r="G882" s="86"/>
      <c r="H882" s="86"/>
      <c r="I882" s="86"/>
      <c r="J882" s="86"/>
      <c r="K882" s="86"/>
      <c r="L882" s="86"/>
      <c r="M882" s="86"/>
      <c r="N882" s="86"/>
      <c r="O882" s="86"/>
      <c r="P882" s="86"/>
      <c r="Q882" s="2"/>
      <c r="R882" s="2"/>
      <c r="S882" s="2"/>
      <c r="T882" s="2"/>
      <c r="U882" s="2"/>
      <c r="V882" s="2"/>
      <c r="W882" s="2"/>
      <c r="X882" s="2"/>
      <c r="Y882" s="2"/>
      <c r="Z882" s="2"/>
    </row>
    <row r="883" spans="1:26">
      <c r="A883" s="2"/>
      <c r="B883" s="2"/>
      <c r="C883" s="86"/>
      <c r="D883" s="86"/>
      <c r="E883" s="86"/>
      <c r="F883" s="86"/>
      <c r="G883" s="86"/>
      <c r="H883" s="86"/>
      <c r="I883" s="86"/>
      <c r="J883" s="86"/>
      <c r="K883" s="86"/>
      <c r="L883" s="86"/>
      <c r="M883" s="86"/>
      <c r="N883" s="86"/>
      <c r="O883" s="86"/>
      <c r="P883" s="86"/>
      <c r="Q883" s="2"/>
      <c r="R883" s="2"/>
      <c r="S883" s="2"/>
      <c r="T883" s="2"/>
      <c r="U883" s="2"/>
      <c r="V883" s="2"/>
      <c r="W883" s="2"/>
      <c r="X883" s="2"/>
      <c r="Y883" s="2"/>
      <c r="Z883" s="2"/>
    </row>
    <row r="884" spans="1:26">
      <c r="A884" s="2"/>
      <c r="B884" s="2"/>
      <c r="C884" s="86"/>
      <c r="D884" s="86"/>
      <c r="E884" s="86"/>
      <c r="F884" s="86"/>
      <c r="G884" s="86"/>
      <c r="H884" s="86"/>
      <c r="I884" s="86"/>
      <c r="J884" s="86"/>
      <c r="K884" s="86"/>
      <c r="L884" s="86"/>
      <c r="M884" s="86"/>
      <c r="N884" s="86"/>
      <c r="O884" s="86"/>
      <c r="P884" s="86"/>
      <c r="Q884" s="2"/>
      <c r="R884" s="2"/>
      <c r="S884" s="2"/>
      <c r="T884" s="2"/>
      <c r="U884" s="2"/>
      <c r="V884" s="2"/>
      <c r="W884" s="2"/>
      <c r="X884" s="2"/>
      <c r="Y884" s="2"/>
      <c r="Z884" s="2"/>
    </row>
    <row r="885" spans="1:26">
      <c r="A885" s="2"/>
      <c r="B885" s="2"/>
      <c r="C885" s="86"/>
      <c r="D885" s="86"/>
      <c r="E885" s="86"/>
      <c r="F885" s="86"/>
      <c r="G885" s="86"/>
      <c r="H885" s="86"/>
      <c r="I885" s="86"/>
      <c r="J885" s="86"/>
      <c r="K885" s="86"/>
      <c r="L885" s="86"/>
      <c r="M885" s="86"/>
      <c r="N885" s="86"/>
      <c r="O885" s="86"/>
      <c r="P885" s="86"/>
      <c r="Q885" s="2"/>
      <c r="R885" s="2"/>
      <c r="S885" s="2"/>
      <c r="T885" s="2"/>
      <c r="U885" s="2"/>
      <c r="V885" s="2"/>
      <c r="W885" s="2"/>
      <c r="X885" s="2"/>
      <c r="Y885" s="2"/>
      <c r="Z885" s="2"/>
    </row>
    <row r="886" spans="1:26">
      <c r="A886" s="2"/>
      <c r="B886" s="2"/>
      <c r="C886" s="86"/>
      <c r="D886" s="86"/>
      <c r="E886" s="86"/>
      <c r="F886" s="86"/>
      <c r="G886" s="86"/>
      <c r="H886" s="86"/>
      <c r="I886" s="86"/>
      <c r="J886" s="86"/>
      <c r="K886" s="86"/>
      <c r="L886" s="86"/>
      <c r="M886" s="86"/>
      <c r="N886" s="86"/>
      <c r="O886" s="86"/>
      <c r="P886" s="86"/>
      <c r="Q886" s="2"/>
      <c r="R886" s="2"/>
      <c r="S886" s="2"/>
      <c r="T886" s="2"/>
      <c r="U886" s="2"/>
      <c r="V886" s="2"/>
      <c r="W886" s="2"/>
      <c r="X886" s="2"/>
      <c r="Y886" s="2"/>
      <c r="Z886" s="2"/>
    </row>
    <row r="887" spans="1:26">
      <c r="A887" s="2"/>
      <c r="B887" s="2"/>
      <c r="C887" s="86"/>
      <c r="D887" s="86"/>
      <c r="E887" s="86"/>
      <c r="F887" s="86"/>
      <c r="G887" s="86"/>
      <c r="H887" s="86"/>
      <c r="I887" s="86"/>
      <c r="J887" s="86"/>
      <c r="K887" s="86"/>
      <c r="L887" s="86"/>
      <c r="M887" s="86"/>
      <c r="N887" s="86"/>
      <c r="O887" s="86"/>
      <c r="P887" s="86"/>
      <c r="Q887" s="2"/>
      <c r="R887" s="2"/>
      <c r="S887" s="2"/>
      <c r="T887" s="2"/>
      <c r="U887" s="2"/>
      <c r="V887" s="2"/>
      <c r="W887" s="2"/>
      <c r="X887" s="2"/>
      <c r="Y887" s="2"/>
      <c r="Z887" s="2"/>
    </row>
    <row r="888" spans="1:26">
      <c r="A888" s="2"/>
      <c r="B888" s="2"/>
      <c r="C888" s="86"/>
      <c r="D888" s="86"/>
      <c r="E888" s="86"/>
      <c r="F888" s="86"/>
      <c r="G888" s="86"/>
      <c r="H888" s="86"/>
      <c r="I888" s="86"/>
      <c r="J888" s="86"/>
      <c r="K888" s="86"/>
      <c r="L888" s="86"/>
      <c r="M888" s="86"/>
      <c r="N888" s="86"/>
      <c r="O888" s="86"/>
      <c r="P888" s="86"/>
      <c r="Q888" s="2"/>
      <c r="R888" s="2"/>
      <c r="S888" s="2"/>
      <c r="T888" s="2"/>
      <c r="U888" s="2"/>
      <c r="V888" s="2"/>
      <c r="W888" s="2"/>
      <c r="X888" s="2"/>
      <c r="Y888" s="2"/>
      <c r="Z888" s="2"/>
    </row>
    <row r="889" spans="1:26">
      <c r="A889" s="2"/>
      <c r="B889" s="2"/>
      <c r="C889" s="86"/>
      <c r="D889" s="86"/>
      <c r="E889" s="86"/>
      <c r="F889" s="86"/>
      <c r="G889" s="86"/>
      <c r="H889" s="86"/>
      <c r="I889" s="86"/>
      <c r="J889" s="86"/>
      <c r="K889" s="86"/>
      <c r="L889" s="86"/>
      <c r="M889" s="86"/>
      <c r="N889" s="86"/>
      <c r="O889" s="86"/>
      <c r="P889" s="86"/>
      <c r="Q889" s="2"/>
      <c r="R889" s="2"/>
      <c r="S889" s="2"/>
      <c r="T889" s="2"/>
      <c r="U889" s="2"/>
      <c r="V889" s="2"/>
      <c r="W889" s="2"/>
      <c r="X889" s="2"/>
      <c r="Y889" s="2"/>
      <c r="Z889" s="2"/>
    </row>
    <row r="890" spans="1:26">
      <c r="A890" s="2"/>
      <c r="B890" s="2"/>
      <c r="C890" s="86"/>
      <c r="D890" s="86"/>
      <c r="E890" s="86"/>
      <c r="F890" s="86"/>
      <c r="G890" s="86"/>
      <c r="H890" s="86"/>
      <c r="I890" s="86"/>
      <c r="J890" s="86"/>
      <c r="K890" s="86"/>
      <c r="L890" s="86"/>
      <c r="M890" s="86"/>
      <c r="N890" s="86"/>
      <c r="O890" s="86"/>
      <c r="P890" s="86"/>
      <c r="Q890" s="2"/>
      <c r="R890" s="2"/>
      <c r="S890" s="2"/>
      <c r="T890" s="2"/>
      <c r="U890" s="2"/>
      <c r="V890" s="2"/>
      <c r="W890" s="2"/>
      <c r="X890" s="2"/>
      <c r="Y890" s="2"/>
      <c r="Z890" s="2"/>
    </row>
    <row r="891" spans="1:26">
      <c r="A891" s="2"/>
      <c r="B891" s="2"/>
      <c r="C891" s="86"/>
      <c r="D891" s="86"/>
      <c r="E891" s="86"/>
      <c r="F891" s="86"/>
      <c r="G891" s="86"/>
      <c r="H891" s="86"/>
      <c r="I891" s="86"/>
      <c r="J891" s="86"/>
      <c r="K891" s="86"/>
      <c r="L891" s="86"/>
      <c r="M891" s="86"/>
      <c r="N891" s="86"/>
      <c r="O891" s="86"/>
      <c r="P891" s="86"/>
      <c r="Q891" s="2"/>
      <c r="R891" s="2"/>
      <c r="S891" s="2"/>
      <c r="T891" s="2"/>
      <c r="U891" s="2"/>
      <c r="V891" s="2"/>
      <c r="W891" s="2"/>
      <c r="X891" s="2"/>
      <c r="Y891" s="2"/>
      <c r="Z891" s="2"/>
    </row>
    <row r="892" spans="1:26">
      <c r="A892" s="2"/>
      <c r="B892" s="2"/>
      <c r="C892" s="86"/>
      <c r="D892" s="86"/>
      <c r="E892" s="86"/>
      <c r="F892" s="86"/>
      <c r="G892" s="86"/>
      <c r="H892" s="86"/>
      <c r="I892" s="86"/>
      <c r="J892" s="86"/>
      <c r="K892" s="86"/>
      <c r="L892" s="86"/>
      <c r="M892" s="86"/>
      <c r="N892" s="86"/>
      <c r="O892" s="86"/>
      <c r="P892" s="86"/>
      <c r="Q892" s="2"/>
      <c r="R892" s="2"/>
      <c r="S892" s="2"/>
      <c r="T892" s="2"/>
      <c r="U892" s="2"/>
      <c r="V892" s="2"/>
      <c r="W892" s="2"/>
      <c r="X892" s="2"/>
      <c r="Y892" s="2"/>
      <c r="Z892" s="2"/>
    </row>
    <row r="893" spans="1:26">
      <c r="A893" s="2"/>
      <c r="B893" s="2"/>
      <c r="C893" s="86"/>
      <c r="D893" s="86"/>
      <c r="E893" s="86"/>
      <c r="F893" s="86"/>
      <c r="G893" s="86"/>
      <c r="H893" s="86"/>
      <c r="I893" s="86"/>
      <c r="J893" s="86"/>
      <c r="K893" s="86"/>
      <c r="L893" s="86"/>
      <c r="M893" s="86"/>
      <c r="N893" s="86"/>
      <c r="O893" s="86"/>
      <c r="P893" s="86"/>
      <c r="Q893" s="2"/>
      <c r="R893" s="2"/>
      <c r="S893" s="2"/>
      <c r="T893" s="2"/>
      <c r="U893" s="2"/>
      <c r="V893" s="2"/>
      <c r="W893" s="2"/>
      <c r="X893" s="2"/>
      <c r="Y893" s="2"/>
      <c r="Z893" s="2"/>
    </row>
    <row r="894" spans="1:26">
      <c r="A894" s="2"/>
      <c r="B894" s="2"/>
      <c r="C894" s="86"/>
      <c r="D894" s="86"/>
      <c r="E894" s="86"/>
      <c r="F894" s="86"/>
      <c r="G894" s="86"/>
      <c r="H894" s="86"/>
      <c r="I894" s="86"/>
      <c r="J894" s="86"/>
      <c r="K894" s="86"/>
      <c r="L894" s="86"/>
      <c r="M894" s="86"/>
      <c r="N894" s="86"/>
      <c r="O894" s="86"/>
      <c r="P894" s="86"/>
      <c r="Q894" s="2"/>
      <c r="R894" s="2"/>
      <c r="S894" s="2"/>
      <c r="T894" s="2"/>
      <c r="U894" s="2"/>
      <c r="V894" s="2"/>
      <c r="W894" s="2"/>
      <c r="X894" s="2"/>
      <c r="Y894" s="2"/>
      <c r="Z894" s="2"/>
    </row>
    <row r="895" spans="1:26">
      <c r="A895" s="2"/>
      <c r="B895" s="2"/>
      <c r="C895" s="86"/>
      <c r="D895" s="86"/>
      <c r="E895" s="86"/>
      <c r="F895" s="86"/>
      <c r="G895" s="86"/>
      <c r="H895" s="86"/>
      <c r="I895" s="86"/>
      <c r="J895" s="86"/>
      <c r="K895" s="86"/>
      <c r="L895" s="86"/>
      <c r="M895" s="86"/>
      <c r="N895" s="86"/>
      <c r="O895" s="86"/>
      <c r="P895" s="86"/>
      <c r="Q895" s="2"/>
      <c r="R895" s="2"/>
      <c r="S895" s="2"/>
      <c r="T895" s="2"/>
      <c r="U895" s="2"/>
      <c r="V895" s="2"/>
      <c r="W895" s="2"/>
      <c r="X895" s="2"/>
      <c r="Y895" s="2"/>
      <c r="Z895" s="2"/>
    </row>
    <row r="896" spans="1:26">
      <c r="A896" s="2"/>
      <c r="B896" s="2"/>
      <c r="C896" s="86"/>
      <c r="D896" s="86"/>
      <c r="E896" s="86"/>
      <c r="F896" s="86"/>
      <c r="G896" s="86"/>
      <c r="H896" s="86"/>
      <c r="I896" s="86"/>
      <c r="J896" s="86"/>
      <c r="K896" s="86"/>
      <c r="L896" s="86"/>
      <c r="M896" s="86"/>
      <c r="N896" s="86"/>
      <c r="O896" s="86"/>
      <c r="P896" s="86"/>
      <c r="Q896" s="2"/>
      <c r="R896" s="2"/>
      <c r="S896" s="2"/>
      <c r="T896" s="2"/>
      <c r="U896" s="2"/>
      <c r="V896" s="2"/>
      <c r="W896" s="2"/>
      <c r="X896" s="2"/>
      <c r="Y896" s="2"/>
      <c r="Z896" s="2"/>
    </row>
    <row r="897" spans="1:26">
      <c r="A897" s="2"/>
      <c r="B897" s="2"/>
      <c r="C897" s="86"/>
      <c r="D897" s="86"/>
      <c r="E897" s="86"/>
      <c r="F897" s="86"/>
      <c r="G897" s="86"/>
      <c r="H897" s="86"/>
      <c r="I897" s="86"/>
      <c r="J897" s="86"/>
      <c r="K897" s="86"/>
      <c r="L897" s="86"/>
      <c r="M897" s="86"/>
      <c r="N897" s="86"/>
      <c r="O897" s="86"/>
      <c r="P897" s="86"/>
      <c r="Q897" s="2"/>
      <c r="R897" s="2"/>
      <c r="S897" s="2"/>
      <c r="T897" s="2"/>
      <c r="U897" s="2"/>
      <c r="V897" s="2"/>
      <c r="W897" s="2"/>
      <c r="X897" s="2"/>
      <c r="Y897" s="2"/>
      <c r="Z897" s="2"/>
    </row>
    <row r="898" spans="1:26">
      <c r="A898" s="2"/>
      <c r="B898" s="2"/>
      <c r="C898" s="86"/>
      <c r="D898" s="86"/>
      <c r="E898" s="86"/>
      <c r="F898" s="86"/>
      <c r="G898" s="86"/>
      <c r="H898" s="86"/>
      <c r="I898" s="86"/>
      <c r="J898" s="86"/>
      <c r="K898" s="86"/>
      <c r="L898" s="86"/>
      <c r="M898" s="86"/>
      <c r="N898" s="86"/>
      <c r="O898" s="86"/>
      <c r="P898" s="86"/>
      <c r="Q898" s="2"/>
      <c r="R898" s="2"/>
      <c r="S898" s="2"/>
      <c r="T898" s="2"/>
      <c r="U898" s="2"/>
      <c r="V898" s="2"/>
      <c r="W898" s="2"/>
      <c r="X898" s="2"/>
      <c r="Y898" s="2"/>
      <c r="Z898" s="2"/>
    </row>
    <row r="899" spans="1:26">
      <c r="A899" s="2"/>
      <c r="B899" s="2"/>
      <c r="C899" s="86"/>
      <c r="D899" s="86"/>
      <c r="E899" s="86"/>
      <c r="F899" s="86"/>
      <c r="G899" s="86"/>
      <c r="H899" s="86"/>
      <c r="I899" s="86"/>
      <c r="J899" s="86"/>
      <c r="K899" s="86"/>
      <c r="L899" s="86"/>
      <c r="M899" s="86"/>
      <c r="N899" s="86"/>
      <c r="O899" s="86"/>
      <c r="P899" s="86"/>
      <c r="Q899" s="2"/>
      <c r="R899" s="2"/>
      <c r="S899" s="2"/>
      <c r="T899" s="2"/>
      <c r="U899" s="2"/>
      <c r="V899" s="2"/>
      <c r="W899" s="2"/>
      <c r="X899" s="2"/>
      <c r="Y899" s="2"/>
      <c r="Z899" s="2"/>
    </row>
    <row r="900" spans="1:26">
      <c r="A900" s="2"/>
      <c r="B900" s="2"/>
      <c r="C900" s="86"/>
      <c r="D900" s="86"/>
      <c r="E900" s="86"/>
      <c r="F900" s="86"/>
      <c r="G900" s="86"/>
      <c r="H900" s="86"/>
      <c r="I900" s="86"/>
      <c r="J900" s="86"/>
      <c r="K900" s="86"/>
      <c r="L900" s="86"/>
      <c r="M900" s="86"/>
      <c r="N900" s="86"/>
      <c r="O900" s="86"/>
      <c r="P900" s="86"/>
      <c r="Q900" s="2"/>
      <c r="R900" s="2"/>
      <c r="S900" s="2"/>
      <c r="T900" s="2"/>
      <c r="U900" s="2"/>
      <c r="V900" s="2"/>
      <c r="W900" s="2"/>
      <c r="X900" s="2"/>
      <c r="Y900" s="2"/>
      <c r="Z900" s="2"/>
    </row>
    <row r="901" spans="1:26">
      <c r="A901" s="2"/>
      <c r="B901" s="2"/>
      <c r="C901" s="86"/>
      <c r="D901" s="86"/>
      <c r="E901" s="86"/>
      <c r="F901" s="86"/>
      <c r="G901" s="86"/>
      <c r="H901" s="86"/>
      <c r="I901" s="86"/>
      <c r="J901" s="86"/>
      <c r="K901" s="86"/>
      <c r="L901" s="86"/>
      <c r="M901" s="86"/>
      <c r="N901" s="86"/>
      <c r="O901" s="86"/>
      <c r="P901" s="86"/>
      <c r="Q901" s="2"/>
      <c r="R901" s="2"/>
      <c r="S901" s="2"/>
      <c r="T901" s="2"/>
      <c r="U901" s="2"/>
      <c r="V901" s="2"/>
      <c r="W901" s="2"/>
      <c r="X901" s="2"/>
      <c r="Y901" s="2"/>
      <c r="Z901" s="2"/>
    </row>
    <row r="902" spans="1:26">
      <c r="A902" s="2"/>
      <c r="B902" s="2"/>
      <c r="C902" s="86"/>
      <c r="D902" s="86"/>
      <c r="E902" s="86"/>
      <c r="F902" s="86"/>
      <c r="G902" s="86"/>
      <c r="H902" s="86"/>
      <c r="I902" s="86"/>
      <c r="J902" s="86"/>
      <c r="K902" s="86"/>
      <c r="L902" s="86"/>
      <c r="M902" s="86"/>
      <c r="N902" s="86"/>
      <c r="O902" s="86"/>
      <c r="P902" s="86"/>
      <c r="Q902" s="2"/>
      <c r="R902" s="2"/>
      <c r="S902" s="2"/>
      <c r="T902" s="2"/>
      <c r="U902" s="2"/>
      <c r="V902" s="2"/>
      <c r="W902" s="2"/>
      <c r="X902" s="2"/>
      <c r="Y902" s="2"/>
      <c r="Z902" s="2"/>
    </row>
    <row r="903" spans="1:26">
      <c r="A903" s="2"/>
      <c r="B903" s="2"/>
      <c r="C903" s="86"/>
      <c r="D903" s="86"/>
      <c r="E903" s="86"/>
      <c r="F903" s="86"/>
      <c r="G903" s="86"/>
      <c r="H903" s="86"/>
      <c r="I903" s="86"/>
      <c r="J903" s="86"/>
      <c r="K903" s="86"/>
      <c r="L903" s="86"/>
      <c r="M903" s="86"/>
      <c r="N903" s="86"/>
      <c r="O903" s="86"/>
      <c r="P903" s="86"/>
      <c r="Q903" s="2"/>
      <c r="R903" s="2"/>
      <c r="S903" s="2"/>
      <c r="T903" s="2"/>
      <c r="U903" s="2"/>
      <c r="V903" s="2"/>
      <c r="W903" s="2"/>
      <c r="X903" s="2"/>
      <c r="Y903" s="2"/>
      <c r="Z903" s="2"/>
    </row>
    <row r="904" spans="1:26">
      <c r="A904" s="2"/>
      <c r="B904" s="2"/>
      <c r="C904" s="86"/>
      <c r="D904" s="86"/>
      <c r="E904" s="86"/>
      <c r="F904" s="86"/>
      <c r="G904" s="86"/>
      <c r="H904" s="86"/>
      <c r="I904" s="86"/>
      <c r="J904" s="86"/>
      <c r="K904" s="86"/>
      <c r="L904" s="86"/>
      <c r="M904" s="86"/>
      <c r="N904" s="86"/>
      <c r="O904" s="86"/>
      <c r="P904" s="86"/>
      <c r="Q904" s="2"/>
      <c r="R904" s="2"/>
      <c r="S904" s="2"/>
      <c r="T904" s="2"/>
      <c r="U904" s="2"/>
      <c r="V904" s="2"/>
      <c r="W904" s="2"/>
      <c r="X904" s="2"/>
      <c r="Y904" s="2"/>
      <c r="Z904" s="2"/>
    </row>
    <row r="905" spans="1:26">
      <c r="A905" s="2"/>
      <c r="B905" s="2"/>
      <c r="C905" s="86"/>
      <c r="D905" s="86"/>
      <c r="E905" s="86"/>
      <c r="F905" s="86"/>
      <c r="G905" s="86"/>
      <c r="H905" s="86"/>
      <c r="I905" s="86"/>
      <c r="J905" s="86"/>
      <c r="K905" s="86"/>
      <c r="L905" s="86"/>
      <c r="M905" s="86"/>
      <c r="N905" s="86"/>
      <c r="O905" s="86"/>
      <c r="P905" s="86"/>
      <c r="Q905" s="2"/>
      <c r="R905" s="2"/>
      <c r="S905" s="2"/>
      <c r="T905" s="2"/>
      <c r="U905" s="2"/>
      <c r="V905" s="2"/>
      <c r="W905" s="2"/>
      <c r="X905" s="2"/>
      <c r="Y905" s="2"/>
      <c r="Z905" s="2"/>
    </row>
    <row r="906" spans="1:26">
      <c r="A906" s="2"/>
      <c r="B906" s="2"/>
      <c r="C906" s="86"/>
      <c r="D906" s="86"/>
      <c r="E906" s="86"/>
      <c r="F906" s="86"/>
      <c r="G906" s="86"/>
      <c r="H906" s="86"/>
      <c r="I906" s="86"/>
      <c r="J906" s="86"/>
      <c r="K906" s="86"/>
      <c r="L906" s="86"/>
      <c r="M906" s="86"/>
      <c r="N906" s="86"/>
      <c r="O906" s="86"/>
      <c r="P906" s="86"/>
      <c r="Q906" s="2"/>
      <c r="R906" s="2"/>
      <c r="S906" s="2"/>
      <c r="T906" s="2"/>
      <c r="U906" s="2"/>
      <c r="V906" s="2"/>
      <c r="W906" s="2"/>
      <c r="X906" s="2"/>
      <c r="Y906" s="2"/>
      <c r="Z906" s="2"/>
    </row>
    <row r="907" spans="1:26">
      <c r="A907" s="2"/>
      <c r="B907" s="2"/>
      <c r="C907" s="86"/>
      <c r="D907" s="86"/>
      <c r="E907" s="86"/>
      <c r="F907" s="86"/>
      <c r="G907" s="86"/>
      <c r="H907" s="86"/>
      <c r="I907" s="86"/>
      <c r="J907" s="86"/>
      <c r="K907" s="86"/>
      <c r="L907" s="86"/>
      <c r="M907" s="86"/>
      <c r="N907" s="86"/>
      <c r="O907" s="86"/>
      <c r="P907" s="86"/>
      <c r="Q907" s="2"/>
      <c r="R907" s="2"/>
      <c r="S907" s="2"/>
      <c r="T907" s="2"/>
      <c r="U907" s="2"/>
      <c r="V907" s="2"/>
      <c r="W907" s="2"/>
      <c r="X907" s="2"/>
      <c r="Y907" s="2"/>
      <c r="Z907" s="2"/>
    </row>
    <row r="908" spans="1:26">
      <c r="A908" s="2"/>
      <c r="B908" s="2"/>
      <c r="C908" s="86"/>
      <c r="D908" s="86"/>
      <c r="E908" s="86"/>
      <c r="F908" s="86"/>
      <c r="G908" s="86"/>
      <c r="H908" s="86"/>
      <c r="I908" s="86"/>
      <c r="J908" s="86"/>
      <c r="K908" s="86"/>
      <c r="L908" s="86"/>
      <c r="M908" s="86"/>
      <c r="N908" s="86"/>
      <c r="O908" s="86"/>
      <c r="P908" s="86"/>
      <c r="Q908" s="2"/>
      <c r="R908" s="2"/>
      <c r="S908" s="2"/>
      <c r="T908" s="2"/>
      <c r="U908" s="2"/>
      <c r="V908" s="2"/>
      <c r="W908" s="2"/>
      <c r="X908" s="2"/>
      <c r="Y908" s="2"/>
      <c r="Z908" s="2"/>
    </row>
    <row r="909" spans="1:26">
      <c r="A909" s="2"/>
      <c r="B909" s="2"/>
      <c r="C909" s="86"/>
      <c r="D909" s="86"/>
      <c r="E909" s="86"/>
      <c r="F909" s="86"/>
      <c r="G909" s="86"/>
      <c r="H909" s="86"/>
      <c r="I909" s="86"/>
      <c r="J909" s="86"/>
      <c r="K909" s="86"/>
      <c r="L909" s="86"/>
      <c r="M909" s="86"/>
      <c r="N909" s="86"/>
      <c r="O909" s="86"/>
      <c r="P909" s="86"/>
      <c r="Q909" s="2"/>
      <c r="R909" s="2"/>
      <c r="S909" s="2"/>
      <c r="T909" s="2"/>
      <c r="U909" s="2"/>
      <c r="V909" s="2"/>
      <c r="W909" s="2"/>
      <c r="X909" s="2"/>
      <c r="Y909" s="2"/>
      <c r="Z909" s="2"/>
    </row>
    <row r="910" spans="1:26">
      <c r="A910" s="2"/>
      <c r="B910" s="2"/>
      <c r="C910" s="86"/>
      <c r="D910" s="86"/>
      <c r="E910" s="86"/>
      <c r="F910" s="86"/>
      <c r="G910" s="86"/>
      <c r="H910" s="86"/>
      <c r="I910" s="86"/>
      <c r="J910" s="86"/>
      <c r="K910" s="86"/>
      <c r="L910" s="86"/>
      <c r="M910" s="86"/>
      <c r="N910" s="86"/>
      <c r="O910" s="86"/>
      <c r="P910" s="86"/>
      <c r="Q910" s="2"/>
      <c r="R910" s="2"/>
      <c r="S910" s="2"/>
      <c r="T910" s="2"/>
      <c r="U910" s="2"/>
      <c r="V910" s="2"/>
      <c r="W910" s="2"/>
      <c r="X910" s="2"/>
      <c r="Y910" s="2"/>
      <c r="Z910" s="2"/>
    </row>
    <row r="911" spans="1:26">
      <c r="A911" s="2"/>
      <c r="B911" s="2"/>
      <c r="C911" s="86"/>
      <c r="D911" s="86"/>
      <c r="E911" s="86"/>
      <c r="F911" s="86"/>
      <c r="G911" s="86"/>
      <c r="H911" s="86"/>
      <c r="I911" s="86"/>
      <c r="J911" s="86"/>
      <c r="K911" s="86"/>
      <c r="L911" s="86"/>
      <c r="M911" s="86"/>
      <c r="N911" s="86"/>
      <c r="O911" s="86"/>
      <c r="P911" s="86"/>
      <c r="Q911" s="2"/>
      <c r="R911" s="2"/>
      <c r="S911" s="2"/>
      <c r="T911" s="2"/>
      <c r="U911" s="2"/>
      <c r="V911" s="2"/>
      <c r="W911" s="2"/>
      <c r="X911" s="2"/>
      <c r="Y911" s="2"/>
      <c r="Z911" s="2"/>
    </row>
    <row r="912" spans="1:26">
      <c r="A912" s="2"/>
      <c r="B912" s="2"/>
      <c r="C912" s="86"/>
      <c r="D912" s="86"/>
      <c r="E912" s="86"/>
      <c r="F912" s="86"/>
      <c r="G912" s="86"/>
      <c r="H912" s="86"/>
      <c r="I912" s="86"/>
      <c r="J912" s="86"/>
      <c r="K912" s="86"/>
      <c r="L912" s="86"/>
      <c r="M912" s="86"/>
      <c r="N912" s="86"/>
      <c r="O912" s="86"/>
      <c r="P912" s="86"/>
      <c r="Q912" s="2"/>
      <c r="R912" s="2"/>
      <c r="S912" s="2"/>
      <c r="T912" s="2"/>
      <c r="U912" s="2"/>
      <c r="V912" s="2"/>
      <c r="W912" s="2"/>
      <c r="X912" s="2"/>
      <c r="Y912" s="2"/>
      <c r="Z912" s="2"/>
    </row>
    <row r="913" spans="1:26">
      <c r="A913" s="2"/>
      <c r="B913" s="2"/>
      <c r="C913" s="86"/>
      <c r="D913" s="86"/>
      <c r="E913" s="86"/>
      <c r="F913" s="86"/>
      <c r="G913" s="86"/>
      <c r="H913" s="86"/>
      <c r="I913" s="86"/>
      <c r="J913" s="86"/>
      <c r="K913" s="86"/>
      <c r="L913" s="86"/>
      <c r="M913" s="86"/>
      <c r="N913" s="86"/>
      <c r="O913" s="86"/>
      <c r="P913" s="86"/>
      <c r="Q913" s="2"/>
      <c r="R913" s="2"/>
      <c r="S913" s="2"/>
      <c r="T913" s="2"/>
      <c r="U913" s="2"/>
      <c r="V913" s="2"/>
      <c r="W913" s="2"/>
      <c r="X913" s="2"/>
      <c r="Y913" s="2"/>
      <c r="Z913" s="2"/>
    </row>
    <row r="914" spans="1:26">
      <c r="A914" s="2"/>
      <c r="B914" s="2"/>
      <c r="C914" s="86"/>
      <c r="D914" s="86"/>
      <c r="E914" s="86"/>
      <c r="F914" s="86"/>
      <c r="G914" s="86"/>
      <c r="H914" s="86"/>
      <c r="I914" s="86"/>
      <c r="J914" s="86"/>
      <c r="K914" s="86"/>
      <c r="L914" s="86"/>
      <c r="M914" s="86"/>
      <c r="N914" s="86"/>
      <c r="O914" s="86"/>
      <c r="P914" s="86"/>
      <c r="Q914" s="2"/>
      <c r="R914" s="2"/>
      <c r="S914" s="2"/>
      <c r="T914" s="2"/>
      <c r="U914" s="2"/>
      <c r="V914" s="2"/>
      <c r="W914" s="2"/>
      <c r="X914" s="2"/>
      <c r="Y914" s="2"/>
      <c r="Z914" s="2"/>
    </row>
    <row r="915" spans="1:26">
      <c r="A915" s="2"/>
      <c r="B915" s="2"/>
      <c r="C915" s="86"/>
      <c r="D915" s="86"/>
      <c r="E915" s="86"/>
      <c r="F915" s="86"/>
      <c r="G915" s="86"/>
      <c r="H915" s="86"/>
      <c r="I915" s="86"/>
      <c r="J915" s="86"/>
      <c r="K915" s="86"/>
      <c r="L915" s="86"/>
      <c r="M915" s="86"/>
      <c r="N915" s="86"/>
      <c r="O915" s="86"/>
      <c r="P915" s="86"/>
      <c r="Q915" s="2"/>
      <c r="R915" s="2"/>
      <c r="S915" s="2"/>
      <c r="T915" s="2"/>
      <c r="U915" s="2"/>
      <c r="V915" s="2"/>
      <c r="W915" s="2"/>
      <c r="X915" s="2"/>
      <c r="Y915" s="2"/>
      <c r="Z915" s="2"/>
    </row>
    <row r="916" spans="1:26">
      <c r="A916" s="2"/>
      <c r="B916" s="2"/>
      <c r="C916" s="86"/>
      <c r="D916" s="86"/>
      <c r="E916" s="86"/>
      <c r="F916" s="86"/>
      <c r="G916" s="86"/>
      <c r="H916" s="86"/>
      <c r="I916" s="86"/>
      <c r="J916" s="86"/>
      <c r="K916" s="86"/>
      <c r="L916" s="86"/>
      <c r="M916" s="86"/>
      <c r="N916" s="86"/>
      <c r="O916" s="86"/>
      <c r="P916" s="86"/>
      <c r="Q916" s="2"/>
      <c r="R916" s="2"/>
      <c r="S916" s="2"/>
      <c r="T916" s="2"/>
      <c r="U916" s="2"/>
      <c r="V916" s="2"/>
      <c r="W916" s="2"/>
      <c r="X916" s="2"/>
      <c r="Y916" s="2"/>
      <c r="Z916" s="2"/>
    </row>
    <row r="917" spans="1:26">
      <c r="A917" s="2"/>
      <c r="B917" s="2"/>
      <c r="C917" s="86"/>
      <c r="D917" s="86"/>
      <c r="E917" s="86"/>
      <c r="F917" s="86"/>
      <c r="G917" s="86"/>
      <c r="H917" s="86"/>
      <c r="I917" s="86"/>
      <c r="J917" s="86"/>
      <c r="K917" s="86"/>
      <c r="L917" s="86"/>
      <c r="M917" s="86"/>
      <c r="N917" s="86"/>
      <c r="O917" s="86"/>
      <c r="P917" s="86"/>
      <c r="Q917" s="2"/>
      <c r="R917" s="2"/>
      <c r="S917" s="2"/>
      <c r="T917" s="2"/>
      <c r="U917" s="2"/>
      <c r="V917" s="2"/>
      <c r="W917" s="2"/>
      <c r="X917" s="2"/>
      <c r="Y917" s="2"/>
      <c r="Z917" s="2"/>
    </row>
    <row r="918" spans="1:26">
      <c r="A918" s="2"/>
      <c r="B918" s="2"/>
      <c r="C918" s="86"/>
      <c r="D918" s="86"/>
      <c r="E918" s="86"/>
      <c r="F918" s="86"/>
      <c r="G918" s="86"/>
      <c r="H918" s="86"/>
      <c r="I918" s="86"/>
      <c r="J918" s="86"/>
      <c r="K918" s="86"/>
      <c r="L918" s="86"/>
      <c r="M918" s="86"/>
      <c r="N918" s="86"/>
      <c r="O918" s="86"/>
      <c r="P918" s="86"/>
      <c r="Q918" s="2"/>
      <c r="R918" s="2"/>
      <c r="S918" s="2"/>
      <c r="T918" s="2"/>
      <c r="U918" s="2"/>
      <c r="V918" s="2"/>
      <c r="W918" s="2"/>
      <c r="X918" s="2"/>
      <c r="Y918" s="2"/>
      <c r="Z918" s="2"/>
    </row>
    <row r="919" spans="1:26">
      <c r="A919" s="2"/>
      <c r="B919" s="2"/>
      <c r="C919" s="86"/>
      <c r="D919" s="86"/>
      <c r="E919" s="86"/>
      <c r="F919" s="86"/>
      <c r="G919" s="86"/>
      <c r="H919" s="86"/>
      <c r="I919" s="86"/>
      <c r="J919" s="86"/>
      <c r="K919" s="86"/>
      <c r="L919" s="86"/>
      <c r="M919" s="86"/>
      <c r="N919" s="86"/>
      <c r="O919" s="86"/>
      <c r="P919" s="86"/>
      <c r="Q919" s="2"/>
      <c r="R919" s="2"/>
      <c r="S919" s="2"/>
      <c r="T919" s="2"/>
      <c r="U919" s="2"/>
      <c r="V919" s="2"/>
      <c r="W919" s="2"/>
      <c r="X919" s="2"/>
      <c r="Y919" s="2"/>
      <c r="Z919" s="2"/>
    </row>
    <row r="920" spans="1:26">
      <c r="A920" s="2"/>
      <c r="B920" s="2"/>
      <c r="C920" s="86"/>
      <c r="D920" s="86"/>
      <c r="E920" s="86"/>
      <c r="F920" s="86"/>
      <c r="G920" s="86"/>
      <c r="H920" s="86"/>
      <c r="I920" s="86"/>
      <c r="J920" s="86"/>
      <c r="K920" s="86"/>
      <c r="L920" s="86"/>
      <c r="M920" s="86"/>
      <c r="N920" s="86"/>
      <c r="O920" s="86"/>
      <c r="P920" s="86"/>
      <c r="Q920" s="2"/>
      <c r="R920" s="2"/>
      <c r="S920" s="2"/>
      <c r="T920" s="2"/>
      <c r="U920" s="2"/>
      <c r="V920" s="2"/>
      <c r="W920" s="2"/>
      <c r="X920" s="2"/>
      <c r="Y920" s="2"/>
      <c r="Z920" s="2"/>
    </row>
    <row r="921" spans="1:26">
      <c r="A921" s="2"/>
      <c r="B921" s="2"/>
      <c r="C921" s="86"/>
      <c r="D921" s="86"/>
      <c r="E921" s="86"/>
      <c r="F921" s="86"/>
      <c r="G921" s="86"/>
      <c r="H921" s="86"/>
      <c r="I921" s="86"/>
      <c r="J921" s="86"/>
      <c r="K921" s="86"/>
      <c r="L921" s="86"/>
      <c r="M921" s="86"/>
      <c r="N921" s="86"/>
      <c r="O921" s="86"/>
      <c r="P921" s="86"/>
      <c r="Q921" s="2"/>
      <c r="R921" s="2"/>
      <c r="S921" s="2"/>
      <c r="T921" s="2"/>
      <c r="U921" s="2"/>
      <c r="V921" s="2"/>
      <c r="W921" s="2"/>
      <c r="X921" s="2"/>
      <c r="Y921" s="2"/>
      <c r="Z921" s="2"/>
    </row>
    <row r="922" spans="1:26">
      <c r="A922" s="2"/>
      <c r="B922" s="2"/>
      <c r="C922" s="86"/>
      <c r="D922" s="86"/>
      <c r="E922" s="86"/>
      <c r="F922" s="86"/>
      <c r="G922" s="86"/>
      <c r="H922" s="86"/>
      <c r="I922" s="86"/>
      <c r="J922" s="86"/>
      <c r="K922" s="86"/>
      <c r="L922" s="86"/>
      <c r="M922" s="86"/>
      <c r="N922" s="86"/>
      <c r="O922" s="86"/>
      <c r="P922" s="86"/>
      <c r="Q922" s="2"/>
      <c r="R922" s="2"/>
      <c r="S922" s="2"/>
      <c r="T922" s="2"/>
      <c r="U922" s="2"/>
      <c r="V922" s="2"/>
      <c r="W922" s="2"/>
      <c r="X922" s="2"/>
      <c r="Y922" s="2"/>
      <c r="Z922" s="2"/>
    </row>
    <row r="923" spans="1:26">
      <c r="A923" s="2"/>
      <c r="B923" s="2"/>
      <c r="C923" s="86"/>
      <c r="D923" s="86"/>
      <c r="E923" s="86"/>
      <c r="F923" s="86"/>
      <c r="G923" s="86"/>
      <c r="H923" s="86"/>
      <c r="I923" s="86"/>
      <c r="J923" s="86"/>
      <c r="K923" s="86"/>
      <c r="L923" s="86"/>
      <c r="M923" s="86"/>
      <c r="N923" s="86"/>
      <c r="O923" s="86"/>
      <c r="P923" s="86"/>
      <c r="Q923" s="2"/>
      <c r="R923" s="2"/>
      <c r="S923" s="2"/>
      <c r="T923" s="2"/>
      <c r="U923" s="2"/>
      <c r="V923" s="2"/>
      <c r="W923" s="2"/>
      <c r="X923" s="2"/>
      <c r="Y923" s="2"/>
      <c r="Z923" s="2"/>
    </row>
    <row r="924" spans="1:26">
      <c r="A924" s="2"/>
      <c r="B924" s="2"/>
      <c r="C924" s="86"/>
      <c r="D924" s="86"/>
      <c r="E924" s="86"/>
      <c r="F924" s="86"/>
      <c r="G924" s="86"/>
      <c r="H924" s="86"/>
      <c r="I924" s="86"/>
      <c r="J924" s="86"/>
      <c r="K924" s="86"/>
      <c r="L924" s="86"/>
      <c r="M924" s="86"/>
      <c r="N924" s="86"/>
      <c r="O924" s="86"/>
      <c r="P924" s="86"/>
      <c r="Q924" s="2"/>
      <c r="R924" s="2"/>
      <c r="S924" s="2"/>
      <c r="T924" s="2"/>
      <c r="U924" s="2"/>
      <c r="V924" s="2"/>
      <c r="W924" s="2"/>
      <c r="X924" s="2"/>
      <c r="Y924" s="2"/>
      <c r="Z924" s="2"/>
    </row>
    <row r="925" spans="1:26">
      <c r="A925" s="2"/>
      <c r="B925" s="2"/>
      <c r="C925" s="86"/>
      <c r="D925" s="86"/>
      <c r="E925" s="86"/>
      <c r="F925" s="86"/>
      <c r="G925" s="86"/>
      <c r="H925" s="86"/>
      <c r="I925" s="86"/>
      <c r="J925" s="86"/>
      <c r="K925" s="86"/>
      <c r="L925" s="86"/>
      <c r="M925" s="86"/>
      <c r="N925" s="86"/>
      <c r="O925" s="86"/>
      <c r="P925" s="86"/>
      <c r="Q925" s="2"/>
      <c r="R925" s="2"/>
      <c r="S925" s="2"/>
      <c r="T925" s="2"/>
      <c r="U925" s="2"/>
      <c r="V925" s="2"/>
      <c r="W925" s="2"/>
      <c r="X925" s="2"/>
      <c r="Y925" s="2"/>
      <c r="Z925" s="2"/>
    </row>
    <row r="926" spans="1:26">
      <c r="A926" s="2"/>
      <c r="B926" s="2"/>
      <c r="C926" s="86"/>
      <c r="D926" s="86"/>
      <c r="E926" s="86"/>
      <c r="F926" s="86"/>
      <c r="G926" s="86"/>
      <c r="H926" s="86"/>
      <c r="I926" s="86"/>
      <c r="J926" s="86"/>
      <c r="K926" s="86"/>
      <c r="L926" s="86"/>
      <c r="M926" s="86"/>
      <c r="N926" s="86"/>
      <c r="O926" s="86"/>
      <c r="P926" s="86"/>
      <c r="Q926" s="2"/>
      <c r="R926" s="2"/>
      <c r="S926" s="2"/>
      <c r="T926" s="2"/>
      <c r="U926" s="2"/>
      <c r="V926" s="2"/>
      <c r="W926" s="2"/>
      <c r="X926" s="2"/>
      <c r="Y926" s="2"/>
      <c r="Z926" s="2"/>
    </row>
    <row r="927" spans="1:26">
      <c r="A927" s="2"/>
      <c r="B927" s="2"/>
      <c r="C927" s="86"/>
      <c r="D927" s="86"/>
      <c r="E927" s="86"/>
      <c r="F927" s="86"/>
      <c r="G927" s="86"/>
      <c r="H927" s="86"/>
      <c r="I927" s="86"/>
      <c r="J927" s="86"/>
      <c r="K927" s="86"/>
      <c r="L927" s="86"/>
      <c r="M927" s="86"/>
      <c r="N927" s="86"/>
      <c r="O927" s="86"/>
      <c r="P927" s="86"/>
      <c r="Q927" s="2"/>
      <c r="R927" s="2"/>
      <c r="S927" s="2"/>
      <c r="T927" s="2"/>
      <c r="U927" s="2"/>
      <c r="V927" s="2"/>
      <c r="W927" s="2"/>
      <c r="X927" s="2"/>
      <c r="Y927" s="2"/>
      <c r="Z927" s="2"/>
    </row>
    <row r="928" spans="1:26">
      <c r="A928" s="2"/>
      <c r="B928" s="2"/>
      <c r="C928" s="86"/>
      <c r="D928" s="86"/>
      <c r="E928" s="86"/>
      <c r="F928" s="86"/>
      <c r="G928" s="86"/>
      <c r="H928" s="86"/>
      <c r="I928" s="86"/>
      <c r="J928" s="86"/>
      <c r="K928" s="86"/>
      <c r="L928" s="86"/>
      <c r="M928" s="86"/>
      <c r="N928" s="86"/>
      <c r="O928" s="86"/>
      <c r="P928" s="86"/>
      <c r="Q928" s="2"/>
      <c r="R928" s="2"/>
      <c r="S928" s="2"/>
      <c r="T928" s="2"/>
      <c r="U928" s="2"/>
      <c r="V928" s="2"/>
      <c r="W928" s="2"/>
      <c r="X928" s="2"/>
      <c r="Y928" s="2"/>
      <c r="Z928" s="2"/>
    </row>
    <row r="929" spans="1:26">
      <c r="A929" s="2"/>
      <c r="B929" s="2"/>
      <c r="C929" s="86"/>
      <c r="D929" s="86"/>
      <c r="E929" s="86"/>
      <c r="F929" s="86"/>
      <c r="G929" s="86"/>
      <c r="H929" s="86"/>
      <c r="I929" s="86"/>
      <c r="J929" s="86"/>
      <c r="K929" s="86"/>
      <c r="L929" s="86"/>
      <c r="M929" s="86"/>
      <c r="N929" s="86"/>
      <c r="O929" s="86"/>
      <c r="P929" s="86"/>
      <c r="Q929" s="2"/>
      <c r="R929" s="2"/>
      <c r="S929" s="2"/>
      <c r="T929" s="2"/>
      <c r="U929" s="2"/>
      <c r="V929" s="2"/>
      <c r="W929" s="2"/>
      <c r="X929" s="2"/>
      <c r="Y929" s="2"/>
      <c r="Z929" s="2"/>
    </row>
    <row r="930" spans="1:26">
      <c r="A930" s="2"/>
      <c r="B930" s="2"/>
      <c r="C930" s="86"/>
      <c r="D930" s="86"/>
      <c r="E930" s="86"/>
      <c r="F930" s="86"/>
      <c r="G930" s="86"/>
      <c r="H930" s="86"/>
      <c r="I930" s="86"/>
      <c r="J930" s="86"/>
      <c r="K930" s="86"/>
      <c r="L930" s="86"/>
      <c r="M930" s="86"/>
      <c r="N930" s="86"/>
      <c r="O930" s="86"/>
      <c r="P930" s="86"/>
      <c r="Q930" s="2"/>
      <c r="R930" s="2"/>
      <c r="S930" s="2"/>
      <c r="T930" s="2"/>
      <c r="U930" s="2"/>
      <c r="V930" s="2"/>
      <c r="W930" s="2"/>
      <c r="X930" s="2"/>
      <c r="Y930" s="2"/>
      <c r="Z930" s="2"/>
    </row>
    <row r="931" spans="1:26">
      <c r="A931" s="2"/>
      <c r="B931" s="2"/>
      <c r="C931" s="86"/>
      <c r="D931" s="86"/>
      <c r="E931" s="86"/>
      <c r="F931" s="86"/>
      <c r="G931" s="86"/>
      <c r="H931" s="86"/>
      <c r="I931" s="86"/>
      <c r="J931" s="86"/>
      <c r="K931" s="86"/>
      <c r="L931" s="86"/>
      <c r="M931" s="86"/>
      <c r="N931" s="86"/>
      <c r="O931" s="86"/>
      <c r="P931" s="86"/>
      <c r="Q931" s="2"/>
      <c r="R931" s="2"/>
      <c r="S931" s="2"/>
      <c r="T931" s="2"/>
      <c r="U931" s="2"/>
      <c r="V931" s="2"/>
      <c r="W931" s="2"/>
      <c r="X931" s="2"/>
      <c r="Y931" s="2"/>
      <c r="Z931" s="2"/>
    </row>
    <row r="932" spans="1:26">
      <c r="A932" s="2"/>
      <c r="B932" s="2"/>
      <c r="C932" s="86"/>
      <c r="D932" s="86"/>
      <c r="E932" s="86"/>
      <c r="F932" s="86"/>
      <c r="G932" s="86"/>
      <c r="H932" s="86"/>
      <c r="I932" s="86"/>
      <c r="J932" s="86"/>
      <c r="K932" s="86"/>
      <c r="L932" s="86"/>
      <c r="M932" s="86"/>
      <c r="N932" s="86"/>
      <c r="O932" s="86"/>
      <c r="P932" s="86"/>
      <c r="Q932" s="2"/>
      <c r="R932" s="2"/>
      <c r="S932" s="2"/>
      <c r="T932" s="2"/>
      <c r="U932" s="2"/>
      <c r="V932" s="2"/>
      <c r="W932" s="2"/>
      <c r="X932" s="2"/>
      <c r="Y932" s="2"/>
      <c r="Z932" s="2"/>
    </row>
    <row r="933" spans="1:26">
      <c r="A933" s="2"/>
      <c r="B933" s="2"/>
      <c r="C933" s="86"/>
      <c r="D933" s="86"/>
      <c r="E933" s="86"/>
      <c r="F933" s="86"/>
      <c r="G933" s="86"/>
      <c r="H933" s="86"/>
      <c r="I933" s="86"/>
      <c r="J933" s="86"/>
      <c r="K933" s="86"/>
      <c r="L933" s="86"/>
      <c r="M933" s="86"/>
      <c r="N933" s="86"/>
      <c r="O933" s="86"/>
      <c r="P933" s="86"/>
      <c r="Q933" s="2"/>
      <c r="R933" s="2"/>
      <c r="S933" s="2"/>
      <c r="T933" s="2"/>
      <c r="U933" s="2"/>
      <c r="V933" s="2"/>
      <c r="W933" s="2"/>
      <c r="X933" s="2"/>
      <c r="Y933" s="2"/>
      <c r="Z933" s="2"/>
    </row>
    <row r="934" spans="1:26">
      <c r="A934" s="2"/>
      <c r="B934" s="2"/>
      <c r="C934" s="86"/>
      <c r="D934" s="86"/>
      <c r="E934" s="86"/>
      <c r="F934" s="86"/>
      <c r="G934" s="86"/>
      <c r="H934" s="86"/>
      <c r="I934" s="86"/>
      <c r="J934" s="86"/>
      <c r="K934" s="86"/>
      <c r="L934" s="86"/>
      <c r="M934" s="86"/>
      <c r="N934" s="86"/>
      <c r="O934" s="86"/>
      <c r="P934" s="86"/>
      <c r="Q934" s="2"/>
      <c r="R934" s="2"/>
      <c r="S934" s="2"/>
      <c r="T934" s="2"/>
      <c r="U934" s="2"/>
      <c r="V934" s="2"/>
      <c r="W934" s="2"/>
      <c r="X934" s="2"/>
      <c r="Y934" s="2"/>
      <c r="Z934" s="2"/>
    </row>
    <row r="935" spans="1:26">
      <c r="A935" s="2"/>
      <c r="B935" s="2"/>
      <c r="C935" s="86"/>
      <c r="D935" s="86"/>
      <c r="E935" s="86"/>
      <c r="F935" s="86"/>
      <c r="G935" s="86"/>
      <c r="H935" s="86"/>
      <c r="I935" s="86"/>
      <c r="J935" s="86"/>
      <c r="K935" s="86"/>
      <c r="L935" s="86"/>
      <c r="M935" s="86"/>
      <c r="N935" s="86"/>
      <c r="O935" s="86"/>
      <c r="P935" s="86"/>
      <c r="Q935" s="2"/>
      <c r="R935" s="2"/>
      <c r="S935" s="2"/>
      <c r="T935" s="2"/>
      <c r="U935" s="2"/>
      <c r="V935" s="2"/>
      <c r="W935" s="2"/>
      <c r="X935" s="2"/>
      <c r="Y935" s="2"/>
      <c r="Z935" s="2"/>
    </row>
    <row r="936" spans="1:26">
      <c r="A936" s="2"/>
      <c r="B936" s="2"/>
      <c r="C936" s="86"/>
      <c r="D936" s="86"/>
      <c r="E936" s="86"/>
      <c r="F936" s="86"/>
      <c r="G936" s="86"/>
      <c r="H936" s="86"/>
      <c r="I936" s="86"/>
      <c r="J936" s="86"/>
      <c r="K936" s="86"/>
      <c r="L936" s="86"/>
      <c r="M936" s="86"/>
      <c r="N936" s="86"/>
      <c r="O936" s="86"/>
      <c r="P936" s="86"/>
      <c r="Q936" s="2"/>
      <c r="R936" s="2"/>
      <c r="S936" s="2"/>
      <c r="T936" s="2"/>
      <c r="U936" s="2"/>
      <c r="V936" s="2"/>
      <c r="W936" s="2"/>
      <c r="X936" s="2"/>
      <c r="Y936" s="2"/>
      <c r="Z936" s="2"/>
    </row>
    <row r="937" spans="1:26">
      <c r="A937" s="2"/>
      <c r="B937" s="2"/>
      <c r="C937" s="86"/>
      <c r="D937" s="86"/>
      <c r="E937" s="86"/>
      <c r="F937" s="86"/>
      <c r="G937" s="86"/>
      <c r="H937" s="86"/>
      <c r="I937" s="86"/>
      <c r="J937" s="86"/>
      <c r="K937" s="86"/>
      <c r="L937" s="86"/>
      <c r="M937" s="86"/>
      <c r="N937" s="86"/>
      <c r="O937" s="86"/>
      <c r="P937" s="86"/>
      <c r="Q937" s="2"/>
      <c r="R937" s="2"/>
      <c r="S937" s="2"/>
      <c r="T937" s="2"/>
      <c r="U937" s="2"/>
      <c r="V937" s="2"/>
      <c r="W937" s="2"/>
      <c r="X937" s="2"/>
      <c r="Y937" s="2"/>
      <c r="Z937" s="2"/>
    </row>
    <row r="938" spans="1:26">
      <c r="A938" s="2"/>
      <c r="B938" s="2"/>
      <c r="C938" s="86"/>
      <c r="D938" s="86"/>
      <c r="E938" s="86"/>
      <c r="F938" s="86"/>
      <c r="G938" s="86"/>
      <c r="H938" s="86"/>
      <c r="I938" s="86"/>
      <c r="J938" s="86"/>
      <c r="K938" s="86"/>
      <c r="L938" s="86"/>
      <c r="M938" s="86"/>
      <c r="N938" s="86"/>
      <c r="O938" s="86"/>
      <c r="P938" s="86"/>
      <c r="Q938" s="2"/>
      <c r="R938" s="2"/>
      <c r="S938" s="2"/>
      <c r="T938" s="2"/>
      <c r="U938" s="2"/>
      <c r="V938" s="2"/>
      <c r="W938" s="2"/>
      <c r="X938" s="2"/>
      <c r="Y938" s="2"/>
      <c r="Z938" s="2"/>
    </row>
    <row r="939" spans="1:26">
      <c r="A939" s="2"/>
      <c r="B939" s="2"/>
      <c r="C939" s="86"/>
      <c r="D939" s="86"/>
      <c r="E939" s="86"/>
      <c r="F939" s="86"/>
      <c r="G939" s="86"/>
      <c r="H939" s="86"/>
      <c r="I939" s="86"/>
      <c r="J939" s="86"/>
      <c r="K939" s="86"/>
      <c r="L939" s="86"/>
      <c r="M939" s="86"/>
      <c r="N939" s="86"/>
      <c r="O939" s="86"/>
      <c r="P939" s="86"/>
      <c r="Q939" s="2"/>
      <c r="R939" s="2"/>
      <c r="S939" s="2"/>
      <c r="T939" s="2"/>
      <c r="U939" s="2"/>
      <c r="V939" s="2"/>
      <c r="W939" s="2"/>
      <c r="X939" s="2"/>
      <c r="Y939" s="2"/>
      <c r="Z939" s="2"/>
    </row>
    <row r="940" spans="1:26">
      <c r="A940" s="2"/>
      <c r="B940" s="2"/>
      <c r="C940" s="86"/>
      <c r="D940" s="86"/>
      <c r="E940" s="86"/>
      <c r="F940" s="86"/>
      <c r="G940" s="86"/>
      <c r="H940" s="86"/>
      <c r="I940" s="86"/>
      <c r="J940" s="86"/>
      <c r="K940" s="86"/>
      <c r="L940" s="86"/>
      <c r="M940" s="86"/>
      <c r="N940" s="86"/>
      <c r="O940" s="86"/>
      <c r="P940" s="86"/>
      <c r="Q940" s="2"/>
      <c r="R940" s="2"/>
      <c r="S940" s="2"/>
      <c r="T940" s="2"/>
      <c r="U940" s="2"/>
      <c r="V940" s="2"/>
      <c r="W940" s="2"/>
      <c r="X940" s="2"/>
      <c r="Y940" s="2"/>
      <c r="Z940" s="2"/>
    </row>
    <row r="941" spans="1:26">
      <c r="A941" s="2"/>
      <c r="B941" s="2"/>
      <c r="C941" s="86"/>
      <c r="D941" s="86"/>
      <c r="E941" s="86"/>
      <c r="F941" s="86"/>
      <c r="G941" s="86"/>
      <c r="H941" s="86"/>
      <c r="I941" s="86"/>
      <c r="J941" s="86"/>
      <c r="K941" s="86"/>
      <c r="L941" s="86"/>
      <c r="M941" s="86"/>
      <c r="N941" s="86"/>
      <c r="O941" s="86"/>
      <c r="P941" s="86"/>
      <c r="Q941" s="2"/>
      <c r="R941" s="2"/>
      <c r="S941" s="2"/>
      <c r="T941" s="2"/>
      <c r="U941" s="2"/>
      <c r="V941" s="2"/>
      <c r="W941" s="2"/>
      <c r="X941" s="2"/>
      <c r="Y941" s="2"/>
      <c r="Z941" s="2"/>
    </row>
    <row r="942" spans="1:26">
      <c r="A942" s="2"/>
      <c r="B942" s="2"/>
      <c r="C942" s="86"/>
      <c r="D942" s="86"/>
      <c r="E942" s="86"/>
      <c r="F942" s="86"/>
      <c r="G942" s="86"/>
      <c r="H942" s="86"/>
      <c r="I942" s="86"/>
      <c r="J942" s="86"/>
      <c r="K942" s="86"/>
      <c r="L942" s="86"/>
      <c r="M942" s="86"/>
      <c r="N942" s="86"/>
      <c r="O942" s="86"/>
      <c r="P942" s="86"/>
      <c r="Q942" s="2"/>
      <c r="R942" s="2"/>
      <c r="S942" s="2"/>
      <c r="T942" s="2"/>
      <c r="U942" s="2"/>
      <c r="V942" s="2"/>
      <c r="W942" s="2"/>
      <c r="X942" s="2"/>
      <c r="Y942" s="2"/>
      <c r="Z942" s="2"/>
    </row>
    <row r="943" spans="1:26">
      <c r="A943" s="2"/>
      <c r="B943" s="2"/>
      <c r="C943" s="86"/>
      <c r="D943" s="86"/>
      <c r="E943" s="86"/>
      <c r="F943" s="86"/>
      <c r="G943" s="86"/>
      <c r="H943" s="86"/>
      <c r="I943" s="86"/>
      <c r="J943" s="86"/>
      <c r="K943" s="86"/>
      <c r="L943" s="86"/>
      <c r="M943" s="86"/>
      <c r="N943" s="86"/>
      <c r="O943" s="86"/>
      <c r="P943" s="86"/>
      <c r="Q943" s="2"/>
      <c r="R943" s="2"/>
      <c r="S943" s="2"/>
      <c r="T943" s="2"/>
      <c r="U943" s="2"/>
      <c r="V943" s="2"/>
      <c r="W943" s="2"/>
      <c r="X943" s="2"/>
      <c r="Y943" s="2"/>
      <c r="Z943" s="2"/>
    </row>
    <row r="944" spans="1:26">
      <c r="A944" s="2"/>
      <c r="B944" s="2"/>
      <c r="C944" s="86"/>
      <c r="D944" s="86"/>
      <c r="E944" s="86"/>
      <c r="F944" s="86"/>
      <c r="G944" s="86"/>
      <c r="H944" s="86"/>
      <c r="I944" s="86"/>
      <c r="J944" s="86"/>
      <c r="K944" s="86"/>
      <c r="L944" s="86"/>
      <c r="M944" s="86"/>
      <c r="N944" s="86"/>
      <c r="O944" s="86"/>
      <c r="P944" s="86"/>
      <c r="Q944" s="2"/>
      <c r="R944" s="2"/>
      <c r="S944" s="2"/>
      <c r="T944" s="2"/>
      <c r="U944" s="2"/>
      <c r="V944" s="2"/>
      <c r="W944" s="2"/>
      <c r="X944" s="2"/>
      <c r="Y944" s="2"/>
      <c r="Z944" s="2"/>
    </row>
    <row r="945" spans="1:26">
      <c r="A945" s="2"/>
      <c r="B945" s="2"/>
      <c r="C945" s="86"/>
      <c r="D945" s="86"/>
      <c r="E945" s="86"/>
      <c r="F945" s="86"/>
      <c r="G945" s="86"/>
      <c r="H945" s="86"/>
      <c r="I945" s="86"/>
      <c r="J945" s="86"/>
      <c r="K945" s="86"/>
      <c r="L945" s="86"/>
      <c r="M945" s="86"/>
      <c r="N945" s="86"/>
      <c r="O945" s="86"/>
      <c r="P945" s="86"/>
      <c r="Q945" s="2"/>
      <c r="R945" s="2"/>
      <c r="S945" s="2"/>
      <c r="T945" s="2"/>
      <c r="U945" s="2"/>
      <c r="V945" s="2"/>
      <c r="W945" s="2"/>
      <c r="X945" s="2"/>
      <c r="Y945" s="2"/>
      <c r="Z945" s="2"/>
    </row>
    <row r="946" spans="1:26">
      <c r="A946" s="2"/>
      <c r="B946" s="2"/>
      <c r="C946" s="86"/>
      <c r="D946" s="86"/>
      <c r="E946" s="86"/>
      <c r="F946" s="86"/>
      <c r="G946" s="86"/>
      <c r="H946" s="86"/>
      <c r="I946" s="86"/>
      <c r="J946" s="86"/>
      <c r="K946" s="86"/>
      <c r="L946" s="86"/>
      <c r="M946" s="86"/>
      <c r="N946" s="86"/>
      <c r="O946" s="86"/>
      <c r="P946" s="86"/>
      <c r="Q946" s="2"/>
      <c r="R946" s="2"/>
      <c r="S946" s="2"/>
      <c r="T946" s="2"/>
      <c r="U946" s="2"/>
      <c r="V946" s="2"/>
      <c r="W946" s="2"/>
      <c r="X946" s="2"/>
      <c r="Y946" s="2"/>
      <c r="Z946" s="2"/>
    </row>
    <row r="947" spans="1:26">
      <c r="A947" s="2"/>
      <c r="B947" s="2"/>
      <c r="C947" s="86"/>
      <c r="D947" s="86"/>
      <c r="E947" s="86"/>
      <c r="F947" s="86"/>
      <c r="G947" s="86"/>
      <c r="H947" s="86"/>
      <c r="I947" s="86"/>
      <c r="J947" s="86"/>
      <c r="K947" s="86"/>
      <c r="L947" s="86"/>
      <c r="M947" s="86"/>
      <c r="N947" s="86"/>
      <c r="O947" s="86"/>
      <c r="P947" s="86"/>
      <c r="Q947" s="2"/>
      <c r="R947" s="2"/>
      <c r="S947" s="2"/>
      <c r="T947" s="2"/>
      <c r="U947" s="2"/>
      <c r="V947" s="2"/>
      <c r="W947" s="2"/>
      <c r="X947" s="2"/>
      <c r="Y947" s="2"/>
      <c r="Z947" s="2"/>
    </row>
    <row r="948" spans="1:26">
      <c r="A948" s="2"/>
      <c r="B948" s="2"/>
      <c r="C948" s="86"/>
      <c r="D948" s="86"/>
      <c r="E948" s="86"/>
      <c r="F948" s="86"/>
      <c r="G948" s="86"/>
      <c r="H948" s="86"/>
      <c r="I948" s="86"/>
      <c r="J948" s="86"/>
      <c r="K948" s="86"/>
      <c r="L948" s="86"/>
      <c r="M948" s="86"/>
      <c r="N948" s="86"/>
      <c r="O948" s="86"/>
      <c r="P948" s="86"/>
      <c r="Q948" s="2"/>
      <c r="R948" s="2"/>
      <c r="S948" s="2"/>
      <c r="T948" s="2"/>
      <c r="U948" s="2"/>
      <c r="V948" s="2"/>
      <c r="W948" s="2"/>
      <c r="X948" s="2"/>
      <c r="Y948" s="2"/>
      <c r="Z948" s="2"/>
    </row>
    <row r="949" spans="1:26">
      <c r="A949" s="2"/>
      <c r="B949" s="2"/>
      <c r="C949" s="86"/>
      <c r="D949" s="86"/>
      <c r="E949" s="86"/>
      <c r="F949" s="86"/>
      <c r="G949" s="86"/>
      <c r="H949" s="86"/>
      <c r="I949" s="86"/>
      <c r="J949" s="86"/>
      <c r="K949" s="86"/>
      <c r="L949" s="86"/>
      <c r="M949" s="86"/>
      <c r="N949" s="86"/>
      <c r="O949" s="86"/>
      <c r="P949" s="86"/>
      <c r="Q949" s="2"/>
      <c r="R949" s="2"/>
      <c r="S949" s="2"/>
      <c r="T949" s="2"/>
      <c r="U949" s="2"/>
      <c r="V949" s="2"/>
      <c r="W949" s="2"/>
      <c r="X949" s="2"/>
      <c r="Y949" s="2"/>
      <c r="Z949" s="2"/>
    </row>
    <row r="950" spans="1:26">
      <c r="A950" s="2"/>
      <c r="B950" s="2"/>
      <c r="C950" s="86"/>
      <c r="D950" s="86"/>
      <c r="E950" s="86"/>
      <c r="F950" s="86"/>
      <c r="G950" s="86"/>
      <c r="H950" s="86"/>
      <c r="I950" s="86"/>
      <c r="J950" s="86"/>
      <c r="K950" s="86"/>
      <c r="L950" s="86"/>
      <c r="M950" s="86"/>
      <c r="N950" s="86"/>
      <c r="O950" s="86"/>
      <c r="P950" s="86"/>
      <c r="Q950" s="2"/>
      <c r="R950" s="2"/>
      <c r="S950" s="2"/>
      <c r="T950" s="2"/>
      <c r="U950" s="2"/>
      <c r="V950" s="2"/>
      <c r="W950" s="2"/>
      <c r="X950" s="2"/>
      <c r="Y950" s="2"/>
      <c r="Z950" s="2"/>
    </row>
    <row r="951" spans="1:26">
      <c r="A951" s="2"/>
      <c r="B951" s="2"/>
      <c r="C951" s="86"/>
      <c r="D951" s="86"/>
      <c r="E951" s="86"/>
      <c r="F951" s="86"/>
      <c r="G951" s="86"/>
      <c r="H951" s="86"/>
      <c r="I951" s="86"/>
      <c r="J951" s="86"/>
      <c r="K951" s="86"/>
      <c r="L951" s="86"/>
      <c r="M951" s="86"/>
      <c r="N951" s="86"/>
      <c r="O951" s="86"/>
      <c r="P951" s="86"/>
      <c r="Q951" s="2"/>
      <c r="R951" s="2"/>
      <c r="S951" s="2"/>
      <c r="T951" s="2"/>
      <c r="U951" s="2"/>
      <c r="V951" s="2"/>
      <c r="W951" s="2"/>
      <c r="X951" s="2"/>
      <c r="Y951" s="2"/>
      <c r="Z951" s="2"/>
    </row>
    <row r="952" spans="1:26">
      <c r="A952" s="2"/>
      <c r="B952" s="2"/>
      <c r="C952" s="86"/>
      <c r="D952" s="86"/>
      <c r="E952" s="86"/>
      <c r="F952" s="86"/>
      <c r="G952" s="86"/>
      <c r="H952" s="86"/>
      <c r="I952" s="86"/>
      <c r="J952" s="86"/>
      <c r="K952" s="86"/>
      <c r="L952" s="86"/>
      <c r="M952" s="86"/>
      <c r="N952" s="86"/>
      <c r="O952" s="86"/>
      <c r="P952" s="86"/>
      <c r="Q952" s="2"/>
      <c r="R952" s="2"/>
      <c r="S952" s="2"/>
      <c r="T952" s="2"/>
      <c r="U952" s="2"/>
      <c r="V952" s="2"/>
      <c r="W952" s="2"/>
      <c r="X952" s="2"/>
      <c r="Y952" s="2"/>
      <c r="Z952" s="2"/>
    </row>
    <row r="953" spans="1:26">
      <c r="A953" s="2"/>
      <c r="B953" s="2"/>
      <c r="C953" s="86"/>
      <c r="D953" s="86"/>
      <c r="E953" s="86"/>
      <c r="F953" s="86"/>
      <c r="G953" s="86"/>
      <c r="H953" s="86"/>
      <c r="I953" s="86"/>
      <c r="J953" s="86"/>
      <c r="K953" s="86"/>
      <c r="L953" s="86"/>
      <c r="M953" s="86"/>
      <c r="N953" s="86"/>
      <c r="O953" s="86"/>
      <c r="P953" s="86"/>
      <c r="Q953" s="2"/>
      <c r="R953" s="2"/>
      <c r="S953" s="2"/>
      <c r="T953" s="2"/>
      <c r="U953" s="2"/>
      <c r="V953" s="2"/>
      <c r="W953" s="2"/>
      <c r="X953" s="2"/>
      <c r="Y953" s="2"/>
      <c r="Z953" s="2"/>
    </row>
    <row r="954" spans="1:26">
      <c r="A954" s="2"/>
      <c r="B954" s="2"/>
      <c r="C954" s="86"/>
      <c r="D954" s="86"/>
      <c r="E954" s="86"/>
      <c r="F954" s="86"/>
      <c r="G954" s="86"/>
      <c r="H954" s="86"/>
      <c r="I954" s="86"/>
      <c r="J954" s="86"/>
      <c r="K954" s="86"/>
      <c r="L954" s="86"/>
      <c r="M954" s="86"/>
      <c r="N954" s="86"/>
      <c r="O954" s="86"/>
      <c r="P954" s="86"/>
      <c r="Q954" s="2"/>
      <c r="R954" s="2"/>
      <c r="S954" s="2"/>
      <c r="T954" s="2"/>
      <c r="U954" s="2"/>
      <c r="V954" s="2"/>
      <c r="W954" s="2"/>
      <c r="X954" s="2"/>
      <c r="Y954" s="2"/>
      <c r="Z954" s="2"/>
    </row>
    <row r="955" spans="1:26">
      <c r="A955" s="2"/>
      <c r="B955" s="2"/>
      <c r="C955" s="86"/>
      <c r="D955" s="86"/>
      <c r="E955" s="86"/>
      <c r="F955" s="86"/>
      <c r="G955" s="86"/>
      <c r="H955" s="86"/>
      <c r="I955" s="86"/>
      <c r="J955" s="86"/>
      <c r="K955" s="86"/>
      <c r="L955" s="86"/>
      <c r="M955" s="86"/>
      <c r="N955" s="86"/>
      <c r="O955" s="86"/>
      <c r="P955" s="86"/>
      <c r="Q955" s="2"/>
      <c r="R955" s="2"/>
      <c r="S955" s="2"/>
      <c r="T955" s="2"/>
      <c r="U955" s="2"/>
      <c r="V955" s="2"/>
      <c r="W955" s="2"/>
      <c r="X955" s="2"/>
      <c r="Y955" s="2"/>
      <c r="Z955" s="2"/>
    </row>
    <row r="956" spans="1:26">
      <c r="A956" s="2"/>
      <c r="B956" s="2"/>
      <c r="C956" s="86"/>
      <c r="D956" s="86"/>
      <c r="E956" s="86"/>
      <c r="F956" s="86"/>
      <c r="G956" s="86"/>
      <c r="H956" s="86"/>
      <c r="I956" s="86"/>
      <c r="J956" s="86"/>
      <c r="K956" s="86"/>
      <c r="L956" s="86"/>
      <c r="M956" s="86"/>
      <c r="N956" s="86"/>
      <c r="O956" s="86"/>
      <c r="P956" s="86"/>
      <c r="Q956" s="2"/>
      <c r="R956" s="2"/>
      <c r="S956" s="2"/>
      <c r="T956" s="2"/>
      <c r="U956" s="2"/>
      <c r="V956" s="2"/>
      <c r="W956" s="2"/>
      <c r="X956" s="2"/>
      <c r="Y956" s="2"/>
      <c r="Z956" s="2"/>
    </row>
    <row r="957" spans="1:26">
      <c r="A957" s="2"/>
      <c r="B957" s="2"/>
      <c r="C957" s="86"/>
      <c r="D957" s="86"/>
      <c r="E957" s="86"/>
      <c r="F957" s="86"/>
      <c r="G957" s="86"/>
      <c r="H957" s="86"/>
      <c r="I957" s="86"/>
      <c r="J957" s="86"/>
      <c r="K957" s="86"/>
      <c r="L957" s="86"/>
      <c r="M957" s="86"/>
      <c r="N957" s="86"/>
      <c r="O957" s="86"/>
      <c r="P957" s="86"/>
      <c r="Q957" s="2"/>
      <c r="R957" s="2"/>
      <c r="S957" s="2"/>
      <c r="T957" s="2"/>
      <c r="U957" s="2"/>
      <c r="V957" s="2"/>
      <c r="W957" s="2"/>
      <c r="X957" s="2"/>
      <c r="Y957" s="2"/>
      <c r="Z957" s="2"/>
    </row>
    <row r="958" spans="1:26">
      <c r="A958" s="2"/>
      <c r="B958" s="2"/>
      <c r="C958" s="86"/>
      <c r="D958" s="86"/>
      <c r="E958" s="86"/>
      <c r="F958" s="86"/>
      <c r="G958" s="86"/>
      <c r="H958" s="86"/>
      <c r="I958" s="86"/>
      <c r="J958" s="86"/>
      <c r="K958" s="86"/>
      <c r="L958" s="86"/>
      <c r="M958" s="86"/>
      <c r="N958" s="86"/>
      <c r="O958" s="86"/>
      <c r="P958" s="86"/>
      <c r="Q958" s="2"/>
      <c r="R958" s="2"/>
      <c r="S958" s="2"/>
      <c r="T958" s="2"/>
      <c r="U958" s="2"/>
      <c r="V958" s="2"/>
      <c r="W958" s="2"/>
      <c r="X958" s="2"/>
      <c r="Y958" s="2"/>
      <c r="Z958" s="2"/>
    </row>
    <row r="959" spans="1:26">
      <c r="A959" s="2"/>
      <c r="B959" s="2"/>
      <c r="C959" s="86"/>
      <c r="D959" s="86"/>
      <c r="E959" s="86"/>
      <c r="F959" s="86"/>
      <c r="G959" s="86"/>
      <c r="H959" s="86"/>
      <c r="I959" s="86"/>
      <c r="J959" s="86"/>
      <c r="K959" s="86"/>
      <c r="L959" s="86"/>
      <c r="M959" s="86"/>
      <c r="N959" s="86"/>
      <c r="O959" s="86"/>
      <c r="P959" s="86"/>
      <c r="Q959" s="2"/>
      <c r="R959" s="2"/>
      <c r="S959" s="2"/>
      <c r="T959" s="2"/>
      <c r="U959" s="2"/>
      <c r="V959" s="2"/>
      <c r="W959" s="2"/>
      <c r="X959" s="2"/>
      <c r="Y959" s="2"/>
      <c r="Z959" s="2"/>
    </row>
    <row r="960" spans="1:26">
      <c r="A960" s="2"/>
      <c r="B960" s="2"/>
      <c r="C960" s="86"/>
      <c r="D960" s="86"/>
      <c r="E960" s="86"/>
      <c r="F960" s="86"/>
      <c r="G960" s="86"/>
      <c r="H960" s="86"/>
      <c r="I960" s="86"/>
      <c r="J960" s="86"/>
      <c r="K960" s="86"/>
      <c r="L960" s="86"/>
      <c r="M960" s="86"/>
      <c r="N960" s="86"/>
      <c r="O960" s="86"/>
      <c r="P960" s="86"/>
      <c r="Q960" s="2"/>
      <c r="R960" s="2"/>
      <c r="S960" s="2"/>
      <c r="T960" s="2"/>
      <c r="U960" s="2"/>
      <c r="V960" s="2"/>
      <c r="W960" s="2"/>
      <c r="X960" s="2"/>
      <c r="Y960" s="2"/>
      <c r="Z960" s="2"/>
    </row>
    <row r="961" spans="1:26">
      <c r="A961" s="2"/>
      <c r="B961" s="2"/>
      <c r="C961" s="86"/>
      <c r="D961" s="86"/>
      <c r="E961" s="86"/>
      <c r="F961" s="86"/>
      <c r="G961" s="86"/>
      <c r="H961" s="86"/>
      <c r="I961" s="86"/>
      <c r="J961" s="86"/>
      <c r="K961" s="86"/>
      <c r="L961" s="86"/>
      <c r="M961" s="86"/>
      <c r="N961" s="86"/>
      <c r="O961" s="86"/>
      <c r="P961" s="86"/>
      <c r="Q961" s="2"/>
      <c r="R961" s="2"/>
      <c r="S961" s="2"/>
      <c r="T961" s="2"/>
      <c r="U961" s="2"/>
      <c r="V961" s="2"/>
      <c r="W961" s="2"/>
      <c r="X961" s="2"/>
      <c r="Y961" s="2"/>
      <c r="Z961" s="2"/>
    </row>
    <row r="962" spans="1:26">
      <c r="A962" s="2"/>
      <c r="B962" s="2"/>
      <c r="C962" s="86"/>
      <c r="D962" s="86"/>
      <c r="E962" s="86"/>
      <c r="F962" s="86"/>
      <c r="G962" s="86"/>
      <c r="H962" s="86"/>
      <c r="I962" s="86"/>
      <c r="J962" s="86"/>
      <c r="K962" s="86"/>
      <c r="L962" s="86"/>
      <c r="M962" s="86"/>
      <c r="N962" s="86"/>
      <c r="O962" s="86"/>
      <c r="P962" s="86"/>
      <c r="Q962" s="2"/>
      <c r="R962" s="2"/>
      <c r="S962" s="2"/>
      <c r="T962" s="2"/>
      <c r="U962" s="2"/>
      <c r="V962" s="2"/>
      <c r="W962" s="2"/>
      <c r="X962" s="2"/>
      <c r="Y962" s="2"/>
      <c r="Z962" s="2"/>
    </row>
    <row r="963" spans="1:26">
      <c r="A963" s="2"/>
      <c r="B963" s="2"/>
      <c r="C963" s="86"/>
      <c r="D963" s="86"/>
      <c r="E963" s="86"/>
      <c r="F963" s="86"/>
      <c r="G963" s="86"/>
      <c r="H963" s="86"/>
      <c r="I963" s="86"/>
      <c r="J963" s="86"/>
      <c r="K963" s="86"/>
      <c r="L963" s="86"/>
      <c r="M963" s="86"/>
      <c r="N963" s="86"/>
      <c r="O963" s="86"/>
      <c r="P963" s="86"/>
      <c r="Q963" s="2"/>
      <c r="R963" s="2"/>
      <c r="S963" s="2"/>
      <c r="T963" s="2"/>
      <c r="U963" s="2"/>
      <c r="V963" s="2"/>
      <c r="W963" s="2"/>
      <c r="X963" s="2"/>
      <c r="Y963" s="2"/>
      <c r="Z963" s="2"/>
    </row>
    <row r="964" spans="1:26">
      <c r="A964" s="2"/>
      <c r="B964" s="2"/>
      <c r="C964" s="86"/>
      <c r="D964" s="86"/>
      <c r="E964" s="86"/>
      <c r="F964" s="86"/>
      <c r="G964" s="86"/>
      <c r="H964" s="86"/>
      <c r="I964" s="86"/>
      <c r="J964" s="86"/>
      <c r="K964" s="86"/>
      <c r="L964" s="86"/>
      <c r="M964" s="86"/>
      <c r="N964" s="86"/>
      <c r="O964" s="86"/>
      <c r="P964" s="86"/>
      <c r="Q964" s="2"/>
      <c r="R964" s="2"/>
      <c r="S964" s="2"/>
      <c r="T964" s="2"/>
      <c r="U964" s="2"/>
      <c r="V964" s="2"/>
      <c r="W964" s="2"/>
      <c r="X964" s="2"/>
      <c r="Y964" s="2"/>
      <c r="Z964" s="2"/>
    </row>
    <row r="965" spans="1:26">
      <c r="A965" s="2"/>
      <c r="B965" s="2"/>
      <c r="C965" s="86"/>
      <c r="D965" s="86"/>
      <c r="E965" s="86"/>
      <c r="F965" s="86"/>
      <c r="G965" s="86"/>
      <c r="H965" s="86"/>
      <c r="I965" s="86"/>
      <c r="J965" s="86"/>
      <c r="K965" s="86"/>
      <c r="L965" s="86"/>
      <c r="M965" s="86"/>
      <c r="N965" s="86"/>
      <c r="O965" s="86"/>
      <c r="P965" s="86"/>
      <c r="Q965" s="2"/>
      <c r="R965" s="2"/>
      <c r="S965" s="2"/>
      <c r="T965" s="2"/>
      <c r="U965" s="2"/>
      <c r="V965" s="2"/>
      <c r="W965" s="2"/>
      <c r="X965" s="2"/>
      <c r="Y965" s="2"/>
      <c r="Z965" s="2"/>
    </row>
    <row r="966" spans="1:26">
      <c r="A966" s="2"/>
      <c r="B966" s="2"/>
      <c r="C966" s="86"/>
      <c r="D966" s="86"/>
      <c r="E966" s="86"/>
      <c r="F966" s="86"/>
      <c r="G966" s="86"/>
      <c r="H966" s="86"/>
      <c r="I966" s="86"/>
      <c r="J966" s="86"/>
      <c r="K966" s="86"/>
      <c r="L966" s="86"/>
      <c r="M966" s="86"/>
      <c r="N966" s="86"/>
      <c r="O966" s="86"/>
      <c r="P966" s="86"/>
      <c r="Q966" s="2"/>
      <c r="R966" s="2"/>
      <c r="S966" s="2"/>
      <c r="T966" s="2"/>
      <c r="U966" s="2"/>
      <c r="V966" s="2"/>
      <c r="W966" s="2"/>
      <c r="X966" s="2"/>
      <c r="Y966" s="2"/>
      <c r="Z966" s="2"/>
    </row>
    <row r="967" spans="1:26">
      <c r="A967" s="2"/>
      <c r="B967" s="2"/>
      <c r="C967" s="86"/>
      <c r="D967" s="86"/>
      <c r="E967" s="86"/>
      <c r="F967" s="86"/>
      <c r="G967" s="86"/>
      <c r="H967" s="86"/>
      <c r="I967" s="86"/>
      <c r="J967" s="86"/>
      <c r="K967" s="86"/>
      <c r="L967" s="86"/>
      <c r="M967" s="86"/>
      <c r="N967" s="86"/>
      <c r="O967" s="86"/>
      <c r="P967" s="86"/>
      <c r="Q967" s="2"/>
      <c r="R967" s="2"/>
      <c r="S967" s="2"/>
      <c r="T967" s="2"/>
      <c r="U967" s="2"/>
      <c r="V967" s="2"/>
      <c r="W967" s="2"/>
      <c r="X967" s="2"/>
      <c r="Y967" s="2"/>
      <c r="Z967" s="2"/>
    </row>
    <row r="968" spans="1:26">
      <c r="A968" s="2"/>
      <c r="B968" s="2"/>
      <c r="C968" s="86"/>
      <c r="D968" s="86"/>
      <c r="E968" s="86"/>
      <c r="F968" s="86"/>
      <c r="G968" s="86"/>
      <c r="H968" s="86"/>
      <c r="I968" s="86"/>
      <c r="J968" s="86"/>
      <c r="K968" s="86"/>
      <c r="L968" s="86"/>
      <c r="M968" s="86"/>
      <c r="N968" s="86"/>
      <c r="O968" s="86"/>
      <c r="P968" s="86"/>
      <c r="Q968" s="2"/>
      <c r="R968" s="2"/>
      <c r="S968" s="2"/>
      <c r="T968" s="2"/>
      <c r="U968" s="2"/>
      <c r="V968" s="2"/>
      <c r="W968" s="2"/>
      <c r="X968" s="2"/>
      <c r="Y968" s="2"/>
      <c r="Z968" s="2"/>
    </row>
    <row r="969" spans="1:26">
      <c r="A969" s="2"/>
      <c r="B969" s="2"/>
      <c r="C969" s="86"/>
      <c r="D969" s="86"/>
      <c r="E969" s="86"/>
      <c r="F969" s="86"/>
      <c r="G969" s="86"/>
      <c r="H969" s="86"/>
      <c r="I969" s="86"/>
      <c r="J969" s="86"/>
      <c r="K969" s="86"/>
      <c r="L969" s="86"/>
      <c r="M969" s="86"/>
      <c r="N969" s="86"/>
      <c r="O969" s="86"/>
      <c r="P969" s="86"/>
      <c r="Q969" s="2"/>
      <c r="R969" s="2"/>
      <c r="S969" s="2"/>
      <c r="T969" s="2"/>
      <c r="U969" s="2"/>
      <c r="V969" s="2"/>
      <c r="W969" s="2"/>
      <c r="X969" s="2"/>
      <c r="Y969" s="2"/>
      <c r="Z969" s="2"/>
    </row>
    <row r="970" spans="1:26">
      <c r="A970" s="2"/>
      <c r="B970" s="2"/>
      <c r="C970" s="86"/>
      <c r="D970" s="86"/>
      <c r="E970" s="86"/>
      <c r="F970" s="86"/>
      <c r="G970" s="86"/>
      <c r="H970" s="86"/>
      <c r="I970" s="86"/>
      <c r="J970" s="86"/>
      <c r="K970" s="86"/>
      <c r="L970" s="86"/>
      <c r="M970" s="86"/>
      <c r="N970" s="86"/>
      <c r="O970" s="86"/>
      <c r="P970" s="86"/>
      <c r="Q970" s="2"/>
      <c r="R970" s="2"/>
      <c r="S970" s="2"/>
      <c r="T970" s="2"/>
      <c r="U970" s="2"/>
      <c r="V970" s="2"/>
      <c r="W970" s="2"/>
      <c r="X970" s="2"/>
      <c r="Y970" s="2"/>
      <c r="Z970" s="2"/>
    </row>
    <row r="971" spans="1:26">
      <c r="A971" s="2"/>
      <c r="B971" s="2"/>
      <c r="C971" s="86"/>
      <c r="D971" s="86"/>
      <c r="E971" s="86"/>
      <c r="F971" s="86"/>
      <c r="G971" s="86"/>
      <c r="H971" s="86"/>
      <c r="I971" s="86"/>
      <c r="J971" s="86"/>
      <c r="K971" s="86"/>
      <c r="L971" s="86"/>
      <c r="M971" s="86"/>
      <c r="N971" s="86"/>
      <c r="O971" s="86"/>
      <c r="P971" s="86"/>
      <c r="Q971" s="2"/>
      <c r="R971" s="2"/>
      <c r="S971" s="2"/>
      <c r="T971" s="2"/>
      <c r="U971" s="2"/>
      <c r="V971" s="2"/>
      <c r="W971" s="2"/>
      <c r="X971" s="2"/>
      <c r="Y971" s="2"/>
      <c r="Z971" s="2"/>
    </row>
    <row r="972" spans="1:26">
      <c r="A972" s="2"/>
      <c r="B972" s="2"/>
      <c r="C972" s="86"/>
      <c r="D972" s="86"/>
      <c r="E972" s="86"/>
      <c r="F972" s="86"/>
      <c r="G972" s="86"/>
      <c r="H972" s="86"/>
      <c r="I972" s="86"/>
      <c r="J972" s="86"/>
      <c r="K972" s="86"/>
      <c r="L972" s="86"/>
      <c r="M972" s="86"/>
      <c r="N972" s="86"/>
      <c r="O972" s="86"/>
      <c r="P972" s="86"/>
      <c r="Q972" s="2"/>
      <c r="R972" s="2"/>
      <c r="S972" s="2"/>
      <c r="T972" s="2"/>
      <c r="U972" s="2"/>
      <c r="V972" s="2"/>
      <c r="W972" s="2"/>
      <c r="X972" s="2"/>
      <c r="Y972" s="2"/>
      <c r="Z972" s="2"/>
    </row>
    <row r="973" spans="1:26">
      <c r="A973" s="2"/>
      <c r="B973" s="2"/>
      <c r="C973" s="86"/>
      <c r="D973" s="86"/>
      <c r="E973" s="86"/>
      <c r="F973" s="86"/>
      <c r="G973" s="86"/>
      <c r="H973" s="86"/>
      <c r="I973" s="86"/>
      <c r="J973" s="86"/>
      <c r="K973" s="86"/>
      <c r="L973" s="86"/>
      <c r="M973" s="86"/>
      <c r="N973" s="86"/>
      <c r="O973" s="86"/>
      <c r="P973" s="86"/>
      <c r="Q973" s="2"/>
      <c r="R973" s="2"/>
      <c r="S973" s="2"/>
      <c r="T973" s="2"/>
      <c r="U973" s="2"/>
      <c r="V973" s="2"/>
      <c r="W973" s="2"/>
      <c r="X973" s="2"/>
      <c r="Y973" s="2"/>
      <c r="Z973" s="2"/>
    </row>
    <row r="974" spans="1:26">
      <c r="A974" s="2"/>
      <c r="B974" s="2"/>
      <c r="C974" s="86"/>
      <c r="D974" s="86"/>
      <c r="E974" s="86"/>
      <c r="F974" s="86"/>
      <c r="G974" s="86"/>
      <c r="H974" s="86"/>
      <c r="I974" s="86"/>
      <c r="J974" s="86"/>
      <c r="K974" s="86"/>
      <c r="L974" s="86"/>
      <c r="M974" s="86"/>
      <c r="N974" s="86"/>
      <c r="O974" s="86"/>
      <c r="P974" s="86"/>
      <c r="Q974" s="2"/>
      <c r="R974" s="2"/>
      <c r="S974" s="2"/>
      <c r="T974" s="2"/>
      <c r="U974" s="2"/>
      <c r="V974" s="2"/>
      <c r="W974" s="2"/>
      <c r="X974" s="2"/>
      <c r="Y974" s="2"/>
      <c r="Z974" s="2"/>
    </row>
    <row r="975" spans="1:26">
      <c r="A975" s="2"/>
      <c r="B975" s="2"/>
      <c r="C975" s="86"/>
      <c r="D975" s="86"/>
      <c r="E975" s="86"/>
      <c r="F975" s="86"/>
      <c r="G975" s="86"/>
      <c r="H975" s="86"/>
      <c r="I975" s="86"/>
      <c r="J975" s="86"/>
      <c r="K975" s="86"/>
      <c r="L975" s="86"/>
      <c r="M975" s="86"/>
      <c r="N975" s="86"/>
      <c r="O975" s="86"/>
      <c r="P975" s="86"/>
      <c r="Q975" s="2"/>
      <c r="R975" s="2"/>
      <c r="S975" s="2"/>
      <c r="T975" s="2"/>
      <c r="U975" s="2"/>
      <c r="V975" s="2"/>
      <c r="W975" s="2"/>
      <c r="X975" s="2"/>
      <c r="Y975" s="2"/>
      <c r="Z975" s="2"/>
    </row>
    <row r="976" spans="1:26">
      <c r="A976" s="2"/>
      <c r="B976" s="2"/>
      <c r="C976" s="86"/>
      <c r="D976" s="86"/>
      <c r="E976" s="86"/>
      <c r="F976" s="86"/>
      <c r="G976" s="86"/>
      <c r="H976" s="86"/>
      <c r="I976" s="86"/>
      <c r="J976" s="86"/>
      <c r="K976" s="86"/>
      <c r="L976" s="86"/>
      <c r="M976" s="86"/>
      <c r="N976" s="86"/>
      <c r="O976" s="86"/>
      <c r="P976" s="86"/>
      <c r="Q976" s="2"/>
      <c r="R976" s="2"/>
      <c r="S976" s="2"/>
      <c r="T976" s="2"/>
      <c r="U976" s="2"/>
      <c r="V976" s="2"/>
      <c r="W976" s="2"/>
      <c r="X976" s="2"/>
      <c r="Y976" s="2"/>
      <c r="Z976" s="2"/>
    </row>
    <row r="977" spans="1:26">
      <c r="A977" s="2"/>
      <c r="B977" s="2"/>
      <c r="C977" s="86"/>
      <c r="D977" s="86"/>
      <c r="E977" s="86"/>
      <c r="F977" s="86"/>
      <c r="G977" s="86"/>
      <c r="H977" s="86"/>
      <c r="I977" s="86"/>
      <c r="J977" s="86"/>
      <c r="K977" s="86"/>
      <c r="L977" s="86"/>
      <c r="M977" s="86"/>
      <c r="N977" s="86"/>
      <c r="O977" s="86"/>
      <c r="P977" s="86"/>
      <c r="Q977" s="2"/>
      <c r="R977" s="2"/>
      <c r="S977" s="2"/>
      <c r="T977" s="2"/>
      <c r="U977" s="2"/>
      <c r="V977" s="2"/>
      <c r="W977" s="2"/>
      <c r="X977" s="2"/>
      <c r="Y977" s="2"/>
      <c r="Z977" s="2"/>
    </row>
    <row r="978" spans="1:26">
      <c r="A978" s="2"/>
      <c r="B978" s="2"/>
      <c r="C978" s="86"/>
      <c r="D978" s="86"/>
      <c r="E978" s="86"/>
      <c r="F978" s="86"/>
      <c r="G978" s="86"/>
      <c r="H978" s="86"/>
      <c r="I978" s="86"/>
      <c r="J978" s="86"/>
      <c r="K978" s="86"/>
      <c r="L978" s="86"/>
      <c r="M978" s="86"/>
      <c r="N978" s="86"/>
      <c r="O978" s="86"/>
      <c r="P978" s="86"/>
      <c r="Q978" s="2"/>
      <c r="R978" s="2"/>
      <c r="S978" s="2"/>
      <c r="T978" s="2"/>
      <c r="U978" s="2"/>
      <c r="V978" s="2"/>
      <c r="W978" s="2"/>
      <c r="X978" s="2"/>
      <c r="Y978" s="2"/>
      <c r="Z978" s="2"/>
    </row>
    <row r="979" spans="1:26">
      <c r="A979" s="2"/>
      <c r="B979" s="2"/>
      <c r="C979" s="86"/>
      <c r="D979" s="86"/>
      <c r="E979" s="86"/>
      <c r="F979" s="86"/>
      <c r="G979" s="86"/>
      <c r="H979" s="86"/>
      <c r="I979" s="86"/>
      <c r="J979" s="86"/>
      <c r="K979" s="86"/>
      <c r="L979" s="86"/>
      <c r="M979" s="86"/>
      <c r="N979" s="86"/>
      <c r="O979" s="86"/>
      <c r="P979" s="86"/>
      <c r="Q979" s="2"/>
      <c r="R979" s="2"/>
      <c r="S979" s="2"/>
      <c r="T979" s="2"/>
      <c r="U979" s="2"/>
      <c r="V979" s="2"/>
      <c r="W979" s="2"/>
      <c r="X979" s="2"/>
      <c r="Y979" s="2"/>
      <c r="Z979" s="2"/>
    </row>
    <row r="980" spans="1:26">
      <c r="A980" s="2"/>
      <c r="B980" s="2"/>
      <c r="C980" s="86"/>
      <c r="D980" s="86"/>
      <c r="E980" s="86"/>
      <c r="F980" s="86"/>
      <c r="G980" s="86"/>
      <c r="H980" s="86"/>
      <c r="I980" s="86"/>
      <c r="J980" s="86"/>
      <c r="K980" s="86"/>
      <c r="L980" s="86"/>
      <c r="M980" s="86"/>
      <c r="N980" s="86"/>
      <c r="O980" s="86"/>
      <c r="P980" s="86"/>
      <c r="Q980" s="2"/>
      <c r="R980" s="2"/>
      <c r="S980" s="2"/>
      <c r="T980" s="2"/>
      <c r="U980" s="2"/>
      <c r="V980" s="2"/>
      <c r="W980" s="2"/>
      <c r="X980" s="2"/>
      <c r="Y980" s="2"/>
      <c r="Z980" s="2"/>
    </row>
    <row r="981" spans="1:26">
      <c r="A981" s="2"/>
      <c r="B981" s="2"/>
      <c r="C981" s="86"/>
      <c r="D981" s="86"/>
      <c r="E981" s="86"/>
      <c r="F981" s="86"/>
      <c r="G981" s="86"/>
      <c r="H981" s="86"/>
      <c r="I981" s="86"/>
      <c r="J981" s="86"/>
      <c r="K981" s="86"/>
      <c r="L981" s="86"/>
      <c r="M981" s="86"/>
      <c r="N981" s="86"/>
      <c r="O981" s="86"/>
      <c r="P981" s="86"/>
      <c r="Q981" s="2"/>
      <c r="R981" s="2"/>
      <c r="S981" s="2"/>
      <c r="T981" s="2"/>
      <c r="U981" s="2"/>
      <c r="V981" s="2"/>
      <c r="W981" s="2"/>
      <c r="X981" s="2"/>
      <c r="Y981" s="2"/>
      <c r="Z981" s="2"/>
    </row>
    <row r="982" spans="1:26">
      <c r="A982" s="2"/>
      <c r="B982" s="2"/>
      <c r="C982" s="86"/>
      <c r="D982" s="86"/>
      <c r="E982" s="86"/>
      <c r="F982" s="86"/>
      <c r="G982" s="86"/>
      <c r="H982" s="86"/>
      <c r="I982" s="86"/>
      <c r="J982" s="86"/>
      <c r="K982" s="86"/>
      <c r="L982" s="86"/>
      <c r="M982" s="86"/>
      <c r="N982" s="86"/>
      <c r="O982" s="86"/>
      <c r="P982" s="86"/>
      <c r="Q982" s="2"/>
      <c r="R982" s="2"/>
      <c r="S982" s="2"/>
      <c r="T982" s="2"/>
      <c r="U982" s="2"/>
      <c r="V982" s="2"/>
      <c r="W982" s="2"/>
      <c r="X982" s="2"/>
      <c r="Y982" s="2"/>
      <c r="Z982" s="2"/>
    </row>
    <row r="983" spans="1:26">
      <c r="A983" s="2"/>
      <c r="B983" s="2"/>
      <c r="C983" s="86"/>
      <c r="D983" s="86"/>
      <c r="E983" s="86"/>
      <c r="F983" s="86"/>
      <c r="G983" s="86"/>
      <c r="H983" s="86"/>
      <c r="I983" s="86"/>
      <c r="J983" s="86"/>
      <c r="K983" s="86"/>
      <c r="L983" s="86"/>
      <c r="M983" s="86"/>
      <c r="N983" s="86"/>
      <c r="O983" s="86"/>
      <c r="P983" s="86"/>
      <c r="Q983" s="2"/>
      <c r="R983" s="2"/>
      <c r="S983" s="2"/>
      <c r="T983" s="2"/>
      <c r="U983" s="2"/>
      <c r="V983" s="2"/>
      <c r="W983" s="2"/>
      <c r="X983" s="2"/>
      <c r="Y983" s="2"/>
      <c r="Z983" s="2"/>
    </row>
    <row r="984" spans="1:26">
      <c r="A984" s="2"/>
      <c r="B984" s="2"/>
      <c r="C984" s="86"/>
      <c r="D984" s="86"/>
      <c r="E984" s="86"/>
      <c r="F984" s="86"/>
      <c r="G984" s="86"/>
      <c r="H984" s="86"/>
      <c r="I984" s="86"/>
      <c r="J984" s="86"/>
      <c r="K984" s="86"/>
      <c r="L984" s="86"/>
      <c r="M984" s="86"/>
      <c r="N984" s="86"/>
      <c r="O984" s="86"/>
      <c r="P984" s="86"/>
      <c r="Q984" s="2"/>
      <c r="R984" s="2"/>
      <c r="S984" s="2"/>
      <c r="T984" s="2"/>
      <c r="U984" s="2"/>
      <c r="V984" s="2"/>
      <c r="W984" s="2"/>
      <c r="X984" s="2"/>
      <c r="Y984" s="2"/>
      <c r="Z984" s="2"/>
    </row>
    <row r="985" spans="1:26">
      <c r="A985" s="2"/>
      <c r="B985" s="2"/>
      <c r="C985" s="86"/>
      <c r="D985" s="86"/>
      <c r="E985" s="86"/>
      <c r="F985" s="86"/>
      <c r="G985" s="86"/>
      <c r="H985" s="86"/>
      <c r="I985" s="86"/>
      <c r="J985" s="86"/>
      <c r="K985" s="86"/>
      <c r="L985" s="86"/>
      <c r="M985" s="86"/>
      <c r="N985" s="86"/>
      <c r="O985" s="86"/>
      <c r="P985" s="86"/>
      <c r="Q985" s="2"/>
      <c r="R985" s="2"/>
      <c r="S985" s="2"/>
      <c r="T985" s="2"/>
      <c r="U985" s="2"/>
      <c r="V985" s="2"/>
      <c r="W985" s="2"/>
      <c r="X985" s="2"/>
      <c r="Y985" s="2"/>
      <c r="Z985" s="2"/>
    </row>
    <row r="986" spans="1:26">
      <c r="A986" s="2"/>
      <c r="B986" s="2"/>
      <c r="C986" s="86"/>
      <c r="D986" s="86"/>
      <c r="E986" s="86"/>
      <c r="F986" s="86"/>
      <c r="G986" s="86"/>
      <c r="H986" s="86"/>
      <c r="I986" s="86"/>
      <c r="J986" s="86"/>
      <c r="K986" s="86"/>
      <c r="L986" s="86"/>
      <c r="M986" s="86"/>
      <c r="N986" s="86"/>
      <c r="O986" s="86"/>
      <c r="P986" s="86"/>
      <c r="Q986" s="2"/>
      <c r="R986" s="2"/>
      <c r="S986" s="2"/>
      <c r="T986" s="2"/>
      <c r="U986" s="2"/>
      <c r="V986" s="2"/>
      <c r="W986" s="2"/>
      <c r="X986" s="2"/>
      <c r="Y986" s="2"/>
      <c r="Z986" s="2"/>
    </row>
    <row r="987" spans="1:26">
      <c r="A987" s="2"/>
      <c r="B987" s="2"/>
      <c r="C987" s="86"/>
      <c r="D987" s="86"/>
      <c r="E987" s="86"/>
      <c r="F987" s="86"/>
      <c r="G987" s="86"/>
      <c r="H987" s="86"/>
      <c r="I987" s="86"/>
      <c r="J987" s="86"/>
      <c r="K987" s="86"/>
      <c r="L987" s="86"/>
      <c r="M987" s="86"/>
      <c r="N987" s="86"/>
      <c r="O987" s="86"/>
      <c r="P987" s="86"/>
      <c r="Q987" s="2"/>
      <c r="R987" s="2"/>
      <c r="S987" s="2"/>
      <c r="T987" s="2"/>
      <c r="U987" s="2"/>
      <c r="V987" s="2"/>
      <c r="W987" s="2"/>
      <c r="X987" s="2"/>
      <c r="Y987" s="2"/>
      <c r="Z987" s="2"/>
    </row>
    <row r="988" spans="1:26">
      <c r="A988" s="2"/>
      <c r="B988" s="2"/>
      <c r="C988" s="86"/>
      <c r="D988" s="86"/>
      <c r="E988" s="86"/>
      <c r="F988" s="86"/>
      <c r="G988" s="86"/>
      <c r="H988" s="86"/>
      <c r="I988" s="86"/>
      <c r="J988" s="86"/>
      <c r="K988" s="86"/>
      <c r="L988" s="86"/>
      <c r="M988" s="86"/>
      <c r="N988" s="86"/>
      <c r="O988" s="86"/>
      <c r="P988" s="86"/>
      <c r="Q988" s="2"/>
      <c r="R988" s="2"/>
      <c r="S988" s="2"/>
      <c r="T988" s="2"/>
      <c r="U988" s="2"/>
      <c r="V988" s="2"/>
      <c r="W988" s="2"/>
      <c r="X988" s="2"/>
      <c r="Y988" s="2"/>
      <c r="Z988" s="2"/>
    </row>
    <row r="989" spans="1:26">
      <c r="A989" s="2"/>
      <c r="B989" s="2"/>
      <c r="C989" s="86"/>
      <c r="D989" s="86"/>
      <c r="E989" s="86"/>
      <c r="F989" s="86"/>
      <c r="G989" s="86"/>
      <c r="H989" s="86"/>
      <c r="I989" s="86"/>
      <c r="J989" s="86"/>
      <c r="K989" s="86"/>
      <c r="L989" s="86"/>
      <c r="M989" s="86"/>
      <c r="N989" s="86"/>
      <c r="O989" s="86"/>
      <c r="P989" s="86"/>
      <c r="Q989" s="2"/>
      <c r="R989" s="2"/>
      <c r="S989" s="2"/>
      <c r="T989" s="2"/>
      <c r="U989" s="2"/>
      <c r="V989" s="2"/>
      <c r="W989" s="2"/>
      <c r="X989" s="2"/>
      <c r="Y989" s="2"/>
      <c r="Z989" s="2"/>
    </row>
    <row r="990" spans="1:26">
      <c r="A990" s="2"/>
      <c r="B990" s="2"/>
      <c r="C990" s="86"/>
      <c r="D990" s="86"/>
      <c r="E990" s="86"/>
      <c r="F990" s="86"/>
      <c r="G990" s="86"/>
      <c r="H990" s="86"/>
      <c r="I990" s="86"/>
      <c r="J990" s="86"/>
      <c r="K990" s="86"/>
      <c r="L990" s="86"/>
      <c r="M990" s="86"/>
      <c r="N990" s="86"/>
      <c r="O990" s="86"/>
      <c r="P990" s="86"/>
      <c r="Q990" s="2"/>
      <c r="R990" s="2"/>
      <c r="S990" s="2"/>
      <c r="T990" s="2"/>
      <c r="U990" s="2"/>
      <c r="V990" s="2"/>
      <c r="W990" s="2"/>
      <c r="X990" s="2"/>
      <c r="Y990" s="2"/>
      <c r="Z990" s="2"/>
    </row>
    <row r="991" spans="1:26">
      <c r="A991" s="2"/>
      <c r="B991" s="2"/>
      <c r="C991" s="86"/>
      <c r="D991" s="86"/>
      <c r="E991" s="86"/>
      <c r="F991" s="86"/>
      <c r="G991" s="86"/>
      <c r="H991" s="86"/>
      <c r="I991" s="86"/>
      <c r="J991" s="86"/>
      <c r="K991" s="86"/>
      <c r="L991" s="86"/>
      <c r="M991" s="86"/>
      <c r="N991" s="86"/>
      <c r="O991" s="86"/>
      <c r="P991" s="86"/>
      <c r="Q991" s="2"/>
      <c r="R991" s="2"/>
      <c r="S991" s="2"/>
      <c r="T991" s="2"/>
      <c r="U991" s="2"/>
      <c r="V991" s="2"/>
      <c r="W991" s="2"/>
      <c r="X991" s="2"/>
      <c r="Y991" s="2"/>
      <c r="Z991" s="2"/>
    </row>
    <row r="992" spans="1:26">
      <c r="A992" s="2"/>
      <c r="B992" s="2"/>
      <c r="C992" s="86"/>
      <c r="D992" s="86"/>
      <c r="E992" s="86"/>
      <c r="F992" s="86"/>
      <c r="G992" s="86"/>
      <c r="H992" s="86"/>
      <c r="I992" s="86"/>
      <c r="J992" s="86"/>
      <c r="K992" s="86"/>
      <c r="L992" s="86"/>
      <c r="M992" s="86"/>
      <c r="N992" s="86"/>
      <c r="O992" s="86"/>
      <c r="P992" s="86"/>
      <c r="Q992" s="2"/>
      <c r="R992" s="2"/>
      <c r="S992" s="2"/>
      <c r="T992" s="2"/>
      <c r="U992" s="2"/>
      <c r="V992" s="2"/>
      <c r="W992" s="2"/>
      <c r="X992" s="2"/>
      <c r="Y992" s="2"/>
      <c r="Z992" s="2"/>
    </row>
    <row r="993" spans="1:26">
      <c r="A993" s="2"/>
      <c r="B993" s="2"/>
      <c r="C993" s="86"/>
      <c r="D993" s="86"/>
      <c r="E993" s="86"/>
      <c r="F993" s="86"/>
      <c r="G993" s="86"/>
      <c r="H993" s="86"/>
      <c r="I993" s="86"/>
      <c r="J993" s="86"/>
      <c r="K993" s="86"/>
      <c r="L993" s="86"/>
      <c r="M993" s="86"/>
      <c r="N993" s="86"/>
      <c r="O993" s="86"/>
      <c r="P993" s="86"/>
      <c r="Q993" s="2"/>
      <c r="R993" s="2"/>
      <c r="S993" s="2"/>
      <c r="T993" s="2"/>
      <c r="U993" s="2"/>
      <c r="V993" s="2"/>
      <c r="W993" s="2"/>
      <c r="X993" s="2"/>
      <c r="Y993" s="2"/>
      <c r="Z993" s="2"/>
    </row>
    <row r="994" spans="1:26">
      <c r="A994" s="2"/>
      <c r="B994" s="2"/>
      <c r="C994" s="86"/>
      <c r="D994" s="86"/>
      <c r="E994" s="86"/>
      <c r="F994" s="86"/>
      <c r="G994" s="86"/>
      <c r="H994" s="86"/>
      <c r="I994" s="86"/>
      <c r="J994" s="86"/>
      <c r="K994" s="86"/>
      <c r="L994" s="86"/>
      <c r="M994" s="86"/>
      <c r="N994" s="86"/>
      <c r="O994" s="86"/>
      <c r="P994" s="86"/>
      <c r="Q994" s="2"/>
      <c r="R994" s="2"/>
      <c r="S994" s="2"/>
      <c r="T994" s="2"/>
      <c r="U994" s="2"/>
      <c r="V994" s="2"/>
      <c r="W994" s="2"/>
      <c r="X994" s="2"/>
      <c r="Y994" s="2"/>
      <c r="Z994" s="2"/>
    </row>
    <row r="995" spans="1:26">
      <c r="A995" s="2"/>
      <c r="B995" s="2"/>
      <c r="C995" s="86"/>
      <c r="D995" s="86"/>
      <c r="E995" s="86"/>
      <c r="F995" s="86"/>
      <c r="G995" s="86"/>
      <c r="H995" s="86"/>
      <c r="I995" s="86"/>
      <c r="J995" s="86"/>
      <c r="K995" s="86"/>
      <c r="L995" s="86"/>
      <c r="M995" s="86"/>
      <c r="N995" s="86"/>
      <c r="O995" s="86"/>
      <c r="P995" s="86"/>
      <c r="Q995" s="2"/>
      <c r="R995" s="2"/>
      <c r="S995" s="2"/>
      <c r="T995" s="2"/>
      <c r="U995" s="2"/>
      <c r="V995" s="2"/>
      <c r="W995" s="2"/>
      <c r="X995" s="2"/>
      <c r="Y995" s="2"/>
      <c r="Z995" s="2"/>
    </row>
    <row r="996" spans="1:26">
      <c r="A996" s="2"/>
      <c r="B996" s="2"/>
      <c r="C996" s="86"/>
      <c r="D996" s="86"/>
      <c r="E996" s="86"/>
      <c r="F996" s="86"/>
      <c r="G996" s="86"/>
      <c r="H996" s="86"/>
      <c r="I996" s="86"/>
      <c r="J996" s="86"/>
      <c r="K996" s="86"/>
      <c r="L996" s="86"/>
      <c r="M996" s="86"/>
      <c r="N996" s="86"/>
      <c r="O996" s="86"/>
      <c r="P996" s="86"/>
      <c r="Q996" s="2"/>
      <c r="R996" s="2"/>
      <c r="S996" s="2"/>
      <c r="T996" s="2"/>
      <c r="U996" s="2"/>
      <c r="V996" s="2"/>
      <c r="W996" s="2"/>
      <c r="X996" s="2"/>
      <c r="Y996" s="2"/>
      <c r="Z996" s="2"/>
    </row>
    <row r="997" spans="1:26">
      <c r="A997" s="2"/>
      <c r="B997" s="2"/>
      <c r="C997" s="86"/>
      <c r="D997" s="86"/>
      <c r="E997" s="86"/>
      <c r="F997" s="86"/>
      <c r="G997" s="86"/>
      <c r="H997" s="86"/>
      <c r="I997" s="86"/>
      <c r="J997" s="86"/>
      <c r="K997" s="86"/>
      <c r="L997" s="86"/>
      <c r="M997" s="86"/>
      <c r="N997" s="86"/>
      <c r="O997" s="86"/>
      <c r="P997" s="86"/>
      <c r="Q997" s="2"/>
      <c r="R997" s="2"/>
      <c r="S997" s="2"/>
      <c r="T997" s="2"/>
      <c r="U997" s="2"/>
      <c r="V997" s="2"/>
      <c r="W997" s="2"/>
      <c r="X997" s="2"/>
      <c r="Y997" s="2"/>
      <c r="Z997" s="2"/>
    </row>
    <row r="998" spans="1:26">
      <c r="A998" s="2"/>
      <c r="B998" s="2"/>
      <c r="C998" s="86"/>
      <c r="D998" s="86"/>
      <c r="E998" s="86"/>
      <c r="F998" s="86"/>
      <c r="G998" s="86"/>
      <c r="H998" s="86"/>
      <c r="I998" s="86"/>
      <c r="J998" s="86"/>
      <c r="K998" s="86"/>
      <c r="L998" s="86"/>
      <c r="M998" s="86"/>
      <c r="N998" s="86"/>
      <c r="O998" s="86"/>
      <c r="P998" s="86"/>
      <c r="Q998" s="2"/>
      <c r="R998" s="2"/>
      <c r="S998" s="2"/>
      <c r="T998" s="2"/>
      <c r="U998" s="2"/>
      <c r="V998" s="2"/>
      <c r="W998" s="2"/>
      <c r="X998" s="2"/>
      <c r="Y998" s="2"/>
      <c r="Z998" s="2"/>
    </row>
    <row r="999" spans="1:26">
      <c r="A999" s="2"/>
      <c r="B999" s="2"/>
      <c r="C999" s="86"/>
      <c r="D999" s="86"/>
      <c r="E999" s="86"/>
      <c r="F999" s="86"/>
      <c r="G999" s="86"/>
      <c r="H999" s="86"/>
      <c r="I999" s="86"/>
      <c r="J999" s="86"/>
      <c r="K999" s="86"/>
      <c r="L999" s="86"/>
      <c r="M999" s="86"/>
      <c r="N999" s="86"/>
      <c r="O999" s="86"/>
      <c r="P999" s="86"/>
      <c r="Q999" s="2"/>
      <c r="R999" s="2"/>
      <c r="S999" s="2"/>
      <c r="T999" s="2"/>
      <c r="U999" s="2"/>
      <c r="V999" s="2"/>
      <c r="W999" s="2"/>
      <c r="X999" s="2"/>
      <c r="Y999" s="2"/>
      <c r="Z999" s="2"/>
    </row>
    <row r="1000" spans="1:26">
      <c r="A1000" s="2"/>
      <c r="B1000" s="2"/>
      <c r="C1000" s="86"/>
      <c r="D1000" s="86"/>
      <c r="E1000" s="86"/>
      <c r="F1000" s="86"/>
      <c r="G1000" s="86"/>
      <c r="H1000" s="86"/>
      <c r="I1000" s="86"/>
      <c r="J1000" s="86"/>
      <c r="K1000" s="86"/>
      <c r="L1000" s="86"/>
      <c r="M1000" s="86"/>
      <c r="N1000" s="86"/>
      <c r="O1000" s="86"/>
      <c r="P1000" s="86"/>
      <c r="Q1000" s="2"/>
      <c r="R1000" s="2"/>
      <c r="S1000" s="2"/>
      <c r="T1000" s="2"/>
      <c r="U1000" s="2"/>
      <c r="V1000" s="2"/>
      <c r="W1000" s="2"/>
      <c r="X1000" s="2"/>
      <c r="Y1000" s="2"/>
      <c r="Z1000" s="2"/>
    </row>
  </sheetData>
  <sheetProtection sheet="1" objects="1" scenarios="1" selectLockedCells="1"/>
  <mergeCells count="6">
    <mergeCell ref="C3:P3"/>
    <mergeCell ref="D5:P5"/>
    <mergeCell ref="D7:P7"/>
    <mergeCell ref="C9:P9"/>
    <mergeCell ref="C72:H82"/>
    <mergeCell ref="C71:H71"/>
  </mergeCells>
  <conditionalFormatting sqref="C49:O68 C25:O44">
    <cfRule type="expression" dxfId="0" priority="1">
      <formula>ROUND($I49,0)&lt;&gt;ROUND($P49,0)</formula>
    </cfRule>
  </conditionalFormatting>
  <dataValidations count="7">
    <dataValidation type="list" allowBlank="1" showInputMessage="1" showErrorMessage="1" prompt=" - " sqref="C45" xr:uid="{00000000-0002-0000-1100-000000000000}">
      <formula1>$C$86:$C$90</formula1>
    </dataValidation>
    <dataValidation type="list" allowBlank="1" showInputMessage="1" showErrorMessage="1" prompt=" - " sqref="D11:D13" xr:uid="{00000000-0002-0000-1100-000001000000}">
      <formula1>$J$86:$J$88</formula1>
    </dataValidation>
    <dataValidation type="list" allowBlank="1" showInputMessage="1" showErrorMessage="1" prompt=" - " sqref="E18:E22" xr:uid="{00000000-0002-0000-1100-000002000000}">
      <formula1>$K$86:$K$89</formula1>
    </dataValidation>
    <dataValidation type="list" allowBlank="1" showInputMessage="1" showErrorMessage="1" prompt=" - " sqref="F25:F44 F49:F68" xr:uid="{00000000-0002-0000-1100-000003000000}">
      <formula1>$C$17:$C$22</formula1>
    </dataValidation>
    <dataValidation type="list" allowBlank="1" showInputMessage="1" showErrorMessage="1" prompt=" - " sqref="E25:E44 E45:F45" xr:uid="{00000000-0002-0000-1100-000004000000}">
      <formula1>$D$87:$D$105</formula1>
    </dataValidation>
    <dataValidation type="list" allowBlank="1" showInputMessage="1" showErrorMessage="1" prompt=" - " sqref="C25:C44" xr:uid="{00000000-0002-0000-1100-000005000000}">
      <formula1>$C$86:$C$92</formula1>
    </dataValidation>
    <dataValidation type="list" allowBlank="1" showInputMessage="1" showErrorMessage="1" prompt=" - " sqref="G25:H45 E69:F69" xr:uid="{00000000-0002-0000-1100-000006000000}">
      <formula1>$I$86:$I$286</formula1>
    </dataValidation>
  </dataValidation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80"/>
    <outlinePr summaryBelow="0" summaryRight="0"/>
  </sheetPr>
  <dimension ref="A1:J1000"/>
  <sheetViews>
    <sheetView showGridLines="0" workbookViewId="0" xr3:uid="{CF366857-BBDD-5199-9BC9-FF52903B0715}">
      <selection activeCell="K13" sqref="K13"/>
    </sheetView>
  </sheetViews>
  <sheetFormatPr defaultColWidth="12.5703125" defaultRowHeight="15" customHeight="1"/>
  <cols>
    <col min="1" max="1" width="26.5703125" customWidth="1"/>
    <col min="2" max="7" width="13.42578125" customWidth="1"/>
    <col min="8" max="8" width="7" customWidth="1"/>
    <col min="9" max="9" width="20.140625" customWidth="1"/>
    <col min="10" max="10" width="8.7109375" customWidth="1"/>
    <col min="11" max="26" width="7" customWidth="1"/>
  </cols>
  <sheetData>
    <row r="1" spans="1:10" ht="30" customHeight="1">
      <c r="A1" s="160" t="s">
        <v>312</v>
      </c>
      <c r="B1" s="160" t="s">
        <v>313</v>
      </c>
      <c r="C1" s="160" t="s">
        <v>314</v>
      </c>
      <c r="D1" s="161" t="s">
        <v>315</v>
      </c>
      <c r="E1" s="161" t="s">
        <v>316</v>
      </c>
      <c r="F1" s="161" t="s">
        <v>317</v>
      </c>
      <c r="G1" s="162" t="s">
        <v>318</v>
      </c>
      <c r="H1" s="183"/>
      <c r="I1" s="163" t="s">
        <v>117</v>
      </c>
      <c r="J1" s="164" t="s">
        <v>258</v>
      </c>
    </row>
    <row r="2" spans="1:10">
      <c r="A2" s="165" t="s">
        <v>319</v>
      </c>
      <c r="B2" s="165" t="s">
        <v>320</v>
      </c>
      <c r="C2" s="166"/>
      <c r="D2" s="167">
        <v>30</v>
      </c>
      <c r="E2" s="167">
        <v>45</v>
      </c>
      <c r="F2" s="167">
        <v>0</v>
      </c>
      <c r="G2" s="168"/>
      <c r="H2" s="183"/>
      <c r="I2" s="169" t="s">
        <v>261</v>
      </c>
      <c r="J2" s="170">
        <v>1.21</v>
      </c>
    </row>
    <row r="3" spans="1:10" ht="30">
      <c r="A3" s="165" t="s">
        <v>321</v>
      </c>
      <c r="B3" s="165" t="s">
        <v>320</v>
      </c>
      <c r="C3" s="166"/>
      <c r="D3" s="167">
        <v>10</v>
      </c>
      <c r="E3" s="167">
        <v>10</v>
      </c>
      <c r="F3" s="167">
        <v>0</v>
      </c>
      <c r="G3" s="168"/>
      <c r="H3" s="183"/>
      <c r="I3" s="169" t="s">
        <v>265</v>
      </c>
      <c r="J3" s="170">
        <v>1.21</v>
      </c>
    </row>
    <row r="4" spans="1:10" ht="30">
      <c r="A4" s="165" t="s">
        <v>322</v>
      </c>
      <c r="B4" s="165" t="s">
        <v>320</v>
      </c>
      <c r="C4" s="166"/>
      <c r="D4" s="167">
        <v>30</v>
      </c>
      <c r="E4" s="167">
        <v>30</v>
      </c>
      <c r="F4" s="167">
        <v>0</v>
      </c>
      <c r="G4" s="168"/>
      <c r="H4" s="183"/>
      <c r="I4" s="169" t="s">
        <v>267</v>
      </c>
      <c r="J4" s="170">
        <v>1.21</v>
      </c>
    </row>
    <row r="5" spans="1:10" ht="28.5">
      <c r="A5" s="165" t="s">
        <v>323</v>
      </c>
      <c r="B5" s="165" t="s">
        <v>320</v>
      </c>
      <c r="C5" s="166"/>
      <c r="D5" s="167">
        <v>0</v>
      </c>
      <c r="E5" s="167">
        <v>15</v>
      </c>
      <c r="F5" s="167">
        <v>0</v>
      </c>
      <c r="G5" s="168"/>
      <c r="H5" s="183"/>
      <c r="I5" s="169" t="s">
        <v>268</v>
      </c>
      <c r="J5" s="170">
        <v>0.51</v>
      </c>
    </row>
    <row r="6" spans="1:10" ht="30" customHeight="1">
      <c r="A6" s="165" t="s">
        <v>324</v>
      </c>
      <c r="B6" s="165" t="s">
        <v>320</v>
      </c>
      <c r="C6" s="166"/>
      <c r="D6" s="167">
        <v>0</v>
      </c>
      <c r="E6" s="167">
        <v>20</v>
      </c>
      <c r="F6" s="167">
        <v>0</v>
      </c>
      <c r="G6" s="168"/>
      <c r="H6" s="183"/>
      <c r="I6" s="169" t="s">
        <v>269</v>
      </c>
      <c r="J6" s="170">
        <v>0.51</v>
      </c>
    </row>
    <row r="7" spans="1:10" ht="28.5" customHeight="1">
      <c r="A7" s="165" t="s">
        <v>325</v>
      </c>
      <c r="B7" s="165" t="s">
        <v>320</v>
      </c>
      <c r="C7" s="166"/>
      <c r="D7" s="167">
        <v>0</v>
      </c>
      <c r="E7" s="167">
        <v>15</v>
      </c>
      <c r="F7" s="167">
        <v>0</v>
      </c>
      <c r="G7" s="168"/>
      <c r="H7" s="183"/>
      <c r="I7" s="169" t="s">
        <v>270</v>
      </c>
      <c r="J7" s="170">
        <v>1.21</v>
      </c>
    </row>
    <row r="8" spans="1:10" ht="42.75" customHeight="1">
      <c r="A8" s="165" t="s">
        <v>326</v>
      </c>
      <c r="B8" s="165" t="s">
        <v>320</v>
      </c>
      <c r="C8" s="166"/>
      <c r="D8" s="167">
        <v>10</v>
      </c>
      <c r="E8" s="167">
        <v>10</v>
      </c>
      <c r="F8" s="167">
        <v>0</v>
      </c>
      <c r="G8" s="168"/>
      <c r="H8" s="183"/>
      <c r="I8" s="169" t="s">
        <v>271</v>
      </c>
      <c r="J8" s="170">
        <v>0.51</v>
      </c>
    </row>
    <row r="9" spans="1:10" ht="30" customHeight="1">
      <c r="A9" s="165" t="s">
        <v>327</v>
      </c>
      <c r="B9" s="165" t="s">
        <v>320</v>
      </c>
      <c r="C9" s="166"/>
      <c r="D9" s="167">
        <v>0</v>
      </c>
      <c r="E9" s="167">
        <v>5</v>
      </c>
      <c r="F9" s="167">
        <v>0</v>
      </c>
      <c r="G9" s="168"/>
      <c r="H9" s="183"/>
      <c r="I9" s="169" t="s">
        <v>272</v>
      </c>
      <c r="J9" s="170">
        <v>0.51</v>
      </c>
    </row>
    <row r="10" spans="1:10" ht="30">
      <c r="A10" s="165" t="s">
        <v>328</v>
      </c>
      <c r="B10" s="165" t="s">
        <v>320</v>
      </c>
      <c r="C10" s="166"/>
      <c r="D10" s="167">
        <v>0</v>
      </c>
      <c r="E10" s="167">
        <v>0</v>
      </c>
      <c r="F10" s="167">
        <v>5</v>
      </c>
      <c r="G10" s="168"/>
      <c r="H10" s="183"/>
      <c r="I10" s="169" t="s">
        <v>273</v>
      </c>
      <c r="J10" s="170">
        <v>0.24</v>
      </c>
    </row>
    <row r="11" spans="1:10">
      <c r="A11" s="165" t="s">
        <v>329</v>
      </c>
      <c r="B11" s="165" t="s">
        <v>320</v>
      </c>
      <c r="C11" s="166"/>
      <c r="D11" s="167">
        <v>0</v>
      </c>
      <c r="E11" s="167">
        <v>10</v>
      </c>
      <c r="F11" s="167">
        <v>0</v>
      </c>
      <c r="G11" s="168"/>
      <c r="H11" s="183"/>
      <c r="I11" s="169" t="s">
        <v>274</v>
      </c>
      <c r="J11" s="170">
        <v>1.21</v>
      </c>
    </row>
    <row r="12" spans="1:10" ht="30" customHeight="1">
      <c r="A12" s="165" t="s">
        <v>330</v>
      </c>
      <c r="B12" s="165" t="s">
        <v>320</v>
      </c>
      <c r="C12" s="166"/>
      <c r="D12" s="167">
        <v>30</v>
      </c>
      <c r="E12" s="167">
        <v>20</v>
      </c>
      <c r="F12" s="167">
        <v>0</v>
      </c>
      <c r="G12" s="168"/>
      <c r="H12" s="183"/>
      <c r="I12" s="169" t="s">
        <v>275</v>
      </c>
      <c r="J12" s="170">
        <v>0.51</v>
      </c>
    </row>
    <row r="13" spans="1:10" ht="28.5" customHeight="1">
      <c r="A13" s="165" t="s">
        <v>331</v>
      </c>
      <c r="B13" s="165" t="s">
        <v>320</v>
      </c>
      <c r="C13" s="166"/>
      <c r="D13" s="167">
        <v>0</v>
      </c>
      <c r="E13" s="167">
        <v>5</v>
      </c>
      <c r="F13" s="167">
        <v>0</v>
      </c>
      <c r="G13" s="168"/>
      <c r="H13" s="183"/>
      <c r="I13" s="169" t="s">
        <v>276</v>
      </c>
      <c r="J13" s="170">
        <v>0.51</v>
      </c>
    </row>
    <row r="14" spans="1:10" ht="42.75" customHeight="1">
      <c r="A14" s="165" t="s">
        <v>332</v>
      </c>
      <c r="B14" s="165" t="s">
        <v>320</v>
      </c>
      <c r="C14" s="166"/>
      <c r="D14" s="167">
        <v>0</v>
      </c>
      <c r="E14" s="167">
        <v>5</v>
      </c>
      <c r="F14" s="167">
        <v>0</v>
      </c>
      <c r="G14" s="168"/>
      <c r="H14" s="183"/>
      <c r="I14" s="169" t="s">
        <v>277</v>
      </c>
      <c r="J14" s="170">
        <v>1.21</v>
      </c>
    </row>
    <row r="15" spans="1:10">
      <c r="A15" s="165" t="s">
        <v>333</v>
      </c>
      <c r="B15" s="165" t="s">
        <v>320</v>
      </c>
      <c r="C15" s="166"/>
      <c r="D15" s="167">
        <v>0</v>
      </c>
      <c r="E15" s="167">
        <v>20</v>
      </c>
      <c r="F15" s="167">
        <v>0</v>
      </c>
      <c r="G15" s="168"/>
      <c r="H15" s="183"/>
      <c r="I15" s="169" t="s">
        <v>278</v>
      </c>
      <c r="J15" s="170">
        <v>0.51</v>
      </c>
    </row>
    <row r="16" spans="1:10" ht="30" customHeight="1">
      <c r="A16" s="165" t="s">
        <v>334</v>
      </c>
      <c r="B16" s="165" t="s">
        <v>320</v>
      </c>
      <c r="C16" s="166"/>
      <c r="D16" s="167">
        <v>0</v>
      </c>
      <c r="E16" s="167">
        <v>15</v>
      </c>
      <c r="F16" s="167">
        <v>0</v>
      </c>
      <c r="G16" s="168"/>
      <c r="H16" s="183"/>
      <c r="I16" s="169" t="s">
        <v>279</v>
      </c>
      <c r="J16" s="170">
        <v>0.24</v>
      </c>
    </row>
    <row r="17" spans="1:10" ht="28.5" customHeight="1">
      <c r="A17" s="165" t="s">
        <v>335</v>
      </c>
      <c r="B17" s="165" t="s">
        <v>320</v>
      </c>
      <c r="C17" s="166"/>
      <c r="D17" s="167">
        <v>15</v>
      </c>
      <c r="E17" s="167">
        <v>15</v>
      </c>
      <c r="F17" s="167">
        <v>0</v>
      </c>
      <c r="G17" s="168"/>
      <c r="H17" s="183"/>
      <c r="I17" s="169" t="s">
        <v>280</v>
      </c>
      <c r="J17" s="170">
        <v>0.24</v>
      </c>
    </row>
    <row r="18" spans="1:10" ht="30" customHeight="1">
      <c r="A18" s="165" t="s">
        <v>336</v>
      </c>
      <c r="B18" s="165" t="s">
        <v>320</v>
      </c>
      <c r="C18" s="166"/>
      <c r="D18" s="167">
        <v>0</v>
      </c>
      <c r="E18" s="167">
        <v>0</v>
      </c>
      <c r="F18" s="167">
        <v>0</v>
      </c>
      <c r="G18" s="168"/>
      <c r="H18" s="183"/>
      <c r="I18" s="169" t="s">
        <v>281</v>
      </c>
      <c r="J18" s="170">
        <v>0.24</v>
      </c>
    </row>
    <row r="19" spans="1:10" ht="30" customHeight="1">
      <c r="A19" s="165" t="s">
        <v>337</v>
      </c>
      <c r="B19" s="165" t="s">
        <v>320</v>
      </c>
      <c r="C19" s="166"/>
      <c r="D19" s="167">
        <v>0</v>
      </c>
      <c r="E19" s="167">
        <v>0</v>
      </c>
      <c r="F19" s="167">
        <v>0</v>
      </c>
      <c r="G19" s="168"/>
      <c r="H19" s="183"/>
      <c r="I19" s="171" t="s">
        <v>282</v>
      </c>
      <c r="J19" s="172">
        <v>0</v>
      </c>
    </row>
    <row r="20" spans="1:10" ht="28.5" customHeight="1">
      <c r="A20" s="165" t="s">
        <v>338</v>
      </c>
      <c r="B20" s="165" t="s">
        <v>320</v>
      </c>
      <c r="C20" s="166"/>
      <c r="D20" s="167">
        <v>5</v>
      </c>
      <c r="E20" s="167">
        <v>15</v>
      </c>
      <c r="F20" s="167">
        <v>0</v>
      </c>
      <c r="G20" s="168"/>
      <c r="H20" s="183"/>
      <c r="I20" s="173"/>
      <c r="J20" s="2"/>
    </row>
    <row r="21" spans="1:10" ht="28.5" customHeight="1">
      <c r="A21" s="165" t="s">
        <v>339</v>
      </c>
      <c r="B21" s="165" t="s">
        <v>320</v>
      </c>
      <c r="C21" s="166"/>
      <c r="D21" s="167">
        <v>0</v>
      </c>
      <c r="E21" s="167">
        <v>5</v>
      </c>
      <c r="F21" s="167">
        <v>0</v>
      </c>
      <c r="G21" s="168"/>
      <c r="H21" s="183"/>
      <c r="I21" s="173"/>
      <c r="J21" s="2"/>
    </row>
    <row r="22" spans="1:10">
      <c r="A22" s="165" t="s">
        <v>340</v>
      </c>
      <c r="B22" s="165" t="s">
        <v>320</v>
      </c>
      <c r="C22" s="166"/>
      <c r="D22" s="167">
        <v>5</v>
      </c>
      <c r="E22" s="167">
        <v>15</v>
      </c>
      <c r="F22" s="167">
        <v>0</v>
      </c>
      <c r="G22" s="168"/>
      <c r="H22" s="183"/>
      <c r="I22" s="173"/>
      <c r="J22" s="2"/>
    </row>
    <row r="23" spans="1:10" ht="28.5">
      <c r="A23" s="165" t="s">
        <v>341</v>
      </c>
      <c r="B23" s="165" t="s">
        <v>320</v>
      </c>
      <c r="C23" s="166"/>
      <c r="D23" s="167">
        <v>0</v>
      </c>
      <c r="E23" s="167">
        <v>0</v>
      </c>
      <c r="F23" s="167">
        <v>0</v>
      </c>
      <c r="G23" s="168"/>
      <c r="H23" s="183"/>
      <c r="I23" s="173"/>
      <c r="J23" s="2"/>
    </row>
    <row r="24" spans="1:10" ht="28.5">
      <c r="A24" s="165" t="s">
        <v>342</v>
      </c>
      <c r="B24" s="165" t="s">
        <v>320</v>
      </c>
      <c r="C24" s="166"/>
      <c r="D24" s="167">
        <v>0</v>
      </c>
      <c r="E24" s="167">
        <v>10</v>
      </c>
      <c r="F24" s="167">
        <v>0</v>
      </c>
      <c r="G24" s="168"/>
      <c r="H24" s="183"/>
      <c r="I24" s="173"/>
      <c r="J24" s="2"/>
    </row>
    <row r="25" spans="1:10">
      <c r="A25" s="165" t="s">
        <v>343</v>
      </c>
      <c r="B25" s="165" t="s">
        <v>320</v>
      </c>
      <c r="C25" s="166"/>
      <c r="D25" s="167">
        <v>0</v>
      </c>
      <c r="E25" s="167">
        <v>10</v>
      </c>
      <c r="F25" s="167">
        <v>0</v>
      </c>
      <c r="G25" s="168"/>
      <c r="H25" s="183"/>
      <c r="I25" s="173"/>
      <c r="J25" s="2"/>
    </row>
    <row r="26" spans="1:10" ht="28.5" customHeight="1">
      <c r="A26" s="165" t="s">
        <v>344</v>
      </c>
      <c r="B26" s="165" t="s">
        <v>320</v>
      </c>
      <c r="C26" s="166"/>
      <c r="D26" s="167">
        <v>0</v>
      </c>
      <c r="E26" s="167">
        <v>10</v>
      </c>
      <c r="F26" s="167">
        <v>0</v>
      </c>
      <c r="G26" s="168"/>
      <c r="H26" s="183"/>
      <c r="I26" s="173"/>
      <c r="J26" s="2"/>
    </row>
    <row r="27" spans="1:10" ht="42.75" customHeight="1">
      <c r="A27" s="165" t="s">
        <v>345</v>
      </c>
      <c r="B27" s="165" t="s">
        <v>320</v>
      </c>
      <c r="C27" s="166"/>
      <c r="D27" s="167">
        <v>5</v>
      </c>
      <c r="E27" s="167">
        <v>30</v>
      </c>
      <c r="F27" s="167">
        <v>0</v>
      </c>
      <c r="G27" s="168"/>
      <c r="H27" s="183"/>
      <c r="I27" s="173"/>
      <c r="J27" s="2"/>
    </row>
    <row r="28" spans="1:10" ht="28.5" customHeight="1">
      <c r="A28" s="165" t="s">
        <v>346</v>
      </c>
      <c r="B28" s="165" t="s">
        <v>320</v>
      </c>
      <c r="C28" s="166"/>
      <c r="D28" s="167">
        <v>5</v>
      </c>
      <c r="E28" s="167">
        <v>10</v>
      </c>
      <c r="F28" s="167">
        <v>0</v>
      </c>
      <c r="G28" s="168"/>
      <c r="H28" s="183"/>
      <c r="I28" s="173"/>
      <c r="J28" s="2"/>
    </row>
    <row r="29" spans="1:10" ht="28.5" customHeight="1">
      <c r="A29" s="165" t="s">
        <v>347</v>
      </c>
      <c r="B29" s="165" t="s">
        <v>320</v>
      </c>
      <c r="C29" s="166"/>
      <c r="D29" s="167">
        <v>15</v>
      </c>
      <c r="E29" s="167">
        <v>0</v>
      </c>
      <c r="F29" s="167">
        <v>0</v>
      </c>
      <c r="G29" s="168"/>
      <c r="H29" s="183"/>
      <c r="I29" s="173"/>
      <c r="J29" s="2"/>
    </row>
    <row r="30" spans="1:10" ht="42.75" customHeight="1">
      <c r="A30" s="165" t="s">
        <v>348</v>
      </c>
      <c r="B30" s="165" t="s">
        <v>320</v>
      </c>
      <c r="C30" s="166"/>
      <c r="D30" s="167">
        <v>0</v>
      </c>
      <c r="E30" s="167">
        <v>40</v>
      </c>
      <c r="F30" s="167">
        <v>0</v>
      </c>
      <c r="G30" s="168"/>
      <c r="H30" s="183"/>
      <c r="I30" s="173"/>
      <c r="J30" s="2"/>
    </row>
    <row r="31" spans="1:10">
      <c r="A31" s="165" t="s">
        <v>349</v>
      </c>
      <c r="B31" s="165" t="s">
        <v>320</v>
      </c>
      <c r="C31" s="166"/>
      <c r="D31" s="167">
        <v>0</v>
      </c>
      <c r="E31" s="167">
        <v>5</v>
      </c>
      <c r="F31" s="167">
        <v>0</v>
      </c>
      <c r="G31" s="168"/>
      <c r="H31" s="183"/>
      <c r="I31" s="173"/>
      <c r="J31" s="2"/>
    </row>
    <row r="32" spans="1:10" ht="28.5" customHeight="1">
      <c r="A32" s="165" t="s">
        <v>350</v>
      </c>
      <c r="B32" s="165" t="s">
        <v>320</v>
      </c>
      <c r="C32" s="166"/>
      <c r="D32" s="167">
        <v>0</v>
      </c>
      <c r="E32" s="167">
        <v>0</v>
      </c>
      <c r="F32" s="167">
        <v>0</v>
      </c>
      <c r="G32" s="168"/>
      <c r="H32" s="183"/>
      <c r="I32" s="173"/>
      <c r="J32" s="2"/>
    </row>
    <row r="33" spans="1:10" ht="28.5" customHeight="1">
      <c r="A33" s="174" t="s">
        <v>351</v>
      </c>
      <c r="B33" s="175" t="s">
        <v>352</v>
      </c>
      <c r="C33" s="176"/>
      <c r="D33" s="176"/>
      <c r="E33" s="176"/>
      <c r="F33" s="177"/>
      <c r="G33" s="178">
        <v>117.73164433536</v>
      </c>
      <c r="H33" s="183"/>
      <c r="I33" s="173"/>
      <c r="J33" s="2"/>
    </row>
    <row r="34" spans="1:10" ht="28.5" customHeight="1">
      <c r="A34" s="174" t="s">
        <v>353</v>
      </c>
      <c r="B34" s="175" t="s">
        <v>352</v>
      </c>
      <c r="C34" s="176"/>
      <c r="D34" s="176"/>
      <c r="E34" s="176"/>
      <c r="F34" s="177"/>
      <c r="G34" s="178">
        <v>98.10970361279999</v>
      </c>
      <c r="H34" s="183"/>
      <c r="I34" s="173"/>
      <c r="J34" s="2"/>
    </row>
    <row r="35" spans="1:10" ht="28.5" customHeight="1">
      <c r="A35" s="174" t="s">
        <v>354</v>
      </c>
      <c r="B35" s="175" t="s">
        <v>352</v>
      </c>
      <c r="C35" s="176"/>
      <c r="D35" s="176"/>
      <c r="E35" s="176"/>
      <c r="F35" s="177"/>
      <c r="G35" s="178">
        <v>40.276615167359999</v>
      </c>
      <c r="H35" s="183"/>
      <c r="I35" s="173"/>
      <c r="J35" s="2"/>
    </row>
    <row r="36" spans="1:10">
      <c r="A36" s="174" t="s">
        <v>355</v>
      </c>
      <c r="B36" s="175" t="s">
        <v>352</v>
      </c>
      <c r="C36" s="176"/>
      <c r="D36" s="176"/>
      <c r="E36" s="176"/>
      <c r="F36" s="177"/>
      <c r="G36" s="178">
        <v>7.2635605130879988</v>
      </c>
      <c r="H36" s="183"/>
      <c r="I36" s="173"/>
      <c r="J36" s="2"/>
    </row>
    <row r="37" spans="1:10">
      <c r="A37" s="174" t="s">
        <v>356</v>
      </c>
      <c r="B37" s="175" t="s">
        <v>352</v>
      </c>
      <c r="C37" s="176"/>
      <c r="D37" s="176"/>
      <c r="E37" s="176"/>
      <c r="F37" s="177"/>
      <c r="G37" s="178">
        <v>10.06915379184</v>
      </c>
      <c r="H37" s="183"/>
      <c r="I37" s="173"/>
      <c r="J37" s="2"/>
    </row>
    <row r="38" spans="1:10">
      <c r="A38" s="174" t="s">
        <v>357</v>
      </c>
      <c r="B38" s="175" t="s">
        <v>352</v>
      </c>
      <c r="C38" s="176"/>
      <c r="D38" s="176"/>
      <c r="E38" s="176"/>
      <c r="F38" s="177"/>
      <c r="G38" s="178">
        <v>14.294755938671997</v>
      </c>
      <c r="H38" s="183"/>
      <c r="I38" s="173"/>
      <c r="J38" s="2"/>
    </row>
    <row r="39" spans="1:10" ht="28.5">
      <c r="A39" s="174" t="s">
        <v>358</v>
      </c>
      <c r="B39" s="175" t="s">
        <v>352</v>
      </c>
      <c r="C39" s="176"/>
      <c r="D39" s="176"/>
      <c r="E39" s="176"/>
      <c r="F39" s="177"/>
      <c r="G39" s="178">
        <v>15.491005833599999</v>
      </c>
      <c r="H39" s="183"/>
      <c r="I39" s="173"/>
      <c r="J39" s="2"/>
    </row>
    <row r="40" spans="1:10">
      <c r="A40" s="174" t="s">
        <v>359</v>
      </c>
      <c r="B40" s="175" t="s">
        <v>352</v>
      </c>
      <c r="C40" s="176"/>
      <c r="D40" s="176"/>
      <c r="E40" s="176"/>
      <c r="F40" s="177"/>
      <c r="G40" s="178">
        <v>20.654674444800001</v>
      </c>
      <c r="H40" s="183"/>
      <c r="I40" s="173"/>
      <c r="J40" s="2"/>
    </row>
    <row r="41" spans="1:10" ht="28.5" customHeight="1">
      <c r="A41" s="174" t="s">
        <v>360</v>
      </c>
      <c r="B41" s="175" t="s">
        <v>352</v>
      </c>
      <c r="C41" s="176"/>
      <c r="D41" s="176"/>
      <c r="E41" s="176"/>
      <c r="F41" s="177"/>
      <c r="G41" s="178">
        <v>10.327337222400001</v>
      </c>
      <c r="H41" s="183"/>
      <c r="I41" s="173"/>
      <c r="J41" s="2"/>
    </row>
    <row r="42" spans="1:10" ht="28.5" customHeight="1">
      <c r="A42" s="174" t="s">
        <v>361</v>
      </c>
      <c r="B42" s="175" t="s">
        <v>352</v>
      </c>
      <c r="C42" s="176"/>
      <c r="D42" s="176"/>
      <c r="E42" s="176"/>
      <c r="F42" s="177"/>
      <c r="G42" s="178">
        <v>10.327337222400001</v>
      </c>
      <c r="H42" s="183"/>
      <c r="I42" s="173"/>
      <c r="J42" s="2"/>
    </row>
    <row r="43" spans="1:10" ht="28.5" customHeight="1">
      <c r="A43" s="174" t="s">
        <v>362</v>
      </c>
      <c r="B43" s="175" t="s">
        <v>352</v>
      </c>
      <c r="C43" s="176"/>
      <c r="D43" s="176"/>
      <c r="E43" s="176"/>
      <c r="F43" s="177"/>
      <c r="G43" s="178">
        <v>28.916544222719999</v>
      </c>
      <c r="H43" s="183"/>
      <c r="I43" s="173"/>
      <c r="J43" s="2"/>
    </row>
    <row r="44" spans="1:10">
      <c r="A44" s="174" t="s">
        <v>363</v>
      </c>
      <c r="B44" s="175" t="s">
        <v>352</v>
      </c>
      <c r="C44" s="176"/>
      <c r="D44" s="176"/>
      <c r="E44" s="176"/>
      <c r="F44" s="177"/>
      <c r="G44" s="178">
        <v>51.636686112</v>
      </c>
      <c r="H44" s="183"/>
      <c r="I44" s="173"/>
      <c r="J44" s="2"/>
    </row>
    <row r="45" spans="1:10">
      <c r="A45" s="174" t="s">
        <v>364</v>
      </c>
      <c r="B45" s="175" t="s">
        <v>352</v>
      </c>
      <c r="C45" s="176"/>
      <c r="D45" s="176"/>
      <c r="E45" s="176"/>
      <c r="F45" s="177"/>
      <c r="G45" s="178">
        <v>191.22786090143995</v>
      </c>
      <c r="H45" s="183"/>
      <c r="I45" s="173"/>
      <c r="J45" s="2"/>
    </row>
    <row r="46" spans="1:10">
      <c r="A46" s="174" t="s">
        <v>365</v>
      </c>
      <c r="B46" s="175" t="s">
        <v>352</v>
      </c>
      <c r="C46" s="176"/>
      <c r="D46" s="176"/>
      <c r="E46" s="176"/>
      <c r="F46" s="177"/>
      <c r="G46" s="178">
        <v>49.57121866752</v>
      </c>
      <c r="H46" s="183"/>
      <c r="I46" s="173"/>
      <c r="J46" s="2"/>
    </row>
    <row r="47" spans="1:10">
      <c r="A47" s="174" t="s">
        <v>366</v>
      </c>
      <c r="B47" s="175" t="s">
        <v>352</v>
      </c>
      <c r="C47" s="176"/>
      <c r="D47" s="176"/>
      <c r="E47" s="176"/>
      <c r="F47" s="177"/>
      <c r="G47" s="178">
        <v>191.05573861439998</v>
      </c>
      <c r="H47" s="183"/>
      <c r="I47" s="173"/>
      <c r="J47" s="2"/>
    </row>
    <row r="48" spans="1:10">
      <c r="A48" s="174" t="s">
        <v>367</v>
      </c>
      <c r="B48" s="175" t="s">
        <v>352</v>
      </c>
      <c r="C48" s="176"/>
      <c r="D48" s="176"/>
      <c r="E48" s="176"/>
      <c r="F48" s="177"/>
      <c r="G48" s="178">
        <v>18.589207000320002</v>
      </c>
      <c r="H48" s="183"/>
      <c r="I48" s="173"/>
      <c r="J48" s="2"/>
    </row>
    <row r="49" spans="1:10">
      <c r="A49" s="174" t="s">
        <v>368</v>
      </c>
      <c r="B49" s="175" t="s">
        <v>352</v>
      </c>
      <c r="C49" s="176"/>
      <c r="D49" s="176"/>
      <c r="E49" s="176"/>
      <c r="F49" s="177"/>
      <c r="G49" s="178">
        <v>370.92352857119994</v>
      </c>
      <c r="H49" s="183"/>
      <c r="I49" s="173"/>
      <c r="J49" s="2"/>
    </row>
    <row r="50" spans="1:10" ht="28.5">
      <c r="A50" s="174" t="s">
        <v>369</v>
      </c>
      <c r="B50" s="175" t="s">
        <v>352</v>
      </c>
      <c r="C50" s="176"/>
      <c r="D50" s="176"/>
      <c r="E50" s="176"/>
      <c r="F50" s="177"/>
      <c r="G50" s="178">
        <v>8.6061143519999987</v>
      </c>
      <c r="H50" s="183"/>
      <c r="I50" s="173"/>
      <c r="J50" s="2"/>
    </row>
    <row r="51" spans="1:10" ht="28.5" customHeight="1">
      <c r="A51" s="174" t="s">
        <v>370</v>
      </c>
      <c r="B51" s="175" t="s">
        <v>352</v>
      </c>
      <c r="C51" s="176"/>
      <c r="D51" s="176"/>
      <c r="E51" s="176"/>
      <c r="F51" s="177"/>
      <c r="G51" s="178">
        <v>378.56575811577591</v>
      </c>
      <c r="H51" s="183"/>
      <c r="I51" s="173"/>
      <c r="J51" s="2"/>
    </row>
    <row r="52" spans="1:10">
      <c r="A52" s="174" t="s">
        <v>371</v>
      </c>
      <c r="B52" s="175" t="s">
        <v>352</v>
      </c>
      <c r="C52" s="176"/>
      <c r="D52" s="176"/>
      <c r="E52" s="176"/>
      <c r="F52" s="177"/>
      <c r="G52" s="178">
        <v>232.62327093455997</v>
      </c>
      <c r="H52" s="183"/>
      <c r="I52" s="173"/>
      <c r="J52" s="2"/>
    </row>
    <row r="53" spans="1:10">
      <c r="A53" s="174" t="s">
        <v>372</v>
      </c>
      <c r="B53" s="175" t="s">
        <v>352</v>
      </c>
      <c r="C53" s="176"/>
      <c r="D53" s="176"/>
      <c r="E53" s="176"/>
      <c r="F53" s="177"/>
      <c r="G53" s="178">
        <v>152.12167728595196</v>
      </c>
      <c r="H53" s="183"/>
      <c r="I53" s="173"/>
      <c r="J53" s="2"/>
    </row>
    <row r="54" spans="1:10" ht="28.5" customHeight="1">
      <c r="A54" s="174" t="s">
        <v>373</v>
      </c>
      <c r="B54" s="175" t="s">
        <v>352</v>
      </c>
      <c r="C54" s="176"/>
      <c r="D54" s="176"/>
      <c r="E54" s="176"/>
      <c r="F54" s="177"/>
      <c r="G54" s="178">
        <v>105.70459952843999</v>
      </c>
      <c r="H54" s="183"/>
      <c r="I54" s="173"/>
      <c r="J54" s="2"/>
    </row>
    <row r="55" spans="1:10">
      <c r="A55" s="174" t="s">
        <v>374</v>
      </c>
      <c r="B55" s="175" t="s">
        <v>352</v>
      </c>
      <c r="C55" s="176"/>
      <c r="D55" s="176"/>
      <c r="E55" s="176"/>
      <c r="F55" s="177"/>
      <c r="G55" s="178">
        <v>78.487762890240006</v>
      </c>
      <c r="H55" s="183"/>
      <c r="I55" s="173"/>
      <c r="J55" s="2"/>
    </row>
    <row r="56" spans="1:10">
      <c r="A56" s="174" t="s">
        <v>375</v>
      </c>
      <c r="B56" s="175" t="s">
        <v>352</v>
      </c>
      <c r="C56" s="176"/>
      <c r="D56" s="176"/>
      <c r="E56" s="176"/>
      <c r="F56" s="177"/>
      <c r="G56" s="178">
        <v>15.491005833599999</v>
      </c>
      <c r="H56" s="183"/>
      <c r="I56" s="173"/>
      <c r="J56" s="2"/>
    </row>
    <row r="57" spans="1:10">
      <c r="A57" s="174" t="s">
        <v>376</v>
      </c>
      <c r="B57" s="175" t="s">
        <v>352</v>
      </c>
      <c r="C57" s="176"/>
      <c r="D57" s="176"/>
      <c r="E57" s="176"/>
      <c r="F57" s="177"/>
      <c r="G57" s="178">
        <v>25.818343056</v>
      </c>
      <c r="H57" s="183"/>
      <c r="I57" s="173"/>
      <c r="J57" s="2"/>
    </row>
    <row r="58" spans="1:10">
      <c r="A58" s="174" t="s">
        <v>377</v>
      </c>
      <c r="B58" s="175" t="s">
        <v>352</v>
      </c>
      <c r="C58" s="176"/>
      <c r="D58" s="176"/>
      <c r="E58" s="176"/>
      <c r="F58" s="177"/>
      <c r="G58" s="178">
        <v>245.79062589311999</v>
      </c>
      <c r="H58" s="183"/>
      <c r="I58" s="173"/>
      <c r="J58" s="2"/>
    </row>
    <row r="59" spans="1:10" ht="28.5" customHeight="1">
      <c r="A59" s="174" t="s">
        <v>378</v>
      </c>
      <c r="B59" s="175" t="s">
        <v>352</v>
      </c>
      <c r="C59" s="176"/>
      <c r="D59" s="176"/>
      <c r="E59" s="176"/>
      <c r="F59" s="177"/>
      <c r="G59" s="178">
        <v>168.33559672511998</v>
      </c>
      <c r="H59" s="183"/>
      <c r="I59" s="173"/>
      <c r="J59" s="2"/>
    </row>
    <row r="60" spans="1:10">
      <c r="A60" s="174" t="s">
        <v>379</v>
      </c>
      <c r="B60" s="175" t="s">
        <v>352</v>
      </c>
      <c r="C60" s="176"/>
      <c r="D60" s="176"/>
      <c r="E60" s="176"/>
      <c r="F60" s="177"/>
      <c r="G60" s="178">
        <v>361.45680278399993</v>
      </c>
      <c r="H60" s="183"/>
      <c r="I60" s="173"/>
      <c r="J60" s="2"/>
    </row>
    <row r="61" spans="1:10">
      <c r="A61" s="174" t="s">
        <v>380</v>
      </c>
      <c r="B61" s="175" t="s">
        <v>352</v>
      </c>
      <c r="C61" s="176"/>
      <c r="D61" s="176"/>
      <c r="E61" s="176"/>
      <c r="F61" s="177"/>
      <c r="G61" s="178">
        <v>10.327337222400001</v>
      </c>
      <c r="H61" s="183"/>
      <c r="I61" s="173"/>
      <c r="J61" s="2"/>
    </row>
    <row r="62" spans="1:10">
      <c r="A62" s="174" t="s">
        <v>381</v>
      </c>
      <c r="B62" s="175" t="s">
        <v>352</v>
      </c>
      <c r="C62" s="176"/>
      <c r="D62" s="176"/>
      <c r="E62" s="176"/>
      <c r="F62" s="177"/>
      <c r="G62" s="178">
        <v>4.1309348889599988</v>
      </c>
      <c r="H62" s="183"/>
      <c r="I62" s="173"/>
      <c r="J62" s="2"/>
    </row>
    <row r="63" spans="1:10">
      <c r="A63" s="174" t="s">
        <v>382</v>
      </c>
      <c r="B63" s="175" t="s">
        <v>352</v>
      </c>
      <c r="C63" s="176"/>
      <c r="D63" s="176"/>
      <c r="E63" s="176"/>
      <c r="F63" s="177"/>
      <c r="G63" s="178">
        <v>8.2618697779199977</v>
      </c>
      <c r="H63" s="183"/>
      <c r="I63" s="173"/>
      <c r="J63" s="2"/>
    </row>
    <row r="64" spans="1:10">
      <c r="A64" s="174" t="s">
        <v>383</v>
      </c>
      <c r="B64" s="175" t="s">
        <v>352</v>
      </c>
      <c r="C64" s="176"/>
      <c r="D64" s="176"/>
      <c r="E64" s="176"/>
      <c r="F64" s="177"/>
      <c r="G64" s="178">
        <v>6.7557997663199991</v>
      </c>
      <c r="H64" s="183"/>
      <c r="I64" s="173"/>
      <c r="J64" s="2"/>
    </row>
    <row r="65" spans="1:10">
      <c r="A65" s="174" t="s">
        <v>384</v>
      </c>
      <c r="B65" s="175" t="s">
        <v>352</v>
      </c>
      <c r="C65" s="176"/>
      <c r="D65" s="176"/>
      <c r="E65" s="176"/>
      <c r="F65" s="177"/>
      <c r="G65" s="178">
        <v>17.057318645663997</v>
      </c>
      <c r="H65" s="183"/>
      <c r="I65" s="173"/>
      <c r="J65" s="2"/>
    </row>
    <row r="66" spans="1:10">
      <c r="A66" s="174" t="s">
        <v>385</v>
      </c>
      <c r="B66" s="175" t="s">
        <v>352</v>
      </c>
      <c r="C66" s="176"/>
      <c r="D66" s="176"/>
      <c r="E66" s="176"/>
      <c r="F66" s="177"/>
      <c r="G66" s="178">
        <v>20.654674444800001</v>
      </c>
      <c r="H66" s="183"/>
      <c r="I66" s="173"/>
      <c r="J66" s="2"/>
    </row>
    <row r="67" spans="1:10">
      <c r="A67" s="174" t="s">
        <v>386</v>
      </c>
      <c r="B67" s="175" t="s">
        <v>352</v>
      </c>
      <c r="C67" s="176"/>
      <c r="D67" s="176"/>
      <c r="E67" s="176"/>
      <c r="F67" s="177"/>
      <c r="G67" s="178">
        <v>9.2946035001600009</v>
      </c>
      <c r="H67" s="183"/>
      <c r="I67" s="173"/>
      <c r="J67" s="2"/>
    </row>
    <row r="68" spans="1:10">
      <c r="A68" s="174" t="s">
        <v>387</v>
      </c>
      <c r="B68" s="175" t="s">
        <v>352</v>
      </c>
      <c r="C68" s="176"/>
      <c r="D68" s="176"/>
      <c r="E68" s="176"/>
      <c r="F68" s="177"/>
      <c r="G68" s="178">
        <v>173.25829413446399</v>
      </c>
      <c r="H68" s="183"/>
      <c r="I68" s="173"/>
      <c r="J68" s="2"/>
    </row>
    <row r="69" spans="1:10">
      <c r="A69" s="174" t="s">
        <v>388</v>
      </c>
      <c r="B69" s="175" t="s">
        <v>352</v>
      </c>
      <c r="C69" s="176"/>
      <c r="D69" s="176"/>
      <c r="E69" s="176"/>
      <c r="F69" s="177"/>
      <c r="G69" s="178">
        <v>9.4064829867359983</v>
      </c>
      <c r="H69" s="183"/>
      <c r="I69" s="173"/>
      <c r="J69" s="2"/>
    </row>
    <row r="70" spans="1:10">
      <c r="A70" s="174" t="s">
        <v>389</v>
      </c>
      <c r="B70" s="175" t="s">
        <v>352</v>
      </c>
      <c r="C70" s="176"/>
      <c r="D70" s="176"/>
      <c r="E70" s="176"/>
      <c r="F70" s="177"/>
      <c r="G70" s="178">
        <v>10.835097969167998</v>
      </c>
      <c r="H70" s="183"/>
      <c r="I70" s="173"/>
      <c r="J70" s="2"/>
    </row>
    <row r="71" spans="1:10">
      <c r="A71" s="174" t="s">
        <v>390</v>
      </c>
      <c r="B71" s="175" t="s">
        <v>352</v>
      </c>
      <c r="C71" s="176"/>
      <c r="D71" s="176"/>
      <c r="E71" s="176"/>
      <c r="F71" s="177"/>
      <c r="G71" s="178">
        <v>15.336095775263997</v>
      </c>
      <c r="H71" s="183"/>
      <c r="I71" s="173"/>
      <c r="J71" s="2"/>
    </row>
    <row r="72" spans="1:10" ht="28.5" customHeight="1">
      <c r="A72" s="174" t="s">
        <v>391</v>
      </c>
      <c r="B72" s="175" t="s">
        <v>352</v>
      </c>
      <c r="C72" s="176"/>
      <c r="D72" s="176"/>
      <c r="E72" s="176"/>
      <c r="F72" s="177"/>
      <c r="G72" s="178">
        <v>574.91425705665586</v>
      </c>
      <c r="H72" s="183"/>
      <c r="I72" s="173"/>
      <c r="J72" s="2"/>
    </row>
    <row r="73" spans="1:10" ht="28.5">
      <c r="A73" s="174" t="s">
        <v>392</v>
      </c>
      <c r="B73" s="175" t="s">
        <v>352</v>
      </c>
      <c r="C73" s="176"/>
      <c r="D73" s="176"/>
      <c r="E73" s="176"/>
      <c r="F73" s="177"/>
      <c r="G73" s="178">
        <v>443.73125598911997</v>
      </c>
      <c r="H73" s="183"/>
      <c r="I73" s="173"/>
      <c r="J73" s="2"/>
    </row>
    <row r="74" spans="1:10" ht="28.5">
      <c r="A74" s="174" t="s">
        <v>393</v>
      </c>
      <c r="B74" s="175" t="s">
        <v>352</v>
      </c>
      <c r="C74" s="176"/>
      <c r="D74" s="176"/>
      <c r="E74" s="176"/>
      <c r="F74" s="177"/>
      <c r="G74" s="178">
        <v>365.75985995999997</v>
      </c>
      <c r="H74" s="183"/>
      <c r="I74" s="173"/>
      <c r="J74" s="2"/>
    </row>
    <row r="75" spans="1:10">
      <c r="A75" s="174" t="s">
        <v>394</v>
      </c>
      <c r="B75" s="175" t="s">
        <v>352</v>
      </c>
      <c r="C75" s="176"/>
      <c r="D75" s="176"/>
      <c r="E75" s="176"/>
      <c r="F75" s="177"/>
      <c r="G75" s="178">
        <v>151.33852087991997</v>
      </c>
      <c r="H75" s="183"/>
      <c r="I75" s="173"/>
      <c r="J75" s="2"/>
    </row>
    <row r="76" spans="1:10">
      <c r="A76" s="174" t="s">
        <v>395</v>
      </c>
      <c r="B76" s="175" t="s">
        <v>352</v>
      </c>
      <c r="C76" s="176"/>
      <c r="D76" s="176"/>
      <c r="E76" s="176"/>
      <c r="F76" s="177"/>
      <c r="G76" s="178">
        <v>386.37150383303998</v>
      </c>
      <c r="H76" s="183"/>
      <c r="I76" s="173"/>
      <c r="J76" s="2"/>
    </row>
    <row r="77" spans="1:10">
      <c r="A77" s="174" t="s">
        <v>396</v>
      </c>
      <c r="B77" s="175" t="s">
        <v>352</v>
      </c>
      <c r="C77" s="176"/>
      <c r="D77" s="176"/>
      <c r="E77" s="176"/>
      <c r="F77" s="177"/>
      <c r="G77" s="178">
        <v>10.327337222400001</v>
      </c>
      <c r="H77" s="183"/>
      <c r="I77" s="173"/>
      <c r="J77" s="2"/>
    </row>
    <row r="78" spans="1:10">
      <c r="A78" s="174" t="s">
        <v>397</v>
      </c>
      <c r="B78" s="175" t="s">
        <v>352</v>
      </c>
      <c r="C78" s="176"/>
      <c r="D78" s="176"/>
      <c r="E78" s="176"/>
      <c r="F78" s="177"/>
      <c r="G78" s="178">
        <v>7.9348374325440005</v>
      </c>
      <c r="H78" s="183"/>
      <c r="I78" s="173"/>
      <c r="J78" s="2"/>
    </row>
    <row r="79" spans="1:10">
      <c r="A79" s="174" t="s">
        <v>398</v>
      </c>
      <c r="B79" s="175" t="s">
        <v>352</v>
      </c>
      <c r="C79" s="176"/>
      <c r="D79" s="176"/>
      <c r="E79" s="176"/>
      <c r="F79" s="177"/>
      <c r="G79" s="178">
        <v>166.27012928063999</v>
      </c>
      <c r="H79" s="183"/>
      <c r="I79" s="173"/>
      <c r="J79" s="2"/>
    </row>
    <row r="80" spans="1:10">
      <c r="A80" s="174" t="s">
        <v>399</v>
      </c>
      <c r="B80" s="175" t="s">
        <v>352</v>
      </c>
      <c r="C80" s="176"/>
      <c r="D80" s="176"/>
      <c r="E80" s="176"/>
      <c r="F80" s="177"/>
      <c r="G80" s="178">
        <v>30.982011667199998</v>
      </c>
      <c r="H80" s="183"/>
      <c r="I80" s="173"/>
      <c r="J80" s="2"/>
    </row>
    <row r="81" spans="1:10">
      <c r="A81" s="174" t="s">
        <v>400</v>
      </c>
      <c r="B81" s="175" t="s">
        <v>352</v>
      </c>
      <c r="C81" s="176"/>
      <c r="D81" s="176"/>
      <c r="E81" s="176"/>
      <c r="F81" s="177"/>
      <c r="G81" s="178">
        <v>56.800354723200002</v>
      </c>
      <c r="H81" s="183"/>
      <c r="I81" s="173"/>
      <c r="J81" s="2"/>
    </row>
    <row r="82" spans="1:10">
      <c r="A82" s="174" t="s">
        <v>401</v>
      </c>
      <c r="B82" s="175" t="s">
        <v>352</v>
      </c>
      <c r="C82" s="176"/>
      <c r="D82" s="176"/>
      <c r="E82" s="176"/>
      <c r="F82" s="177"/>
      <c r="G82" s="178">
        <v>82.618697779200005</v>
      </c>
      <c r="H82" s="183"/>
      <c r="I82" s="173"/>
      <c r="J82" s="2"/>
    </row>
    <row r="83" spans="1:10">
      <c r="A83" s="174" t="s">
        <v>402</v>
      </c>
      <c r="B83" s="175" t="s">
        <v>352</v>
      </c>
      <c r="C83" s="176"/>
      <c r="D83" s="176"/>
      <c r="E83" s="176"/>
      <c r="F83" s="177"/>
      <c r="G83" s="178">
        <v>123.92804666879999</v>
      </c>
      <c r="H83" s="183"/>
      <c r="I83" s="173"/>
      <c r="J83" s="2"/>
    </row>
    <row r="84" spans="1:10">
      <c r="A84" s="174" t="s">
        <v>403</v>
      </c>
      <c r="B84" s="175" t="s">
        <v>352</v>
      </c>
      <c r="C84" s="176"/>
      <c r="D84" s="176"/>
      <c r="E84" s="176"/>
      <c r="F84" s="177"/>
      <c r="G84" s="178">
        <v>56.800354723200002</v>
      </c>
      <c r="H84" s="183"/>
      <c r="I84" s="173"/>
      <c r="J84" s="2"/>
    </row>
    <row r="85" spans="1:10">
      <c r="A85" s="174" t="s">
        <v>404</v>
      </c>
      <c r="B85" s="175" t="s">
        <v>352</v>
      </c>
      <c r="C85" s="176"/>
      <c r="D85" s="176"/>
      <c r="E85" s="176"/>
      <c r="F85" s="177"/>
      <c r="G85" s="178">
        <v>16.599043056419998</v>
      </c>
      <c r="H85" s="183"/>
      <c r="I85" s="173"/>
      <c r="J85" s="2"/>
    </row>
    <row r="86" spans="1:10" ht="28.5">
      <c r="A86" s="174" t="s">
        <v>405</v>
      </c>
      <c r="B86" s="175" t="s">
        <v>352</v>
      </c>
      <c r="C86" s="176"/>
      <c r="D86" s="176"/>
      <c r="E86" s="176"/>
      <c r="F86" s="177"/>
      <c r="G86" s="178">
        <v>30.982011667199998</v>
      </c>
      <c r="H86" s="183"/>
      <c r="I86" s="173"/>
      <c r="J86" s="2"/>
    </row>
    <row r="87" spans="1:10" ht="28.5">
      <c r="A87" s="174" t="s">
        <v>406</v>
      </c>
      <c r="B87" s="175" t="s">
        <v>352</v>
      </c>
      <c r="C87" s="176"/>
      <c r="D87" s="176"/>
      <c r="E87" s="176"/>
      <c r="F87" s="177"/>
      <c r="G87" s="178">
        <v>22.720141889280001</v>
      </c>
      <c r="H87" s="183"/>
      <c r="I87" s="173"/>
      <c r="J87" s="2"/>
    </row>
    <row r="88" spans="1:10" ht="28.5" customHeight="1">
      <c r="A88" s="174" t="s">
        <v>407</v>
      </c>
      <c r="B88" s="175" t="s">
        <v>352</v>
      </c>
      <c r="C88" s="176"/>
      <c r="D88" s="176"/>
      <c r="E88" s="176"/>
      <c r="F88" s="177"/>
      <c r="G88" s="178">
        <v>51.636686112</v>
      </c>
      <c r="H88" s="183"/>
      <c r="I88" s="173"/>
      <c r="J88" s="2"/>
    </row>
    <row r="89" spans="1:10" ht="28.5" customHeight="1">
      <c r="A89" s="179" t="s">
        <v>408</v>
      </c>
      <c r="B89" s="180"/>
      <c r="C89" s="176"/>
      <c r="D89" s="176"/>
      <c r="E89" s="176"/>
      <c r="F89" s="176"/>
      <c r="G89" s="181">
        <v>456.3</v>
      </c>
      <c r="H89" s="183"/>
      <c r="I89" s="173"/>
      <c r="J89" s="2"/>
    </row>
    <row r="90" spans="1:10">
      <c r="A90" s="179" t="s">
        <v>409</v>
      </c>
      <c r="B90" s="180"/>
      <c r="C90" s="176"/>
      <c r="D90" s="176"/>
      <c r="E90" s="176"/>
      <c r="F90" s="176"/>
      <c r="G90" s="181">
        <v>608.40000000000009</v>
      </c>
      <c r="H90" s="183"/>
      <c r="I90" s="173"/>
      <c r="J90" s="2"/>
    </row>
    <row r="91" spans="1:10" ht="28.5" customHeight="1">
      <c r="A91" s="179" t="s">
        <v>410</v>
      </c>
      <c r="B91" s="180"/>
      <c r="C91" s="176"/>
      <c r="D91" s="176"/>
      <c r="E91" s="176"/>
      <c r="F91" s="176"/>
      <c r="G91" s="181">
        <v>912.6</v>
      </c>
      <c r="H91" s="183"/>
      <c r="I91" s="173"/>
      <c r="J91" s="2"/>
    </row>
    <row r="92" spans="1:10" ht="42.75" customHeight="1">
      <c r="A92" s="179" t="s">
        <v>411</v>
      </c>
      <c r="B92" s="180"/>
      <c r="C92" s="176"/>
      <c r="D92" s="176"/>
      <c r="E92" s="176"/>
      <c r="F92" s="176"/>
      <c r="G92" s="181">
        <v>152.10000000000002</v>
      </c>
      <c r="H92" s="183"/>
      <c r="I92" s="173"/>
      <c r="J92" s="2"/>
    </row>
    <row r="93" spans="1:10" ht="42.75" customHeight="1">
      <c r="A93" s="179" t="s">
        <v>412</v>
      </c>
      <c r="B93" s="180"/>
      <c r="C93" s="176"/>
      <c r="D93" s="176"/>
      <c r="E93" s="176"/>
      <c r="F93" s="176"/>
      <c r="G93" s="181">
        <v>185</v>
      </c>
      <c r="H93" s="183"/>
      <c r="I93" s="173"/>
      <c r="J93" s="2"/>
    </row>
    <row r="94" spans="1:10" ht="42.75" customHeight="1">
      <c r="A94" s="179" t="s">
        <v>413</v>
      </c>
      <c r="B94" s="175"/>
      <c r="C94" s="180">
        <v>25</v>
      </c>
      <c r="D94" s="176"/>
      <c r="E94" s="176"/>
      <c r="F94" s="176"/>
      <c r="G94" s="181">
        <v>12.675000000000001</v>
      </c>
      <c r="H94" s="183"/>
      <c r="I94" s="173"/>
      <c r="J94" s="2"/>
    </row>
    <row r="95" spans="1:10" ht="28.5">
      <c r="A95" s="179" t="s">
        <v>414</v>
      </c>
      <c r="B95" s="175"/>
      <c r="C95" s="180">
        <v>60</v>
      </c>
      <c r="D95" s="176"/>
      <c r="E95" s="176"/>
      <c r="F95" s="176"/>
      <c r="G95" s="181">
        <v>30.42</v>
      </c>
      <c r="H95" s="183"/>
      <c r="I95" s="173"/>
      <c r="J95" s="2"/>
    </row>
    <row r="96" spans="1:10" ht="28.5" customHeight="1">
      <c r="A96" s="179" t="s">
        <v>415</v>
      </c>
      <c r="B96" s="175"/>
      <c r="C96" s="180">
        <v>10</v>
      </c>
      <c r="D96" s="176"/>
      <c r="E96" s="176"/>
      <c r="F96" s="176"/>
      <c r="G96" s="181">
        <v>5.07</v>
      </c>
      <c r="H96" s="183"/>
      <c r="I96" s="173"/>
      <c r="J96" s="2"/>
    </row>
    <row r="97" spans="1:10" ht="42.75" customHeight="1">
      <c r="A97" s="179" t="s">
        <v>416</v>
      </c>
      <c r="B97" s="175"/>
      <c r="C97" s="180">
        <v>10</v>
      </c>
      <c r="D97" s="176"/>
      <c r="E97" s="176"/>
      <c r="F97" s="176"/>
      <c r="G97" s="181">
        <v>5.07</v>
      </c>
      <c r="H97" s="183"/>
      <c r="I97" s="173"/>
      <c r="J97" s="2"/>
    </row>
    <row r="98" spans="1:10" ht="42.75" customHeight="1">
      <c r="A98" s="179" t="s">
        <v>417</v>
      </c>
      <c r="B98" s="175"/>
      <c r="C98" s="180">
        <v>15</v>
      </c>
      <c r="D98" s="176"/>
      <c r="E98" s="176"/>
      <c r="F98" s="176"/>
      <c r="G98" s="181">
        <v>7.6050000000000004</v>
      </c>
      <c r="H98" s="183"/>
      <c r="I98" s="173"/>
      <c r="J98" s="2"/>
    </row>
    <row r="99" spans="1:10" ht="28.5" customHeight="1">
      <c r="A99" s="179" t="s">
        <v>418</v>
      </c>
      <c r="B99" s="175"/>
      <c r="C99" s="180">
        <v>15</v>
      </c>
      <c r="D99" s="176"/>
      <c r="E99" s="176"/>
      <c r="F99" s="176"/>
      <c r="G99" s="181">
        <v>7.6050000000000004</v>
      </c>
      <c r="H99" s="183"/>
      <c r="I99" s="173"/>
      <c r="J99" s="2"/>
    </row>
    <row r="100" spans="1:10" ht="28.5" customHeight="1">
      <c r="A100" s="179" t="s">
        <v>419</v>
      </c>
      <c r="B100" s="180"/>
      <c r="C100" s="175"/>
      <c r="D100" s="175"/>
      <c r="E100" s="175"/>
      <c r="F100" s="175"/>
      <c r="G100" s="181">
        <v>8.1999999999999993</v>
      </c>
      <c r="H100" s="183"/>
      <c r="I100" s="173"/>
      <c r="J100" s="2"/>
    </row>
    <row r="101" spans="1:10" ht="128.25" customHeight="1">
      <c r="A101" s="179" t="s">
        <v>420</v>
      </c>
      <c r="B101" s="180"/>
      <c r="C101" s="175"/>
      <c r="D101" s="175"/>
      <c r="E101" s="175"/>
      <c r="F101" s="175"/>
      <c r="G101" s="181">
        <v>50</v>
      </c>
      <c r="H101" s="183"/>
      <c r="I101" s="173"/>
      <c r="J101" s="2"/>
    </row>
    <row r="102" spans="1:10" ht="85.5" customHeight="1">
      <c r="A102" s="179" t="s">
        <v>421</v>
      </c>
      <c r="B102" s="180"/>
      <c r="C102" s="175"/>
      <c r="D102" s="175"/>
      <c r="E102" s="175"/>
      <c r="F102" s="175"/>
      <c r="G102" s="181">
        <v>25</v>
      </c>
      <c r="H102" s="183"/>
      <c r="I102" s="173"/>
      <c r="J102" s="2"/>
    </row>
    <row r="103" spans="1:10" ht="128.25" customHeight="1">
      <c r="A103" s="179" t="s">
        <v>422</v>
      </c>
      <c r="B103" s="180"/>
      <c r="C103" s="175"/>
      <c r="D103" s="175"/>
      <c r="E103" s="175"/>
      <c r="F103" s="175"/>
      <c r="G103" s="181">
        <v>50</v>
      </c>
      <c r="H103" s="183"/>
      <c r="I103" s="173"/>
      <c r="J103" s="2"/>
    </row>
    <row r="104" spans="1:10" ht="42.75" customHeight="1">
      <c r="A104" s="179" t="s">
        <v>423</v>
      </c>
      <c r="B104" s="182"/>
      <c r="C104" s="175"/>
      <c r="D104" s="175"/>
      <c r="E104" s="175"/>
      <c r="F104" s="175"/>
      <c r="G104" s="181">
        <v>30.42</v>
      </c>
      <c r="H104" s="183"/>
      <c r="I104" s="173"/>
      <c r="J104" s="2"/>
    </row>
    <row r="105" spans="1:10" ht="28.5" customHeight="1">
      <c r="A105" s="179" t="s">
        <v>424</v>
      </c>
      <c r="B105" s="182"/>
      <c r="C105" s="175"/>
      <c r="D105" s="175"/>
      <c r="E105" s="175"/>
      <c r="F105" s="175"/>
      <c r="G105" s="181">
        <v>45.63</v>
      </c>
      <c r="H105" s="183"/>
      <c r="I105" s="173"/>
      <c r="J105" s="2"/>
    </row>
    <row r="106" spans="1:10" ht="28.5" customHeight="1">
      <c r="A106" s="179" t="s">
        <v>425</v>
      </c>
      <c r="B106" s="182"/>
      <c r="C106" s="175"/>
      <c r="D106" s="175"/>
      <c r="E106" s="175"/>
      <c r="F106" s="175"/>
      <c r="G106" s="181">
        <v>60.84</v>
      </c>
      <c r="H106" s="183"/>
      <c r="I106" s="173"/>
      <c r="J106" s="2"/>
    </row>
    <row r="107" spans="1:10" ht="128.25" customHeight="1">
      <c r="A107" s="179" t="s">
        <v>426</v>
      </c>
      <c r="B107" s="182"/>
      <c r="C107" s="175"/>
      <c r="D107" s="175"/>
      <c r="E107" s="175"/>
      <c r="F107" s="175"/>
      <c r="G107" s="181">
        <v>30.42</v>
      </c>
      <c r="H107" s="183"/>
      <c r="I107" s="173"/>
      <c r="J107" s="2"/>
    </row>
    <row r="108" spans="1:10" ht="85.5" customHeight="1">
      <c r="A108" s="179" t="s">
        <v>427</v>
      </c>
      <c r="B108" s="182"/>
      <c r="C108" s="175"/>
      <c r="D108" s="175"/>
      <c r="E108" s="175"/>
      <c r="F108" s="175"/>
      <c r="G108" s="181">
        <v>30.42</v>
      </c>
      <c r="H108" s="183"/>
      <c r="I108" s="173"/>
      <c r="J108" s="2"/>
    </row>
    <row r="109" spans="1:10" ht="57" customHeight="1">
      <c r="A109" s="179" t="s">
        <v>428</v>
      </c>
      <c r="B109" s="182"/>
      <c r="C109" s="175"/>
      <c r="D109" s="175"/>
      <c r="E109" s="175"/>
      <c r="F109" s="175"/>
      <c r="G109" s="181">
        <v>30.42</v>
      </c>
      <c r="H109" s="183"/>
      <c r="I109" s="173"/>
      <c r="J109" s="2"/>
    </row>
    <row r="110" spans="1:10" ht="42.75" customHeight="1">
      <c r="A110" s="179" t="s">
        <v>429</v>
      </c>
      <c r="B110" s="182"/>
      <c r="C110" s="175"/>
      <c r="D110" s="175"/>
      <c r="E110" s="175"/>
      <c r="F110" s="175"/>
      <c r="G110" s="181"/>
      <c r="H110" s="183"/>
      <c r="I110" s="173"/>
      <c r="J110" s="2"/>
    </row>
    <row r="111" spans="1:10" ht="28.5" customHeight="1">
      <c r="A111" s="179" t="s">
        <v>430</v>
      </c>
      <c r="B111" s="182"/>
      <c r="C111" s="175"/>
      <c r="D111" s="175"/>
      <c r="E111" s="175"/>
      <c r="F111" s="175"/>
      <c r="G111" s="181"/>
      <c r="H111" s="183"/>
      <c r="I111" s="173"/>
      <c r="J111" s="2"/>
    </row>
    <row r="112" spans="1:10" ht="57" customHeight="1">
      <c r="A112" s="179" t="s">
        <v>431</v>
      </c>
      <c r="B112" s="182"/>
      <c r="C112" s="175"/>
      <c r="D112" s="175"/>
      <c r="E112" s="175"/>
      <c r="F112" s="175"/>
      <c r="G112" s="181"/>
      <c r="H112" s="183"/>
      <c r="I112" s="173"/>
      <c r="J112" s="2"/>
    </row>
    <row r="113" spans="1:10" ht="42.75" customHeight="1">
      <c r="A113" s="179" t="s">
        <v>432</v>
      </c>
      <c r="B113" s="182"/>
      <c r="C113" s="175"/>
      <c r="D113" s="175"/>
      <c r="E113" s="175"/>
      <c r="F113" s="175"/>
      <c r="G113" s="181"/>
      <c r="H113" s="183"/>
      <c r="I113" s="173"/>
      <c r="J113" s="2"/>
    </row>
    <row r="114" spans="1:10">
      <c r="A114" s="2"/>
      <c r="B114" s="2"/>
      <c r="C114" s="2"/>
      <c r="D114" s="2"/>
      <c r="E114" s="2"/>
      <c r="F114" s="2"/>
      <c r="G114" s="2"/>
      <c r="H114" s="183"/>
      <c r="I114" s="173"/>
      <c r="J114" s="2"/>
    </row>
    <row r="115" spans="1:10">
      <c r="A115" s="2"/>
      <c r="B115" s="2"/>
      <c r="C115" s="2"/>
      <c r="D115" s="2"/>
      <c r="E115" s="2"/>
      <c r="F115" s="2"/>
      <c r="G115" s="2"/>
      <c r="H115" s="183"/>
      <c r="I115" s="173"/>
      <c r="J115" s="2"/>
    </row>
    <row r="116" spans="1:10">
      <c r="A116" s="2"/>
      <c r="B116" s="2"/>
      <c r="C116" s="2"/>
      <c r="D116" s="2"/>
      <c r="E116" s="2"/>
      <c r="F116" s="2"/>
      <c r="G116" s="2"/>
      <c r="H116" s="183"/>
      <c r="I116" s="173"/>
      <c r="J116" s="2"/>
    </row>
    <row r="117" spans="1:10">
      <c r="A117" s="2"/>
      <c r="B117" s="2"/>
      <c r="C117" s="2"/>
      <c r="D117" s="2"/>
      <c r="E117" s="2"/>
      <c r="F117" s="2"/>
      <c r="G117" s="2"/>
      <c r="H117" s="183"/>
      <c r="I117" s="173"/>
      <c r="J117" s="2"/>
    </row>
    <row r="118" spans="1:10">
      <c r="A118" s="2"/>
      <c r="B118" s="2"/>
      <c r="C118" s="2"/>
      <c r="D118" s="2"/>
      <c r="E118" s="2"/>
      <c r="F118" s="2"/>
      <c r="G118" s="2"/>
      <c r="H118" s="183"/>
      <c r="I118" s="173"/>
      <c r="J118" s="2"/>
    </row>
    <row r="119" spans="1:10">
      <c r="A119" s="2"/>
      <c r="B119" s="2"/>
      <c r="C119" s="2"/>
      <c r="D119" s="2"/>
      <c r="E119" s="2"/>
      <c r="F119" s="2"/>
      <c r="G119" s="2"/>
      <c r="H119" s="183"/>
      <c r="I119" s="173"/>
      <c r="J119" s="2"/>
    </row>
    <row r="120" spans="1:10">
      <c r="A120" s="2"/>
      <c r="B120" s="2"/>
      <c r="C120" s="2"/>
      <c r="D120" s="2"/>
      <c r="E120" s="2"/>
      <c r="F120" s="2"/>
      <c r="G120" s="2"/>
      <c r="H120" s="183"/>
      <c r="I120" s="173"/>
      <c r="J120" s="2"/>
    </row>
    <row r="121" spans="1:10">
      <c r="A121" s="2"/>
      <c r="B121" s="2"/>
      <c r="C121" s="2"/>
      <c r="D121" s="2"/>
      <c r="E121" s="2"/>
      <c r="F121" s="2"/>
      <c r="G121" s="2"/>
      <c r="H121" s="183"/>
      <c r="I121" s="173"/>
      <c r="J121" s="2"/>
    </row>
    <row r="122" spans="1:10">
      <c r="A122" s="2"/>
      <c r="B122" s="2"/>
      <c r="C122" s="2"/>
      <c r="D122" s="2"/>
      <c r="E122" s="2"/>
      <c r="F122" s="2"/>
      <c r="G122" s="2"/>
      <c r="H122" s="183"/>
      <c r="I122" s="173"/>
      <c r="J122" s="2"/>
    </row>
    <row r="123" spans="1:10">
      <c r="A123" s="2"/>
      <c r="B123" s="2"/>
      <c r="C123" s="2"/>
      <c r="D123" s="2"/>
      <c r="E123" s="2"/>
      <c r="F123" s="2"/>
      <c r="G123" s="2"/>
      <c r="H123" s="183"/>
      <c r="I123" s="173"/>
      <c r="J123" s="2"/>
    </row>
    <row r="124" spans="1:10">
      <c r="A124" s="2"/>
      <c r="B124" s="2"/>
      <c r="C124" s="2"/>
      <c r="D124" s="2"/>
      <c r="E124" s="2"/>
      <c r="F124" s="2"/>
      <c r="G124" s="2"/>
      <c r="H124" s="183"/>
      <c r="I124" s="173"/>
      <c r="J124" s="2"/>
    </row>
    <row r="125" spans="1:10">
      <c r="A125" s="2"/>
      <c r="B125" s="2"/>
      <c r="C125" s="2"/>
      <c r="D125" s="2"/>
      <c r="E125" s="2"/>
      <c r="F125" s="2"/>
      <c r="G125" s="2"/>
      <c r="H125" s="183"/>
      <c r="I125" s="173"/>
      <c r="J125" s="2"/>
    </row>
    <row r="126" spans="1:10">
      <c r="A126" s="2"/>
      <c r="B126" s="2"/>
      <c r="C126" s="2"/>
      <c r="D126" s="2"/>
      <c r="E126" s="2"/>
      <c r="F126" s="2"/>
      <c r="G126" s="2"/>
      <c r="H126" s="183"/>
      <c r="I126" s="173"/>
      <c r="J126" s="2"/>
    </row>
    <row r="127" spans="1:10">
      <c r="A127" s="2"/>
      <c r="B127" s="2"/>
      <c r="C127" s="2"/>
      <c r="D127" s="2"/>
      <c r="E127" s="2"/>
      <c r="F127" s="2"/>
      <c r="G127" s="2"/>
      <c r="H127" s="183"/>
      <c r="I127" s="173"/>
      <c r="J127" s="2"/>
    </row>
    <row r="128" spans="1:10">
      <c r="A128" s="2"/>
      <c r="B128" s="2"/>
      <c r="C128" s="2"/>
      <c r="D128" s="2"/>
      <c r="E128" s="2"/>
      <c r="F128" s="2"/>
      <c r="G128" s="2"/>
      <c r="H128" s="183"/>
      <c r="I128" s="173"/>
      <c r="J128" s="2"/>
    </row>
    <row r="129" spans="1:10">
      <c r="A129" s="2"/>
      <c r="B129" s="2"/>
      <c r="C129" s="2"/>
      <c r="D129" s="2"/>
      <c r="E129" s="2"/>
      <c r="F129" s="2"/>
      <c r="G129" s="2"/>
      <c r="H129" s="183"/>
      <c r="I129" s="173"/>
      <c r="J129" s="2"/>
    </row>
    <row r="130" spans="1:10">
      <c r="A130" s="2"/>
      <c r="B130" s="2"/>
      <c r="C130" s="2"/>
      <c r="D130" s="2"/>
      <c r="E130" s="2"/>
      <c r="F130" s="2"/>
      <c r="G130" s="2"/>
      <c r="H130" s="183"/>
      <c r="I130" s="173"/>
      <c r="J130" s="2"/>
    </row>
    <row r="131" spans="1:10">
      <c r="A131" s="2"/>
      <c r="B131" s="2"/>
      <c r="C131" s="2"/>
      <c r="D131" s="2"/>
      <c r="E131" s="2"/>
      <c r="F131" s="2"/>
      <c r="G131" s="2"/>
      <c r="H131" s="183"/>
      <c r="I131" s="173"/>
      <c r="J131" s="2"/>
    </row>
    <row r="132" spans="1:10">
      <c r="A132" s="2"/>
      <c r="B132" s="2"/>
      <c r="C132" s="2"/>
      <c r="D132" s="2"/>
      <c r="E132" s="2"/>
      <c r="F132" s="2"/>
      <c r="G132" s="2"/>
      <c r="H132" s="183"/>
      <c r="I132" s="173"/>
      <c r="J132" s="2"/>
    </row>
    <row r="133" spans="1:10">
      <c r="A133" s="2"/>
      <c r="B133" s="2"/>
      <c r="C133" s="2"/>
      <c r="D133" s="2"/>
      <c r="E133" s="2"/>
      <c r="F133" s="2"/>
      <c r="G133" s="2"/>
      <c r="H133" s="183"/>
      <c r="I133" s="173"/>
      <c r="J133" s="2"/>
    </row>
    <row r="134" spans="1:10">
      <c r="A134" s="2"/>
      <c r="B134" s="2"/>
      <c r="C134" s="2"/>
      <c r="D134" s="2"/>
      <c r="E134" s="2"/>
      <c r="F134" s="2"/>
      <c r="G134" s="2"/>
      <c r="H134" s="183"/>
      <c r="I134" s="173"/>
      <c r="J134" s="2"/>
    </row>
    <row r="135" spans="1:10">
      <c r="A135" s="2"/>
      <c r="B135" s="2"/>
      <c r="C135" s="2"/>
      <c r="D135" s="2"/>
      <c r="E135" s="2"/>
      <c r="F135" s="2"/>
      <c r="G135" s="2"/>
      <c r="H135" s="183"/>
      <c r="I135" s="173"/>
      <c r="J135" s="2"/>
    </row>
    <row r="136" spans="1:10">
      <c r="A136" s="2"/>
      <c r="B136" s="2"/>
      <c r="C136" s="2"/>
      <c r="D136" s="2"/>
      <c r="E136" s="2"/>
      <c r="F136" s="2"/>
      <c r="G136" s="2"/>
      <c r="H136" s="183"/>
      <c r="I136" s="173"/>
      <c r="J136" s="2"/>
    </row>
    <row r="137" spans="1:10">
      <c r="A137" s="2"/>
      <c r="B137" s="2"/>
      <c r="C137" s="2"/>
      <c r="D137" s="2"/>
      <c r="E137" s="2"/>
      <c r="F137" s="2"/>
      <c r="G137" s="2"/>
      <c r="H137" s="183"/>
      <c r="I137" s="173"/>
      <c r="J137" s="2"/>
    </row>
    <row r="138" spans="1:10">
      <c r="A138" s="2"/>
      <c r="B138" s="2"/>
      <c r="C138" s="2"/>
      <c r="D138" s="2"/>
      <c r="E138" s="2"/>
      <c r="F138" s="2"/>
      <c r="G138" s="2"/>
      <c r="H138" s="183"/>
      <c r="I138" s="173"/>
      <c r="J138" s="2"/>
    </row>
    <row r="139" spans="1:10">
      <c r="A139" s="2"/>
      <c r="B139" s="2"/>
      <c r="C139" s="2"/>
      <c r="D139" s="2"/>
      <c r="E139" s="2"/>
      <c r="F139" s="2"/>
      <c r="G139" s="2"/>
      <c r="H139" s="183"/>
      <c r="I139" s="173"/>
      <c r="J139" s="2"/>
    </row>
    <row r="140" spans="1:10">
      <c r="A140" s="2"/>
      <c r="B140" s="2"/>
      <c r="C140" s="2"/>
      <c r="D140" s="2"/>
      <c r="E140" s="2"/>
      <c r="F140" s="2"/>
      <c r="G140" s="2"/>
      <c r="H140" s="183"/>
      <c r="I140" s="173"/>
      <c r="J140" s="2"/>
    </row>
    <row r="141" spans="1:10">
      <c r="A141" s="2"/>
      <c r="B141" s="2"/>
      <c r="C141" s="2"/>
      <c r="D141" s="2"/>
      <c r="E141" s="2"/>
      <c r="F141" s="2"/>
      <c r="G141" s="2"/>
      <c r="H141" s="183"/>
      <c r="I141" s="173"/>
      <c r="J141" s="2"/>
    </row>
    <row r="142" spans="1:10">
      <c r="A142" s="2"/>
      <c r="B142" s="2"/>
      <c r="C142" s="2"/>
      <c r="D142" s="2"/>
      <c r="E142" s="2"/>
      <c r="F142" s="2"/>
      <c r="G142" s="2"/>
      <c r="H142" s="183"/>
      <c r="I142" s="173"/>
      <c r="J142" s="2"/>
    </row>
    <row r="143" spans="1:10">
      <c r="A143" s="2"/>
      <c r="B143" s="2"/>
      <c r="C143" s="2"/>
      <c r="D143" s="2"/>
      <c r="E143" s="2"/>
      <c r="F143" s="2"/>
      <c r="G143" s="2"/>
      <c r="H143" s="183"/>
      <c r="I143" s="173"/>
      <c r="J143" s="2"/>
    </row>
    <row r="144" spans="1:10">
      <c r="A144" s="2"/>
      <c r="B144" s="2"/>
      <c r="C144" s="2"/>
      <c r="D144" s="2"/>
      <c r="E144" s="2"/>
      <c r="F144" s="2"/>
      <c r="G144" s="2"/>
      <c r="H144" s="183"/>
      <c r="I144" s="173"/>
      <c r="J144" s="2"/>
    </row>
    <row r="145" spans="1:10">
      <c r="A145" s="2"/>
      <c r="B145" s="2"/>
      <c r="C145" s="2"/>
      <c r="D145" s="2"/>
      <c r="E145" s="2"/>
      <c r="F145" s="2"/>
      <c r="G145" s="2"/>
      <c r="H145" s="183"/>
      <c r="I145" s="173"/>
      <c r="J145" s="2"/>
    </row>
    <row r="146" spans="1:10">
      <c r="A146" s="2"/>
      <c r="B146" s="2"/>
      <c r="C146" s="2"/>
      <c r="D146" s="2"/>
      <c r="E146" s="2"/>
      <c r="F146" s="2"/>
      <c r="G146" s="2"/>
      <c r="H146" s="183"/>
      <c r="I146" s="173"/>
      <c r="J146" s="2"/>
    </row>
    <row r="147" spans="1:10">
      <c r="A147" s="2"/>
      <c r="B147" s="2"/>
      <c r="C147" s="2"/>
      <c r="D147" s="2"/>
      <c r="E147" s="2"/>
      <c r="F147" s="2"/>
      <c r="G147" s="2"/>
      <c r="H147" s="183"/>
      <c r="I147" s="173"/>
      <c r="J147" s="2"/>
    </row>
    <row r="148" spans="1:10">
      <c r="A148" s="2"/>
      <c r="B148" s="2"/>
      <c r="C148" s="2"/>
      <c r="D148" s="2"/>
      <c r="E148" s="2"/>
      <c r="F148" s="2"/>
      <c r="G148" s="2"/>
      <c r="H148" s="183"/>
      <c r="I148" s="173"/>
      <c r="J148" s="2"/>
    </row>
    <row r="149" spans="1:10">
      <c r="A149" s="2"/>
      <c r="B149" s="2"/>
      <c r="C149" s="2"/>
      <c r="D149" s="2"/>
      <c r="E149" s="2"/>
      <c r="F149" s="2"/>
      <c r="G149" s="2"/>
      <c r="H149" s="183"/>
      <c r="I149" s="173"/>
      <c r="J149" s="2"/>
    </row>
    <row r="150" spans="1:10">
      <c r="A150" s="2"/>
      <c r="B150" s="2"/>
      <c r="C150" s="2"/>
      <c r="D150" s="2"/>
      <c r="E150" s="2"/>
      <c r="F150" s="2"/>
      <c r="G150" s="2"/>
      <c r="H150" s="183"/>
      <c r="I150" s="173"/>
      <c r="J150" s="2"/>
    </row>
    <row r="151" spans="1:10">
      <c r="A151" s="2"/>
      <c r="B151" s="2"/>
      <c r="C151" s="2"/>
      <c r="D151" s="2"/>
      <c r="E151" s="2"/>
      <c r="F151" s="2"/>
      <c r="G151" s="2"/>
      <c r="H151" s="183"/>
      <c r="I151" s="173"/>
      <c r="J151" s="2"/>
    </row>
    <row r="152" spans="1:10">
      <c r="A152" s="2"/>
      <c r="B152" s="2"/>
      <c r="C152" s="2"/>
      <c r="D152" s="2"/>
      <c r="E152" s="2"/>
      <c r="F152" s="2"/>
      <c r="G152" s="2"/>
      <c r="H152" s="183"/>
      <c r="I152" s="173"/>
      <c r="J152" s="2"/>
    </row>
    <row r="153" spans="1:10">
      <c r="A153" s="2"/>
      <c r="B153" s="2"/>
      <c r="C153" s="2"/>
      <c r="D153" s="2"/>
      <c r="E153" s="2"/>
      <c r="F153" s="2"/>
      <c r="G153" s="2"/>
      <c r="H153" s="183"/>
      <c r="I153" s="173"/>
      <c r="J153" s="2"/>
    </row>
    <row r="154" spans="1:10">
      <c r="A154" s="2"/>
      <c r="B154" s="2"/>
      <c r="C154" s="2"/>
      <c r="D154" s="2"/>
      <c r="E154" s="2"/>
      <c r="F154" s="2"/>
      <c r="G154" s="2"/>
      <c r="H154" s="183"/>
      <c r="I154" s="173"/>
      <c r="J154" s="2"/>
    </row>
    <row r="155" spans="1:10">
      <c r="A155" s="2"/>
      <c r="B155" s="2"/>
      <c r="C155" s="2"/>
      <c r="D155" s="2"/>
      <c r="E155" s="2"/>
      <c r="F155" s="2"/>
      <c r="G155" s="2"/>
      <c r="H155" s="183"/>
      <c r="I155" s="173"/>
      <c r="J155" s="2"/>
    </row>
    <row r="156" spans="1:10">
      <c r="A156" s="2"/>
      <c r="B156" s="2"/>
      <c r="C156" s="2"/>
      <c r="D156" s="2"/>
      <c r="E156" s="2"/>
      <c r="F156" s="2"/>
      <c r="G156" s="2"/>
      <c r="H156" s="183"/>
      <c r="I156" s="173"/>
      <c r="J156" s="2"/>
    </row>
    <row r="157" spans="1:10">
      <c r="A157" s="2"/>
      <c r="B157" s="2"/>
      <c r="C157" s="2"/>
      <c r="D157" s="2"/>
      <c r="E157" s="2"/>
      <c r="F157" s="2"/>
      <c r="G157" s="2"/>
      <c r="H157" s="183"/>
      <c r="I157" s="173"/>
      <c r="J157" s="2"/>
    </row>
    <row r="158" spans="1:10">
      <c r="A158" s="2"/>
      <c r="B158" s="2"/>
      <c r="C158" s="2"/>
      <c r="D158" s="2"/>
      <c r="E158" s="2"/>
      <c r="F158" s="2"/>
      <c r="G158" s="2"/>
      <c r="H158" s="183"/>
      <c r="I158" s="173"/>
      <c r="J158" s="2"/>
    </row>
    <row r="159" spans="1:10">
      <c r="A159" s="2"/>
      <c r="B159" s="2"/>
      <c r="C159" s="2"/>
      <c r="D159" s="2"/>
      <c r="E159" s="2"/>
      <c r="F159" s="2"/>
      <c r="G159" s="2"/>
      <c r="H159" s="183"/>
      <c r="I159" s="173"/>
      <c r="J159" s="2"/>
    </row>
    <row r="160" spans="1:10">
      <c r="A160" s="2"/>
      <c r="B160" s="2"/>
      <c r="C160" s="2"/>
      <c r="D160" s="2"/>
      <c r="E160" s="2"/>
      <c r="F160" s="2"/>
      <c r="G160" s="2"/>
      <c r="H160" s="183"/>
      <c r="I160" s="173"/>
      <c r="J160" s="2"/>
    </row>
    <row r="161" spans="1:10">
      <c r="A161" s="2"/>
      <c r="B161" s="2"/>
      <c r="C161" s="2"/>
      <c r="D161" s="2"/>
      <c r="E161" s="2"/>
      <c r="F161" s="2"/>
      <c r="G161" s="2"/>
      <c r="H161" s="183"/>
      <c r="I161" s="173"/>
      <c r="J161" s="2"/>
    </row>
    <row r="162" spans="1:10">
      <c r="A162" s="2"/>
      <c r="B162" s="2"/>
      <c r="C162" s="2"/>
      <c r="D162" s="2"/>
      <c r="E162" s="2"/>
      <c r="F162" s="2"/>
      <c r="G162" s="2"/>
      <c r="H162" s="183"/>
      <c r="I162" s="173"/>
      <c r="J162" s="2"/>
    </row>
    <row r="163" spans="1:10">
      <c r="A163" s="2"/>
      <c r="B163" s="2"/>
      <c r="C163" s="2"/>
      <c r="D163" s="2"/>
      <c r="E163" s="2"/>
      <c r="F163" s="2"/>
      <c r="G163" s="2"/>
      <c r="H163" s="183"/>
      <c r="I163" s="173"/>
      <c r="J163" s="2"/>
    </row>
    <row r="164" spans="1:10">
      <c r="A164" s="2"/>
      <c r="B164" s="2"/>
      <c r="C164" s="2"/>
      <c r="D164" s="2"/>
      <c r="E164" s="2"/>
      <c r="F164" s="2"/>
      <c r="G164" s="2"/>
      <c r="H164" s="183"/>
      <c r="I164" s="173"/>
      <c r="J164" s="2"/>
    </row>
    <row r="165" spans="1:10">
      <c r="A165" s="2"/>
      <c r="B165" s="2"/>
      <c r="C165" s="2"/>
      <c r="D165" s="2"/>
      <c r="E165" s="2"/>
      <c r="F165" s="2"/>
      <c r="G165" s="2"/>
      <c r="H165" s="183"/>
      <c r="I165" s="173"/>
      <c r="J165" s="2"/>
    </row>
    <row r="166" spans="1:10">
      <c r="A166" s="2"/>
      <c r="B166" s="2"/>
      <c r="C166" s="2"/>
      <c r="D166" s="2"/>
      <c r="E166" s="2"/>
      <c r="F166" s="2"/>
      <c r="G166" s="2"/>
      <c r="H166" s="183"/>
      <c r="I166" s="173"/>
      <c r="J166" s="2"/>
    </row>
    <row r="167" spans="1:10">
      <c r="A167" s="2"/>
      <c r="B167" s="2"/>
      <c r="C167" s="2"/>
      <c r="D167" s="2"/>
      <c r="E167" s="2"/>
      <c r="F167" s="2"/>
      <c r="G167" s="2"/>
      <c r="H167" s="183"/>
      <c r="I167" s="173"/>
      <c r="J167" s="2"/>
    </row>
    <row r="168" spans="1:10">
      <c r="A168" s="2"/>
      <c r="B168" s="2"/>
      <c r="C168" s="2"/>
      <c r="D168" s="2"/>
      <c r="E168" s="2"/>
      <c r="F168" s="2"/>
      <c r="G168" s="2"/>
      <c r="H168" s="183"/>
      <c r="I168" s="173"/>
      <c r="J168" s="2"/>
    </row>
    <row r="169" spans="1:10">
      <c r="A169" s="2"/>
      <c r="B169" s="2"/>
      <c r="C169" s="2"/>
      <c r="D169" s="2"/>
      <c r="E169" s="2"/>
      <c r="F169" s="2"/>
      <c r="G169" s="2"/>
      <c r="H169" s="183"/>
      <c r="I169" s="173"/>
      <c r="J169" s="2"/>
    </row>
    <row r="170" spans="1:10">
      <c r="A170" s="2"/>
      <c r="B170" s="2"/>
      <c r="C170" s="2"/>
      <c r="D170" s="2"/>
      <c r="E170" s="2"/>
      <c r="F170" s="2"/>
      <c r="G170" s="2"/>
      <c r="H170" s="183"/>
      <c r="I170" s="173"/>
      <c r="J170" s="2"/>
    </row>
    <row r="171" spans="1:10">
      <c r="A171" s="2"/>
      <c r="B171" s="2"/>
      <c r="C171" s="2"/>
      <c r="D171" s="2"/>
      <c r="E171" s="2"/>
      <c r="F171" s="2"/>
      <c r="G171" s="2"/>
      <c r="H171" s="183"/>
      <c r="I171" s="173"/>
      <c r="J171" s="2"/>
    </row>
    <row r="172" spans="1:10">
      <c r="A172" s="2"/>
      <c r="B172" s="2"/>
      <c r="C172" s="2"/>
      <c r="D172" s="2"/>
      <c r="E172" s="2"/>
      <c r="F172" s="2"/>
      <c r="G172" s="2"/>
      <c r="H172" s="183"/>
      <c r="I172" s="173"/>
      <c r="J172" s="2"/>
    </row>
    <row r="173" spans="1:10">
      <c r="A173" s="2"/>
      <c r="B173" s="2"/>
      <c r="C173" s="2"/>
      <c r="D173" s="2"/>
      <c r="E173" s="2"/>
      <c r="F173" s="2"/>
      <c r="G173" s="2"/>
      <c r="H173" s="183"/>
      <c r="I173" s="173"/>
      <c r="J173" s="2"/>
    </row>
    <row r="174" spans="1:10">
      <c r="A174" s="2"/>
      <c r="B174" s="2"/>
      <c r="C174" s="2"/>
      <c r="D174" s="2"/>
      <c r="E174" s="2"/>
      <c r="F174" s="2"/>
      <c r="G174" s="2"/>
      <c r="H174" s="183"/>
      <c r="I174" s="173"/>
      <c r="J174" s="2"/>
    </row>
    <row r="175" spans="1:10">
      <c r="A175" s="2"/>
      <c r="B175" s="2"/>
      <c r="C175" s="2"/>
      <c r="D175" s="2"/>
      <c r="E175" s="2"/>
      <c r="F175" s="2"/>
      <c r="G175" s="2"/>
      <c r="H175" s="183"/>
      <c r="I175" s="173"/>
      <c r="J175" s="2"/>
    </row>
    <row r="176" spans="1:10">
      <c r="A176" s="2"/>
      <c r="B176" s="2"/>
      <c r="C176" s="2"/>
      <c r="D176" s="2"/>
      <c r="E176" s="2"/>
      <c r="F176" s="2"/>
      <c r="G176" s="2"/>
      <c r="H176" s="183"/>
      <c r="I176" s="173"/>
      <c r="J176" s="2"/>
    </row>
    <row r="177" spans="1:10">
      <c r="A177" s="2"/>
      <c r="B177" s="2"/>
      <c r="C177" s="2"/>
      <c r="D177" s="2"/>
      <c r="E177" s="2"/>
      <c r="F177" s="2"/>
      <c r="G177" s="2"/>
      <c r="H177" s="183"/>
      <c r="I177" s="173"/>
      <c r="J177" s="2"/>
    </row>
    <row r="178" spans="1:10">
      <c r="A178" s="2"/>
      <c r="B178" s="2"/>
      <c r="C178" s="2"/>
      <c r="D178" s="2"/>
      <c r="E178" s="2"/>
      <c r="F178" s="2"/>
      <c r="G178" s="2"/>
      <c r="H178" s="183"/>
      <c r="I178" s="173"/>
      <c r="J178" s="2"/>
    </row>
    <row r="179" spans="1:10">
      <c r="A179" s="2"/>
      <c r="B179" s="2"/>
      <c r="C179" s="2"/>
      <c r="D179" s="2"/>
      <c r="E179" s="2"/>
      <c r="F179" s="2"/>
      <c r="G179" s="2"/>
      <c r="H179" s="183"/>
      <c r="I179" s="173"/>
      <c r="J179" s="2"/>
    </row>
    <row r="180" spans="1:10">
      <c r="A180" s="2"/>
      <c r="B180" s="2"/>
      <c r="C180" s="2"/>
      <c r="D180" s="2"/>
      <c r="E180" s="2"/>
      <c r="F180" s="2"/>
      <c r="G180" s="2"/>
      <c r="H180" s="183"/>
      <c r="I180" s="173"/>
      <c r="J180" s="2"/>
    </row>
    <row r="181" spans="1:10">
      <c r="A181" s="2"/>
      <c r="B181" s="2"/>
      <c r="C181" s="2"/>
      <c r="D181" s="2"/>
      <c r="E181" s="2"/>
      <c r="F181" s="2"/>
      <c r="G181" s="2"/>
      <c r="H181" s="183"/>
      <c r="I181" s="173"/>
      <c r="J181" s="2"/>
    </row>
    <row r="182" spans="1:10">
      <c r="A182" s="2"/>
      <c r="B182" s="2"/>
      <c r="C182" s="2"/>
      <c r="D182" s="2"/>
      <c r="E182" s="2"/>
      <c r="F182" s="2"/>
      <c r="G182" s="2"/>
      <c r="H182" s="183"/>
      <c r="I182" s="173"/>
      <c r="J182" s="2"/>
    </row>
    <row r="183" spans="1:10">
      <c r="A183" s="2"/>
      <c r="B183" s="2"/>
      <c r="C183" s="2"/>
      <c r="D183" s="2"/>
      <c r="E183" s="2"/>
      <c r="F183" s="2"/>
      <c r="G183" s="2"/>
      <c r="H183" s="183"/>
      <c r="I183" s="173"/>
      <c r="J183" s="2"/>
    </row>
    <row r="184" spans="1:10">
      <c r="A184" s="2"/>
      <c r="B184" s="2"/>
      <c r="C184" s="2"/>
      <c r="D184" s="2"/>
      <c r="E184" s="2"/>
      <c r="F184" s="2"/>
      <c r="G184" s="2"/>
      <c r="H184" s="183"/>
      <c r="I184" s="173"/>
      <c r="J184" s="2"/>
    </row>
    <row r="185" spans="1:10">
      <c r="A185" s="2"/>
      <c r="B185" s="2"/>
      <c r="C185" s="2"/>
      <c r="D185" s="2"/>
      <c r="E185" s="2"/>
      <c r="F185" s="2"/>
      <c r="G185" s="2"/>
      <c r="H185" s="183"/>
      <c r="I185" s="173"/>
      <c r="J185" s="2"/>
    </row>
    <row r="186" spans="1:10">
      <c r="A186" s="2"/>
      <c r="B186" s="2"/>
      <c r="C186" s="2"/>
      <c r="D186" s="2"/>
      <c r="E186" s="2"/>
      <c r="F186" s="2"/>
      <c r="G186" s="2"/>
      <c r="H186" s="183"/>
      <c r="I186" s="173"/>
      <c r="J186" s="2"/>
    </row>
    <row r="187" spans="1:10">
      <c r="A187" s="2"/>
      <c r="B187" s="2"/>
      <c r="C187" s="2"/>
      <c r="D187" s="2"/>
      <c r="E187" s="2"/>
      <c r="F187" s="2"/>
      <c r="G187" s="2"/>
      <c r="H187" s="183"/>
      <c r="I187" s="173"/>
      <c r="J187" s="2"/>
    </row>
    <row r="188" spans="1:10">
      <c r="A188" s="2"/>
      <c r="B188" s="2"/>
      <c r="C188" s="2"/>
      <c r="D188" s="2"/>
      <c r="E188" s="2"/>
      <c r="F188" s="2"/>
      <c r="G188" s="2"/>
      <c r="H188" s="183"/>
      <c r="I188" s="173"/>
      <c r="J188" s="2"/>
    </row>
    <row r="189" spans="1:10">
      <c r="A189" s="2"/>
      <c r="B189" s="2"/>
      <c r="C189" s="2"/>
      <c r="D189" s="2"/>
      <c r="E189" s="2"/>
      <c r="F189" s="2"/>
      <c r="G189" s="2"/>
      <c r="H189" s="183"/>
      <c r="I189" s="173"/>
      <c r="J189" s="2"/>
    </row>
    <row r="190" spans="1:10">
      <c r="A190" s="2"/>
      <c r="B190" s="2"/>
      <c r="C190" s="2"/>
      <c r="D190" s="2"/>
      <c r="E190" s="2"/>
      <c r="F190" s="2"/>
      <c r="G190" s="2"/>
      <c r="H190" s="183"/>
      <c r="I190" s="173"/>
      <c r="J190" s="2"/>
    </row>
    <row r="191" spans="1:10">
      <c r="A191" s="2"/>
      <c r="B191" s="2"/>
      <c r="C191" s="2"/>
      <c r="D191" s="2"/>
      <c r="E191" s="2"/>
      <c r="F191" s="2"/>
      <c r="G191" s="2"/>
      <c r="H191" s="183"/>
      <c r="I191" s="173"/>
      <c r="J191" s="2"/>
    </row>
    <row r="192" spans="1:10">
      <c r="A192" s="2"/>
      <c r="B192" s="2"/>
      <c r="C192" s="2"/>
      <c r="D192" s="2"/>
      <c r="E192" s="2"/>
      <c r="F192" s="2"/>
      <c r="G192" s="2"/>
      <c r="H192" s="183"/>
      <c r="I192" s="173"/>
      <c r="J192" s="2"/>
    </row>
    <row r="193" spans="1:10">
      <c r="A193" s="2"/>
      <c r="B193" s="2"/>
      <c r="C193" s="2"/>
      <c r="D193" s="2"/>
      <c r="E193" s="2"/>
      <c r="F193" s="2"/>
      <c r="G193" s="2"/>
      <c r="H193" s="183"/>
      <c r="I193" s="173"/>
      <c r="J193" s="2"/>
    </row>
    <row r="194" spans="1:10">
      <c r="A194" s="2"/>
      <c r="B194" s="2"/>
      <c r="C194" s="2"/>
      <c r="D194" s="2"/>
      <c r="E194" s="2"/>
      <c r="F194" s="2"/>
      <c r="G194" s="2"/>
      <c r="H194" s="183"/>
      <c r="I194" s="173"/>
      <c r="J194" s="2"/>
    </row>
    <row r="195" spans="1:10">
      <c r="A195" s="2"/>
      <c r="B195" s="2"/>
      <c r="C195" s="2"/>
      <c r="D195" s="2"/>
      <c r="E195" s="2"/>
      <c r="F195" s="2"/>
      <c r="G195" s="2"/>
      <c r="H195" s="183"/>
      <c r="I195" s="173"/>
      <c r="J195" s="2"/>
    </row>
    <row r="196" spans="1:10">
      <c r="A196" s="2"/>
      <c r="B196" s="2"/>
      <c r="C196" s="2"/>
      <c r="D196" s="2"/>
      <c r="E196" s="2"/>
      <c r="F196" s="2"/>
      <c r="G196" s="2"/>
      <c r="H196" s="183"/>
      <c r="I196" s="173"/>
      <c r="J196" s="2"/>
    </row>
    <row r="197" spans="1:10">
      <c r="A197" s="2"/>
      <c r="B197" s="2"/>
      <c r="C197" s="2"/>
      <c r="D197" s="2"/>
      <c r="E197" s="2"/>
      <c r="F197" s="2"/>
      <c r="G197" s="2"/>
      <c r="H197" s="183"/>
      <c r="I197" s="173"/>
      <c r="J197" s="2"/>
    </row>
    <row r="198" spans="1:10">
      <c r="A198" s="2"/>
      <c r="B198" s="2"/>
      <c r="C198" s="2"/>
      <c r="D198" s="2"/>
      <c r="E198" s="2"/>
      <c r="F198" s="2"/>
      <c r="G198" s="2"/>
      <c r="H198" s="183"/>
      <c r="I198" s="173"/>
      <c r="J198" s="2"/>
    </row>
    <row r="199" spans="1:10">
      <c r="A199" s="2"/>
      <c r="B199" s="2"/>
      <c r="C199" s="2"/>
      <c r="D199" s="2"/>
      <c r="E199" s="2"/>
      <c r="F199" s="2"/>
      <c r="G199" s="2"/>
      <c r="H199" s="183"/>
      <c r="I199" s="173"/>
      <c r="J199" s="2"/>
    </row>
    <row r="200" spans="1:10">
      <c r="A200" s="2"/>
      <c r="B200" s="2"/>
      <c r="C200" s="2"/>
      <c r="D200" s="2"/>
      <c r="E200" s="2"/>
      <c r="F200" s="2"/>
      <c r="G200" s="2"/>
      <c r="H200" s="183"/>
      <c r="I200" s="173"/>
      <c r="J200" s="2"/>
    </row>
    <row r="201" spans="1:10">
      <c r="A201" s="2"/>
      <c r="B201" s="2"/>
      <c r="C201" s="2"/>
      <c r="D201" s="2"/>
      <c r="E201" s="2"/>
      <c r="F201" s="2"/>
      <c r="G201" s="2"/>
      <c r="H201" s="183"/>
      <c r="I201" s="173"/>
      <c r="J201" s="2"/>
    </row>
    <row r="202" spans="1:10">
      <c r="A202" s="2"/>
      <c r="B202" s="2"/>
      <c r="C202" s="2"/>
      <c r="D202" s="2"/>
      <c r="E202" s="2"/>
      <c r="F202" s="2"/>
      <c r="G202" s="2"/>
      <c r="H202" s="183"/>
      <c r="I202" s="173"/>
      <c r="J202" s="2"/>
    </row>
    <row r="203" spans="1:10">
      <c r="A203" s="2"/>
      <c r="B203" s="2"/>
      <c r="C203" s="2"/>
      <c r="D203" s="2"/>
      <c r="E203" s="2"/>
      <c r="F203" s="2"/>
      <c r="G203" s="2"/>
      <c r="H203" s="183"/>
      <c r="I203" s="173"/>
      <c r="J203" s="2"/>
    </row>
    <row r="204" spans="1:10">
      <c r="A204" s="2"/>
      <c r="B204" s="2"/>
      <c r="C204" s="2"/>
      <c r="D204" s="2"/>
      <c r="E204" s="2"/>
      <c r="F204" s="2"/>
      <c r="G204" s="2"/>
      <c r="H204" s="183"/>
      <c r="I204" s="173"/>
      <c r="J204" s="2"/>
    </row>
    <row r="205" spans="1:10">
      <c r="A205" s="2"/>
      <c r="B205" s="2"/>
      <c r="C205" s="2"/>
      <c r="D205" s="2"/>
      <c r="E205" s="2"/>
      <c r="F205" s="2"/>
      <c r="G205" s="2"/>
      <c r="H205" s="183"/>
      <c r="I205" s="173"/>
      <c r="J205" s="2"/>
    </row>
    <row r="206" spans="1:10">
      <c r="A206" s="2"/>
      <c r="B206" s="2"/>
      <c r="C206" s="2"/>
      <c r="D206" s="2"/>
      <c r="E206" s="2"/>
      <c r="F206" s="2"/>
      <c r="G206" s="2"/>
      <c r="H206" s="183"/>
      <c r="I206" s="173"/>
      <c r="J206" s="2"/>
    </row>
    <row r="207" spans="1:10">
      <c r="A207" s="2"/>
      <c r="B207" s="2"/>
      <c r="C207" s="2"/>
      <c r="D207" s="2"/>
      <c r="E207" s="2"/>
      <c r="F207" s="2"/>
      <c r="G207" s="2"/>
      <c r="H207" s="183"/>
      <c r="I207" s="173"/>
      <c r="J207" s="2"/>
    </row>
    <row r="208" spans="1:10">
      <c r="A208" s="2"/>
      <c r="B208" s="2"/>
      <c r="C208" s="2"/>
      <c r="D208" s="2"/>
      <c r="E208" s="2"/>
      <c r="F208" s="2"/>
      <c r="G208" s="2"/>
      <c r="H208" s="183"/>
      <c r="I208" s="173"/>
      <c r="J208" s="2"/>
    </row>
    <row r="209" spans="1:10">
      <c r="A209" s="2"/>
      <c r="B209" s="2"/>
      <c r="C209" s="2"/>
      <c r="D209" s="2"/>
      <c r="E209" s="2"/>
      <c r="F209" s="2"/>
      <c r="G209" s="2"/>
      <c r="H209" s="183"/>
      <c r="I209" s="173"/>
      <c r="J209" s="2"/>
    </row>
    <row r="210" spans="1:10">
      <c r="A210" s="2"/>
      <c r="B210" s="2"/>
      <c r="C210" s="2"/>
      <c r="D210" s="2"/>
      <c r="E210" s="2"/>
      <c r="F210" s="2"/>
      <c r="G210" s="2"/>
      <c r="H210" s="183"/>
      <c r="I210" s="173"/>
      <c r="J210" s="2"/>
    </row>
    <row r="211" spans="1:10">
      <c r="A211" s="2"/>
      <c r="B211" s="2"/>
      <c r="C211" s="2"/>
      <c r="D211" s="2"/>
      <c r="E211" s="2"/>
      <c r="F211" s="2"/>
      <c r="G211" s="2"/>
      <c r="H211" s="183"/>
      <c r="I211" s="173"/>
      <c r="J211" s="2"/>
    </row>
    <row r="212" spans="1:10">
      <c r="A212" s="2"/>
      <c r="B212" s="2"/>
      <c r="C212" s="2"/>
      <c r="D212" s="2"/>
      <c r="E212" s="2"/>
      <c r="F212" s="2"/>
      <c r="G212" s="2"/>
      <c r="H212" s="183"/>
      <c r="I212" s="173"/>
      <c r="J212" s="2"/>
    </row>
    <row r="213" spans="1:10">
      <c r="A213" s="2"/>
      <c r="B213" s="2"/>
      <c r="C213" s="2"/>
      <c r="D213" s="2"/>
      <c r="E213" s="2"/>
      <c r="F213" s="2"/>
      <c r="G213" s="2"/>
      <c r="H213" s="183"/>
      <c r="I213" s="173"/>
      <c r="J213" s="2"/>
    </row>
    <row r="214" spans="1:10">
      <c r="A214" s="2"/>
      <c r="B214" s="2"/>
      <c r="C214" s="2"/>
      <c r="D214" s="2"/>
      <c r="E214" s="2"/>
      <c r="F214" s="2"/>
      <c r="G214" s="2"/>
      <c r="H214" s="183"/>
      <c r="I214" s="173"/>
      <c r="J214" s="2"/>
    </row>
    <row r="215" spans="1:10">
      <c r="A215" s="2"/>
      <c r="B215" s="2"/>
      <c r="C215" s="2"/>
      <c r="D215" s="2"/>
      <c r="E215" s="2"/>
      <c r="F215" s="2"/>
      <c r="G215" s="2"/>
      <c r="H215" s="183"/>
      <c r="I215" s="173"/>
      <c r="J215" s="2"/>
    </row>
    <row r="216" spans="1:10">
      <c r="A216" s="2"/>
      <c r="B216" s="2"/>
      <c r="C216" s="2"/>
      <c r="D216" s="2"/>
      <c r="E216" s="2"/>
      <c r="F216" s="2"/>
      <c r="G216" s="2"/>
      <c r="H216" s="183"/>
      <c r="I216" s="173"/>
      <c r="J216" s="2"/>
    </row>
    <row r="217" spans="1:10">
      <c r="A217" s="2"/>
      <c r="B217" s="2"/>
      <c r="C217" s="2"/>
      <c r="D217" s="2"/>
      <c r="E217" s="2"/>
      <c r="F217" s="2"/>
      <c r="G217" s="2"/>
      <c r="H217" s="183"/>
      <c r="I217" s="173"/>
      <c r="J217" s="2"/>
    </row>
    <row r="218" spans="1:10">
      <c r="A218" s="2"/>
      <c r="B218" s="2"/>
      <c r="C218" s="2"/>
      <c r="D218" s="2"/>
      <c r="E218" s="2"/>
      <c r="F218" s="2"/>
      <c r="G218" s="2"/>
      <c r="H218" s="183"/>
      <c r="I218" s="173"/>
      <c r="J218" s="2"/>
    </row>
    <row r="219" spans="1:10">
      <c r="A219" s="2"/>
      <c r="B219" s="2"/>
      <c r="C219" s="2"/>
      <c r="D219" s="2"/>
      <c r="E219" s="2"/>
      <c r="F219" s="2"/>
      <c r="G219" s="2"/>
      <c r="H219" s="183"/>
      <c r="I219" s="173"/>
      <c r="J219" s="2"/>
    </row>
    <row r="220" spans="1:10">
      <c r="A220" s="2"/>
      <c r="B220" s="2"/>
      <c r="C220" s="2"/>
      <c r="D220" s="2"/>
      <c r="E220" s="2"/>
      <c r="F220" s="2"/>
      <c r="G220" s="2"/>
      <c r="H220" s="183"/>
      <c r="I220" s="173"/>
      <c r="J220" s="2"/>
    </row>
    <row r="221" spans="1:10">
      <c r="A221" s="2"/>
      <c r="B221" s="2"/>
      <c r="C221" s="2"/>
      <c r="D221" s="2"/>
      <c r="E221" s="2"/>
      <c r="F221" s="2"/>
      <c r="G221" s="2"/>
      <c r="H221" s="183"/>
      <c r="I221" s="173"/>
      <c r="J221" s="2"/>
    </row>
    <row r="222" spans="1:10">
      <c r="A222" s="2"/>
      <c r="B222" s="2"/>
      <c r="C222" s="2"/>
      <c r="D222" s="2"/>
      <c r="E222" s="2"/>
      <c r="F222" s="2"/>
      <c r="G222" s="2"/>
      <c r="H222" s="183"/>
      <c r="I222" s="173"/>
      <c r="J222" s="2"/>
    </row>
    <row r="223" spans="1:10">
      <c r="A223" s="2"/>
      <c r="B223" s="2"/>
      <c r="C223" s="2"/>
      <c r="D223" s="2"/>
      <c r="E223" s="2"/>
      <c r="F223" s="2"/>
      <c r="G223" s="2"/>
      <c r="H223" s="183"/>
      <c r="I223" s="173"/>
      <c r="J223" s="2"/>
    </row>
    <row r="224" spans="1:10">
      <c r="A224" s="2"/>
      <c r="B224" s="2"/>
      <c r="C224" s="2"/>
      <c r="D224" s="2"/>
      <c r="E224" s="2"/>
      <c r="F224" s="2"/>
      <c r="G224" s="2"/>
      <c r="H224" s="183"/>
      <c r="I224" s="173"/>
      <c r="J224" s="2"/>
    </row>
    <row r="225" spans="1:10">
      <c r="A225" s="2"/>
      <c r="B225" s="2"/>
      <c r="C225" s="2"/>
      <c r="D225" s="2"/>
      <c r="E225" s="2"/>
      <c r="F225" s="2"/>
      <c r="G225" s="2"/>
      <c r="H225" s="183"/>
      <c r="I225" s="173"/>
      <c r="J225" s="2"/>
    </row>
    <row r="226" spans="1:10">
      <c r="A226" s="2"/>
      <c r="B226" s="2"/>
      <c r="C226" s="2"/>
      <c r="D226" s="2"/>
      <c r="E226" s="2"/>
      <c r="F226" s="2"/>
      <c r="G226" s="2"/>
      <c r="H226" s="183"/>
      <c r="I226" s="173"/>
      <c r="J226" s="2"/>
    </row>
    <row r="227" spans="1:10">
      <c r="A227" s="2"/>
      <c r="B227" s="2"/>
      <c r="C227" s="2"/>
      <c r="D227" s="2"/>
      <c r="E227" s="2"/>
      <c r="F227" s="2"/>
      <c r="G227" s="2"/>
      <c r="H227" s="183"/>
      <c r="I227" s="173"/>
      <c r="J227" s="2"/>
    </row>
    <row r="228" spans="1:10">
      <c r="A228" s="2"/>
      <c r="B228" s="2"/>
      <c r="C228" s="2"/>
      <c r="D228" s="2"/>
      <c r="E228" s="2"/>
      <c r="F228" s="2"/>
      <c r="G228" s="2"/>
      <c r="H228" s="183"/>
      <c r="I228" s="173"/>
      <c r="J228" s="2"/>
    </row>
    <row r="229" spans="1:10">
      <c r="A229" s="2"/>
      <c r="B229" s="2"/>
      <c r="C229" s="2"/>
      <c r="D229" s="2"/>
      <c r="E229" s="2"/>
      <c r="F229" s="2"/>
      <c r="G229" s="2"/>
      <c r="H229" s="183"/>
      <c r="I229" s="173"/>
      <c r="J229" s="2"/>
    </row>
    <row r="230" spans="1:10">
      <c r="A230" s="2"/>
      <c r="B230" s="2"/>
      <c r="C230" s="2"/>
      <c r="D230" s="2"/>
      <c r="E230" s="2"/>
      <c r="F230" s="2"/>
      <c r="G230" s="2"/>
      <c r="H230" s="183"/>
      <c r="I230" s="173"/>
      <c r="J230" s="2"/>
    </row>
    <row r="231" spans="1:10">
      <c r="A231" s="2"/>
      <c r="B231" s="2"/>
      <c r="C231" s="2"/>
      <c r="D231" s="2"/>
      <c r="E231" s="2"/>
      <c r="F231" s="2"/>
      <c r="G231" s="2"/>
      <c r="H231" s="183"/>
      <c r="I231" s="173"/>
      <c r="J231" s="2"/>
    </row>
    <row r="232" spans="1:10">
      <c r="A232" s="2"/>
      <c r="B232" s="2"/>
      <c r="C232" s="2"/>
      <c r="D232" s="2"/>
      <c r="E232" s="2"/>
      <c r="F232" s="2"/>
      <c r="G232" s="2"/>
      <c r="H232" s="183"/>
      <c r="I232" s="173"/>
      <c r="J232" s="2"/>
    </row>
    <row r="233" spans="1:10">
      <c r="A233" s="2"/>
      <c r="B233" s="2"/>
      <c r="C233" s="2"/>
      <c r="D233" s="2"/>
      <c r="E233" s="2"/>
      <c r="F233" s="2"/>
      <c r="G233" s="2"/>
      <c r="H233" s="183"/>
      <c r="I233" s="173"/>
      <c r="J233" s="2"/>
    </row>
    <row r="234" spans="1:10">
      <c r="A234" s="2"/>
      <c r="B234" s="2"/>
      <c r="C234" s="2"/>
      <c r="D234" s="2"/>
      <c r="E234" s="2"/>
      <c r="F234" s="2"/>
      <c r="G234" s="2"/>
      <c r="H234" s="183"/>
      <c r="I234" s="173"/>
      <c r="J234" s="2"/>
    </row>
    <row r="235" spans="1:10">
      <c r="A235" s="2"/>
      <c r="B235" s="2"/>
      <c r="C235" s="2"/>
      <c r="D235" s="2"/>
      <c r="E235" s="2"/>
      <c r="F235" s="2"/>
      <c r="G235" s="2"/>
      <c r="H235" s="183"/>
      <c r="I235" s="173"/>
      <c r="J235" s="2"/>
    </row>
    <row r="236" spans="1:10">
      <c r="A236" s="2"/>
      <c r="B236" s="2"/>
      <c r="C236" s="2"/>
      <c r="D236" s="2"/>
      <c r="E236" s="2"/>
      <c r="F236" s="2"/>
      <c r="G236" s="2"/>
      <c r="H236" s="183"/>
      <c r="I236" s="173"/>
      <c r="J236" s="2"/>
    </row>
    <row r="237" spans="1:10">
      <c r="A237" s="2"/>
      <c r="B237" s="2"/>
      <c r="C237" s="2"/>
      <c r="D237" s="2"/>
      <c r="E237" s="2"/>
      <c r="F237" s="2"/>
      <c r="G237" s="2"/>
      <c r="H237" s="183"/>
      <c r="I237" s="173"/>
      <c r="J237" s="2"/>
    </row>
    <row r="238" spans="1:10">
      <c r="A238" s="2"/>
      <c r="B238" s="2"/>
      <c r="C238" s="2"/>
      <c r="D238" s="2"/>
      <c r="E238" s="2"/>
      <c r="F238" s="2"/>
      <c r="G238" s="2"/>
      <c r="H238" s="183"/>
      <c r="I238" s="173"/>
      <c r="J238" s="2"/>
    </row>
    <row r="239" spans="1:10">
      <c r="A239" s="2"/>
      <c r="B239" s="2"/>
      <c r="C239" s="2"/>
      <c r="D239" s="2"/>
      <c r="E239" s="2"/>
      <c r="F239" s="2"/>
      <c r="G239" s="2"/>
      <c r="H239" s="183"/>
      <c r="I239" s="173"/>
      <c r="J239" s="2"/>
    </row>
    <row r="240" spans="1:10">
      <c r="A240" s="2"/>
      <c r="B240" s="2"/>
      <c r="C240" s="2"/>
      <c r="D240" s="2"/>
      <c r="E240" s="2"/>
      <c r="F240" s="2"/>
      <c r="G240" s="2"/>
      <c r="H240" s="183"/>
      <c r="I240" s="173"/>
      <c r="J240" s="2"/>
    </row>
    <row r="241" spans="1:10">
      <c r="A241" s="2"/>
      <c r="B241" s="2"/>
      <c r="C241" s="2"/>
      <c r="D241" s="2"/>
      <c r="E241" s="2"/>
      <c r="F241" s="2"/>
      <c r="G241" s="2"/>
      <c r="H241" s="183"/>
      <c r="I241" s="173"/>
      <c r="J241" s="2"/>
    </row>
    <row r="242" spans="1:10">
      <c r="A242" s="2"/>
      <c r="B242" s="2"/>
      <c r="C242" s="2"/>
      <c r="D242" s="2"/>
      <c r="E242" s="2"/>
      <c r="F242" s="2"/>
      <c r="G242" s="2"/>
      <c r="H242" s="183"/>
      <c r="I242" s="173"/>
      <c r="J242" s="2"/>
    </row>
    <row r="243" spans="1:10">
      <c r="A243" s="2"/>
      <c r="B243" s="2"/>
      <c r="C243" s="2"/>
      <c r="D243" s="2"/>
      <c r="E243" s="2"/>
      <c r="F243" s="2"/>
      <c r="G243" s="2"/>
      <c r="H243" s="183"/>
      <c r="I243" s="173"/>
      <c r="J243" s="2"/>
    </row>
    <row r="244" spans="1:10">
      <c r="A244" s="2"/>
      <c r="B244" s="2"/>
      <c r="C244" s="2"/>
      <c r="D244" s="2"/>
      <c r="E244" s="2"/>
      <c r="F244" s="2"/>
      <c r="G244" s="2"/>
      <c r="H244" s="183"/>
      <c r="I244" s="173"/>
      <c r="J244" s="2"/>
    </row>
    <row r="245" spans="1:10">
      <c r="A245" s="2"/>
      <c r="B245" s="2"/>
      <c r="C245" s="2"/>
      <c r="D245" s="2"/>
      <c r="E245" s="2"/>
      <c r="F245" s="2"/>
      <c r="G245" s="2"/>
      <c r="H245" s="183"/>
      <c r="I245" s="173"/>
      <c r="J245" s="2"/>
    </row>
    <row r="246" spans="1:10">
      <c r="A246" s="2"/>
      <c r="B246" s="2"/>
      <c r="C246" s="2"/>
      <c r="D246" s="2"/>
      <c r="E246" s="2"/>
      <c r="F246" s="2"/>
      <c r="G246" s="2"/>
      <c r="H246" s="183"/>
      <c r="I246" s="173"/>
      <c r="J246" s="2"/>
    </row>
    <row r="247" spans="1:10">
      <c r="A247" s="2"/>
      <c r="B247" s="2"/>
      <c r="C247" s="2"/>
      <c r="D247" s="2"/>
      <c r="E247" s="2"/>
      <c r="F247" s="2"/>
      <c r="G247" s="2"/>
      <c r="H247" s="183"/>
      <c r="I247" s="173"/>
      <c r="J247" s="2"/>
    </row>
    <row r="248" spans="1:10">
      <c r="A248" s="2"/>
      <c r="B248" s="2"/>
      <c r="C248" s="2"/>
      <c r="D248" s="2"/>
      <c r="E248" s="2"/>
      <c r="F248" s="2"/>
      <c r="G248" s="2"/>
      <c r="H248" s="183"/>
      <c r="I248" s="173"/>
      <c r="J248" s="2"/>
    </row>
    <row r="249" spans="1:10">
      <c r="A249" s="2"/>
      <c r="B249" s="2"/>
      <c r="C249" s="2"/>
      <c r="D249" s="2"/>
      <c r="E249" s="2"/>
      <c r="F249" s="2"/>
      <c r="G249" s="2"/>
      <c r="H249" s="183"/>
      <c r="I249" s="173"/>
      <c r="J249" s="2"/>
    </row>
    <row r="250" spans="1:10">
      <c r="A250" s="2"/>
      <c r="B250" s="2"/>
      <c r="C250" s="2"/>
      <c r="D250" s="2"/>
      <c r="E250" s="2"/>
      <c r="F250" s="2"/>
      <c r="G250" s="2"/>
      <c r="H250" s="183"/>
      <c r="I250" s="173"/>
      <c r="J250" s="2"/>
    </row>
    <row r="251" spans="1:10">
      <c r="A251" s="2"/>
      <c r="B251" s="2"/>
      <c r="C251" s="2"/>
      <c r="D251" s="2"/>
      <c r="E251" s="2"/>
      <c r="F251" s="2"/>
      <c r="G251" s="2"/>
      <c r="H251" s="183"/>
      <c r="I251" s="173"/>
      <c r="J251" s="2"/>
    </row>
    <row r="252" spans="1:10">
      <c r="A252" s="2"/>
      <c r="B252" s="2"/>
      <c r="C252" s="2"/>
      <c r="D252" s="2"/>
      <c r="E252" s="2"/>
      <c r="F252" s="2"/>
      <c r="G252" s="2"/>
      <c r="H252" s="183"/>
      <c r="I252" s="173"/>
      <c r="J252" s="2"/>
    </row>
    <row r="253" spans="1:10">
      <c r="A253" s="2"/>
      <c r="B253" s="2"/>
      <c r="C253" s="2"/>
      <c r="D253" s="2"/>
      <c r="E253" s="2"/>
      <c r="F253" s="2"/>
      <c r="G253" s="2"/>
      <c r="H253" s="183"/>
      <c r="I253" s="173"/>
      <c r="J253" s="2"/>
    </row>
    <row r="254" spans="1:10">
      <c r="A254" s="2"/>
      <c r="B254" s="2"/>
      <c r="C254" s="2"/>
      <c r="D254" s="2"/>
      <c r="E254" s="2"/>
      <c r="F254" s="2"/>
      <c r="G254" s="2"/>
      <c r="H254" s="183"/>
      <c r="I254" s="173"/>
      <c r="J254" s="2"/>
    </row>
    <row r="255" spans="1:10">
      <c r="A255" s="2"/>
      <c r="B255" s="2"/>
      <c r="C255" s="2"/>
      <c r="D255" s="2"/>
      <c r="E255" s="2"/>
      <c r="F255" s="2"/>
      <c r="G255" s="2"/>
      <c r="H255" s="183"/>
      <c r="I255" s="173"/>
      <c r="J255" s="2"/>
    </row>
    <row r="256" spans="1:10">
      <c r="A256" s="2"/>
      <c r="B256" s="2"/>
      <c r="C256" s="2"/>
      <c r="D256" s="2"/>
      <c r="E256" s="2"/>
      <c r="F256" s="2"/>
      <c r="G256" s="2"/>
      <c r="H256" s="183"/>
      <c r="I256" s="173"/>
      <c r="J256" s="2"/>
    </row>
    <row r="257" spans="1:10">
      <c r="A257" s="2"/>
      <c r="B257" s="2"/>
      <c r="C257" s="2"/>
      <c r="D257" s="2"/>
      <c r="E257" s="2"/>
      <c r="F257" s="2"/>
      <c r="G257" s="2"/>
      <c r="H257" s="183"/>
      <c r="I257" s="173"/>
      <c r="J257" s="2"/>
    </row>
    <row r="258" spans="1:10">
      <c r="A258" s="2"/>
      <c r="B258" s="2"/>
      <c r="C258" s="2"/>
      <c r="D258" s="2"/>
      <c r="E258" s="2"/>
      <c r="F258" s="2"/>
      <c r="G258" s="2"/>
      <c r="H258" s="183"/>
      <c r="I258" s="173"/>
      <c r="J258" s="2"/>
    </row>
    <row r="259" spans="1:10">
      <c r="A259" s="2"/>
      <c r="B259" s="2"/>
      <c r="C259" s="2"/>
      <c r="D259" s="2"/>
      <c r="E259" s="2"/>
      <c r="F259" s="2"/>
      <c r="G259" s="2"/>
      <c r="H259" s="183"/>
      <c r="I259" s="173"/>
      <c r="J259" s="2"/>
    </row>
    <row r="260" spans="1:10">
      <c r="A260" s="2"/>
      <c r="B260" s="2"/>
      <c r="C260" s="2"/>
      <c r="D260" s="2"/>
      <c r="E260" s="2"/>
      <c r="F260" s="2"/>
      <c r="G260" s="2"/>
      <c r="H260" s="183"/>
      <c r="I260" s="173"/>
      <c r="J260" s="2"/>
    </row>
    <row r="261" spans="1:10">
      <c r="A261" s="2"/>
      <c r="B261" s="2"/>
      <c r="C261" s="2"/>
      <c r="D261" s="2"/>
      <c r="E261" s="2"/>
      <c r="F261" s="2"/>
      <c r="G261" s="2"/>
      <c r="H261" s="183"/>
      <c r="I261" s="173"/>
      <c r="J261" s="2"/>
    </row>
    <row r="262" spans="1:10">
      <c r="A262" s="2"/>
      <c r="B262" s="2"/>
      <c r="C262" s="2"/>
      <c r="D262" s="2"/>
      <c r="E262" s="2"/>
      <c r="F262" s="2"/>
      <c r="G262" s="2"/>
      <c r="H262" s="183"/>
      <c r="I262" s="173"/>
      <c r="J262" s="2"/>
    </row>
    <row r="263" spans="1:10">
      <c r="A263" s="2"/>
      <c r="B263" s="2"/>
      <c r="C263" s="2"/>
      <c r="D263" s="2"/>
      <c r="E263" s="2"/>
      <c r="F263" s="2"/>
      <c r="G263" s="2"/>
      <c r="H263" s="183"/>
      <c r="I263" s="173"/>
      <c r="J263" s="2"/>
    </row>
    <row r="264" spans="1:10">
      <c r="A264" s="2"/>
      <c r="B264" s="2"/>
      <c r="C264" s="2"/>
      <c r="D264" s="2"/>
      <c r="E264" s="2"/>
      <c r="F264" s="2"/>
      <c r="G264" s="2"/>
      <c r="H264" s="183"/>
      <c r="I264" s="173"/>
      <c r="J264" s="2"/>
    </row>
    <row r="265" spans="1:10">
      <c r="A265" s="2"/>
      <c r="B265" s="2"/>
      <c r="C265" s="2"/>
      <c r="D265" s="2"/>
      <c r="E265" s="2"/>
      <c r="F265" s="2"/>
      <c r="G265" s="2"/>
      <c r="H265" s="183"/>
      <c r="I265" s="173"/>
      <c r="J265" s="2"/>
    </row>
    <row r="266" spans="1:10">
      <c r="A266" s="2"/>
      <c r="B266" s="2"/>
      <c r="C266" s="2"/>
      <c r="D266" s="2"/>
      <c r="E266" s="2"/>
      <c r="F266" s="2"/>
      <c r="G266" s="2"/>
      <c r="H266" s="183"/>
      <c r="I266" s="173"/>
      <c r="J266" s="2"/>
    </row>
    <row r="267" spans="1:10">
      <c r="A267" s="2"/>
      <c r="B267" s="2"/>
      <c r="C267" s="2"/>
      <c r="D267" s="2"/>
      <c r="E267" s="2"/>
      <c r="F267" s="2"/>
      <c r="G267" s="2"/>
      <c r="H267" s="183"/>
      <c r="I267" s="173"/>
      <c r="J267" s="2"/>
    </row>
    <row r="268" spans="1:10">
      <c r="A268" s="2"/>
      <c r="B268" s="2"/>
      <c r="C268" s="2"/>
      <c r="D268" s="2"/>
      <c r="E268" s="2"/>
      <c r="F268" s="2"/>
      <c r="G268" s="2"/>
      <c r="H268" s="183"/>
      <c r="I268" s="173"/>
      <c r="J268" s="2"/>
    </row>
    <row r="269" spans="1:10">
      <c r="A269" s="2"/>
      <c r="B269" s="2"/>
      <c r="C269" s="2"/>
      <c r="D269" s="2"/>
      <c r="E269" s="2"/>
      <c r="F269" s="2"/>
      <c r="G269" s="2"/>
      <c r="H269" s="183"/>
      <c r="I269" s="173"/>
      <c r="J269" s="2"/>
    </row>
    <row r="270" spans="1:10">
      <c r="A270" s="2"/>
      <c r="B270" s="2"/>
      <c r="C270" s="2"/>
      <c r="D270" s="2"/>
      <c r="E270" s="2"/>
      <c r="F270" s="2"/>
      <c r="G270" s="2"/>
      <c r="H270" s="183"/>
      <c r="I270" s="173"/>
      <c r="J270" s="2"/>
    </row>
    <row r="271" spans="1:10">
      <c r="A271" s="2"/>
      <c r="B271" s="2"/>
      <c r="C271" s="2"/>
      <c r="D271" s="2"/>
      <c r="E271" s="2"/>
      <c r="F271" s="2"/>
      <c r="G271" s="2"/>
      <c r="H271" s="183"/>
      <c r="I271" s="173"/>
      <c r="J271" s="2"/>
    </row>
    <row r="272" spans="1:10">
      <c r="A272" s="2"/>
      <c r="B272" s="2"/>
      <c r="C272" s="2"/>
      <c r="D272" s="2"/>
      <c r="E272" s="2"/>
      <c r="F272" s="2"/>
      <c r="G272" s="2"/>
      <c r="H272" s="183"/>
      <c r="I272" s="173"/>
      <c r="J272" s="2"/>
    </row>
    <row r="273" spans="1:10">
      <c r="A273" s="2"/>
      <c r="B273" s="2"/>
      <c r="C273" s="2"/>
      <c r="D273" s="2"/>
      <c r="E273" s="2"/>
      <c r="F273" s="2"/>
      <c r="G273" s="2"/>
      <c r="H273" s="183"/>
      <c r="I273" s="173"/>
      <c r="J273" s="2"/>
    </row>
    <row r="274" spans="1:10">
      <c r="A274" s="2"/>
      <c r="B274" s="2"/>
      <c r="C274" s="2"/>
      <c r="D274" s="2"/>
      <c r="E274" s="2"/>
      <c r="F274" s="2"/>
      <c r="G274" s="2"/>
      <c r="H274" s="183"/>
      <c r="I274" s="173"/>
      <c r="J274" s="2"/>
    </row>
    <row r="275" spans="1:10">
      <c r="A275" s="2"/>
      <c r="B275" s="2"/>
      <c r="C275" s="2"/>
      <c r="D275" s="2"/>
      <c r="E275" s="2"/>
      <c r="F275" s="2"/>
      <c r="G275" s="2"/>
      <c r="H275" s="183"/>
      <c r="I275" s="173"/>
      <c r="J275" s="2"/>
    </row>
    <row r="276" spans="1:10">
      <c r="A276" s="2"/>
      <c r="B276" s="2"/>
      <c r="C276" s="2"/>
      <c r="D276" s="2"/>
      <c r="E276" s="2"/>
      <c r="F276" s="2"/>
      <c r="G276" s="2"/>
      <c r="H276" s="183"/>
      <c r="I276" s="173"/>
      <c r="J276" s="2"/>
    </row>
    <row r="277" spans="1:10">
      <c r="A277" s="2"/>
      <c r="B277" s="2"/>
      <c r="C277" s="2"/>
      <c r="D277" s="2"/>
      <c r="E277" s="2"/>
      <c r="F277" s="2"/>
      <c r="G277" s="2"/>
      <c r="H277" s="183"/>
      <c r="I277" s="173"/>
      <c r="J277" s="2"/>
    </row>
    <row r="278" spans="1:10">
      <c r="A278" s="2"/>
      <c r="B278" s="2"/>
      <c r="C278" s="2"/>
      <c r="D278" s="2"/>
      <c r="E278" s="2"/>
      <c r="F278" s="2"/>
      <c r="G278" s="2"/>
      <c r="H278" s="183"/>
      <c r="I278" s="173"/>
      <c r="J278" s="2"/>
    </row>
    <row r="279" spans="1:10">
      <c r="A279" s="2"/>
      <c r="B279" s="2"/>
      <c r="C279" s="2"/>
      <c r="D279" s="2"/>
      <c r="E279" s="2"/>
      <c r="F279" s="2"/>
      <c r="G279" s="2"/>
      <c r="H279" s="183"/>
      <c r="I279" s="173"/>
      <c r="J279" s="2"/>
    </row>
    <row r="280" spans="1:10">
      <c r="A280" s="2"/>
      <c r="B280" s="2"/>
      <c r="C280" s="2"/>
      <c r="D280" s="2"/>
      <c r="E280" s="2"/>
      <c r="F280" s="2"/>
      <c r="G280" s="2"/>
      <c r="H280" s="183"/>
      <c r="I280" s="173"/>
      <c r="J280" s="2"/>
    </row>
    <row r="281" spans="1:10">
      <c r="A281" s="2"/>
      <c r="B281" s="2"/>
      <c r="C281" s="2"/>
      <c r="D281" s="2"/>
      <c r="E281" s="2"/>
      <c r="F281" s="2"/>
      <c r="G281" s="2"/>
      <c r="H281" s="183"/>
      <c r="I281" s="173"/>
      <c r="J281" s="2"/>
    </row>
    <row r="282" spans="1:10">
      <c r="A282" s="2"/>
      <c r="B282" s="2"/>
      <c r="C282" s="2"/>
      <c r="D282" s="2"/>
      <c r="E282" s="2"/>
      <c r="F282" s="2"/>
      <c r="G282" s="2"/>
      <c r="H282" s="183"/>
      <c r="I282" s="173"/>
      <c r="J282" s="2"/>
    </row>
    <row r="283" spans="1:10">
      <c r="A283" s="2"/>
      <c r="B283" s="2"/>
      <c r="C283" s="2"/>
      <c r="D283" s="2"/>
      <c r="E283" s="2"/>
      <c r="F283" s="2"/>
      <c r="G283" s="2"/>
      <c r="H283" s="183"/>
      <c r="I283" s="173"/>
      <c r="J283" s="2"/>
    </row>
    <row r="284" spans="1:10">
      <c r="A284" s="2"/>
      <c r="B284" s="2"/>
      <c r="C284" s="2"/>
      <c r="D284" s="2"/>
      <c r="E284" s="2"/>
      <c r="F284" s="2"/>
      <c r="G284" s="2"/>
      <c r="H284" s="183"/>
      <c r="I284" s="173"/>
      <c r="J284" s="2"/>
    </row>
    <row r="285" spans="1:10">
      <c r="A285" s="2"/>
      <c r="B285" s="2"/>
      <c r="C285" s="2"/>
      <c r="D285" s="2"/>
      <c r="E285" s="2"/>
      <c r="F285" s="2"/>
      <c r="G285" s="2"/>
      <c r="H285" s="183"/>
      <c r="I285" s="173"/>
      <c r="J285" s="2"/>
    </row>
    <row r="286" spans="1:10">
      <c r="A286" s="2"/>
      <c r="B286" s="2"/>
      <c r="C286" s="2"/>
      <c r="D286" s="2"/>
      <c r="E286" s="2"/>
      <c r="F286" s="2"/>
      <c r="G286" s="2"/>
      <c r="H286" s="183"/>
      <c r="I286" s="173"/>
      <c r="J286" s="2"/>
    </row>
    <row r="287" spans="1:10">
      <c r="A287" s="2"/>
      <c r="B287" s="2"/>
      <c r="C287" s="2"/>
      <c r="D287" s="2"/>
      <c r="E287" s="2"/>
      <c r="F287" s="2"/>
      <c r="G287" s="2"/>
      <c r="H287" s="183"/>
      <c r="I287" s="173"/>
      <c r="J287" s="2"/>
    </row>
    <row r="288" spans="1:10">
      <c r="A288" s="2"/>
      <c r="B288" s="2"/>
      <c r="C288" s="2"/>
      <c r="D288" s="2"/>
      <c r="E288" s="2"/>
      <c r="F288" s="2"/>
      <c r="G288" s="2"/>
      <c r="H288" s="183"/>
      <c r="I288" s="173"/>
      <c r="J288" s="2"/>
    </row>
    <row r="289" spans="1:10">
      <c r="A289" s="2"/>
      <c r="B289" s="2"/>
      <c r="C289" s="2"/>
      <c r="D289" s="2"/>
      <c r="E289" s="2"/>
      <c r="F289" s="2"/>
      <c r="G289" s="2"/>
      <c r="H289" s="183"/>
      <c r="I289" s="173"/>
      <c r="J289" s="2"/>
    </row>
    <row r="290" spans="1:10">
      <c r="A290" s="2"/>
      <c r="B290" s="2"/>
      <c r="C290" s="2"/>
      <c r="D290" s="2"/>
      <c r="E290" s="2"/>
      <c r="F290" s="2"/>
      <c r="G290" s="2"/>
      <c r="H290" s="183"/>
      <c r="I290" s="173"/>
      <c r="J290" s="2"/>
    </row>
    <row r="291" spans="1:10">
      <c r="A291" s="2"/>
      <c r="B291" s="2"/>
      <c r="C291" s="2"/>
      <c r="D291" s="2"/>
      <c r="E291" s="2"/>
      <c r="F291" s="2"/>
      <c r="G291" s="2"/>
      <c r="H291" s="183"/>
      <c r="I291" s="173"/>
      <c r="J291" s="2"/>
    </row>
    <row r="292" spans="1:10">
      <c r="A292" s="2"/>
      <c r="B292" s="2"/>
      <c r="C292" s="2"/>
      <c r="D292" s="2"/>
      <c r="E292" s="2"/>
      <c r="F292" s="2"/>
      <c r="G292" s="2"/>
      <c r="H292" s="183"/>
      <c r="I292" s="173"/>
      <c r="J292" s="2"/>
    </row>
    <row r="293" spans="1:10">
      <c r="A293" s="2"/>
      <c r="B293" s="2"/>
      <c r="C293" s="2"/>
      <c r="D293" s="2"/>
      <c r="E293" s="2"/>
      <c r="F293" s="2"/>
      <c r="G293" s="2"/>
      <c r="H293" s="183"/>
      <c r="I293" s="173"/>
      <c r="J293" s="2"/>
    </row>
    <row r="294" spans="1:10">
      <c r="A294" s="2"/>
      <c r="B294" s="2"/>
      <c r="C294" s="2"/>
      <c r="D294" s="2"/>
      <c r="E294" s="2"/>
      <c r="F294" s="2"/>
      <c r="G294" s="2"/>
      <c r="H294" s="183"/>
      <c r="I294" s="173"/>
      <c r="J294" s="2"/>
    </row>
    <row r="295" spans="1:10">
      <c r="A295" s="2"/>
      <c r="B295" s="2"/>
      <c r="C295" s="2"/>
      <c r="D295" s="2"/>
      <c r="E295" s="2"/>
      <c r="F295" s="2"/>
      <c r="G295" s="2"/>
      <c r="H295" s="183"/>
      <c r="I295" s="173"/>
      <c r="J295" s="2"/>
    </row>
    <row r="296" spans="1:10">
      <c r="A296" s="2"/>
      <c r="B296" s="2"/>
      <c r="C296" s="2"/>
      <c r="D296" s="2"/>
      <c r="E296" s="2"/>
      <c r="F296" s="2"/>
      <c r="G296" s="2"/>
      <c r="H296" s="183"/>
      <c r="I296" s="173"/>
      <c r="J296" s="2"/>
    </row>
    <row r="297" spans="1:10">
      <c r="A297" s="2"/>
      <c r="B297" s="2"/>
      <c r="C297" s="2"/>
      <c r="D297" s="2"/>
      <c r="E297" s="2"/>
      <c r="F297" s="2"/>
      <c r="G297" s="2"/>
      <c r="H297" s="183"/>
      <c r="I297" s="173"/>
      <c r="J297" s="2"/>
    </row>
    <row r="298" spans="1:10">
      <c r="A298" s="2"/>
      <c r="B298" s="2"/>
      <c r="C298" s="2"/>
      <c r="D298" s="2"/>
      <c r="E298" s="2"/>
      <c r="F298" s="2"/>
      <c r="G298" s="2"/>
      <c r="H298" s="183"/>
      <c r="I298" s="173"/>
      <c r="J298" s="2"/>
    </row>
    <row r="299" spans="1:10">
      <c r="A299" s="2"/>
      <c r="B299" s="2"/>
      <c r="C299" s="2"/>
      <c r="D299" s="2"/>
      <c r="E299" s="2"/>
      <c r="F299" s="2"/>
      <c r="G299" s="2"/>
      <c r="H299" s="183"/>
      <c r="I299" s="173"/>
      <c r="J299" s="2"/>
    </row>
    <row r="300" spans="1:10">
      <c r="A300" s="2"/>
      <c r="B300" s="2"/>
      <c r="C300" s="2"/>
      <c r="D300" s="2"/>
      <c r="E300" s="2"/>
      <c r="F300" s="2"/>
      <c r="G300" s="2"/>
      <c r="H300" s="183"/>
      <c r="I300" s="173"/>
      <c r="J300" s="2"/>
    </row>
    <row r="301" spans="1:10">
      <c r="A301" s="2"/>
      <c r="B301" s="2"/>
      <c r="C301" s="2"/>
      <c r="D301" s="2"/>
      <c r="E301" s="2"/>
      <c r="F301" s="2"/>
      <c r="G301" s="2"/>
      <c r="H301" s="183"/>
      <c r="I301" s="173"/>
      <c r="J301" s="2"/>
    </row>
    <row r="302" spans="1:10">
      <c r="A302" s="2"/>
      <c r="B302" s="2"/>
      <c r="C302" s="2"/>
      <c r="D302" s="2"/>
      <c r="E302" s="2"/>
      <c r="F302" s="2"/>
      <c r="G302" s="2"/>
      <c r="H302" s="183"/>
      <c r="I302" s="173"/>
      <c r="J302" s="2"/>
    </row>
    <row r="303" spans="1:10">
      <c r="A303" s="2"/>
      <c r="B303" s="2"/>
      <c r="C303" s="2"/>
      <c r="D303" s="2"/>
      <c r="E303" s="2"/>
      <c r="F303" s="2"/>
      <c r="G303" s="2"/>
      <c r="H303" s="183"/>
      <c r="I303" s="173"/>
      <c r="J303" s="2"/>
    </row>
    <row r="304" spans="1:10">
      <c r="A304" s="2"/>
      <c r="B304" s="2"/>
      <c r="C304" s="2"/>
      <c r="D304" s="2"/>
      <c r="E304" s="2"/>
      <c r="F304" s="2"/>
      <c r="G304" s="2"/>
      <c r="H304" s="183"/>
      <c r="I304" s="173"/>
      <c r="J304" s="2"/>
    </row>
    <row r="305" spans="1:10">
      <c r="A305" s="2"/>
      <c r="B305" s="2"/>
      <c r="C305" s="2"/>
      <c r="D305" s="2"/>
      <c r="E305" s="2"/>
      <c r="F305" s="2"/>
      <c r="G305" s="2"/>
      <c r="H305" s="183"/>
      <c r="I305" s="173"/>
      <c r="J305" s="2"/>
    </row>
    <row r="306" spans="1:10">
      <c r="A306" s="2"/>
      <c r="B306" s="2"/>
      <c r="C306" s="2"/>
      <c r="D306" s="2"/>
      <c r="E306" s="2"/>
      <c r="F306" s="2"/>
      <c r="G306" s="2"/>
      <c r="H306" s="183"/>
      <c r="I306" s="173"/>
      <c r="J306" s="2"/>
    </row>
    <row r="307" spans="1:10">
      <c r="A307" s="2"/>
      <c r="B307" s="2"/>
      <c r="C307" s="2"/>
      <c r="D307" s="2"/>
      <c r="E307" s="2"/>
      <c r="F307" s="2"/>
      <c r="G307" s="2"/>
      <c r="H307" s="183"/>
      <c r="I307" s="173"/>
      <c r="J307" s="2"/>
    </row>
    <row r="308" spans="1:10">
      <c r="A308" s="2"/>
      <c r="B308" s="2"/>
      <c r="C308" s="2"/>
      <c r="D308" s="2"/>
      <c r="E308" s="2"/>
      <c r="F308" s="2"/>
      <c r="G308" s="2"/>
      <c r="H308" s="183"/>
      <c r="I308" s="173"/>
      <c r="J308" s="2"/>
    </row>
    <row r="309" spans="1:10">
      <c r="A309" s="2"/>
      <c r="B309" s="2"/>
      <c r="C309" s="2"/>
      <c r="D309" s="2"/>
      <c r="E309" s="2"/>
      <c r="F309" s="2"/>
      <c r="G309" s="2"/>
      <c r="H309" s="183"/>
      <c r="I309" s="173"/>
      <c r="J309" s="2"/>
    </row>
    <row r="310" spans="1:10">
      <c r="A310" s="2"/>
      <c r="B310" s="2"/>
      <c r="C310" s="2"/>
      <c r="D310" s="2"/>
      <c r="E310" s="2"/>
      <c r="F310" s="2"/>
      <c r="G310" s="2"/>
      <c r="H310" s="183"/>
      <c r="I310" s="173"/>
      <c r="J310" s="2"/>
    </row>
    <row r="311" spans="1:10">
      <c r="A311" s="2"/>
      <c r="B311" s="2"/>
      <c r="C311" s="2"/>
      <c r="D311" s="2"/>
      <c r="E311" s="2"/>
      <c r="F311" s="2"/>
      <c r="G311" s="2"/>
      <c r="H311" s="183"/>
      <c r="I311" s="173"/>
      <c r="J311" s="2"/>
    </row>
    <row r="312" spans="1:10">
      <c r="A312" s="2"/>
      <c r="B312" s="2"/>
      <c r="C312" s="2"/>
      <c r="D312" s="2"/>
      <c r="E312" s="2"/>
      <c r="F312" s="2"/>
      <c r="G312" s="2"/>
      <c r="H312" s="183"/>
      <c r="I312" s="173"/>
      <c r="J312" s="2"/>
    </row>
    <row r="313" spans="1:10">
      <c r="A313" s="2"/>
      <c r="B313" s="2"/>
      <c r="C313" s="2"/>
      <c r="D313" s="2"/>
      <c r="E313" s="2"/>
      <c r="F313" s="2"/>
      <c r="G313" s="2"/>
      <c r="H313" s="183"/>
      <c r="I313" s="173"/>
      <c r="J313" s="2"/>
    </row>
    <row r="314" spans="1:10">
      <c r="A314" s="2"/>
      <c r="B314" s="2"/>
      <c r="C314" s="2"/>
      <c r="D314" s="2"/>
      <c r="E314" s="2"/>
      <c r="F314" s="2"/>
      <c r="G314" s="2"/>
      <c r="H314" s="183"/>
      <c r="I314" s="173"/>
      <c r="J314" s="2"/>
    </row>
    <row r="315" spans="1:10">
      <c r="A315" s="2"/>
      <c r="B315" s="2"/>
      <c r="C315" s="2"/>
      <c r="D315" s="2"/>
      <c r="E315" s="2"/>
      <c r="F315" s="2"/>
      <c r="G315" s="2"/>
      <c r="H315" s="183"/>
      <c r="I315" s="173"/>
      <c r="J315" s="2"/>
    </row>
    <row r="316" spans="1:10">
      <c r="A316" s="2"/>
      <c r="B316" s="2"/>
      <c r="C316" s="2"/>
      <c r="D316" s="2"/>
      <c r="E316" s="2"/>
      <c r="F316" s="2"/>
      <c r="G316" s="2"/>
      <c r="H316" s="183"/>
      <c r="I316" s="173"/>
      <c r="J316" s="2"/>
    </row>
    <row r="317" spans="1:10">
      <c r="A317" s="2"/>
      <c r="B317" s="2"/>
      <c r="C317" s="2"/>
      <c r="D317" s="2"/>
      <c r="E317" s="2"/>
      <c r="F317" s="2"/>
      <c r="G317" s="2"/>
      <c r="H317" s="183"/>
      <c r="I317" s="173"/>
      <c r="J317" s="2"/>
    </row>
    <row r="318" spans="1:10">
      <c r="A318" s="2"/>
      <c r="B318" s="2"/>
      <c r="C318" s="2"/>
      <c r="D318" s="2"/>
      <c r="E318" s="2"/>
      <c r="F318" s="2"/>
      <c r="G318" s="2"/>
      <c r="H318" s="183"/>
      <c r="I318" s="173"/>
      <c r="J318" s="2"/>
    </row>
    <row r="319" spans="1:10">
      <c r="A319" s="2"/>
      <c r="B319" s="2"/>
      <c r="C319" s="2"/>
      <c r="D319" s="2"/>
      <c r="E319" s="2"/>
      <c r="F319" s="2"/>
      <c r="G319" s="2"/>
      <c r="H319" s="183"/>
      <c r="I319" s="173"/>
      <c r="J319" s="2"/>
    </row>
    <row r="320" spans="1:10">
      <c r="A320" s="2"/>
      <c r="B320" s="2"/>
      <c r="C320" s="2"/>
      <c r="D320" s="2"/>
      <c r="E320" s="2"/>
      <c r="F320" s="2"/>
      <c r="G320" s="2"/>
      <c r="H320" s="183"/>
      <c r="I320" s="173"/>
      <c r="J320" s="2"/>
    </row>
    <row r="321" spans="1:10">
      <c r="A321" s="2"/>
      <c r="B321" s="2"/>
      <c r="C321" s="2"/>
      <c r="D321" s="2"/>
      <c r="E321" s="2"/>
      <c r="F321" s="2"/>
      <c r="G321" s="2"/>
      <c r="H321" s="183"/>
      <c r="I321" s="173"/>
      <c r="J321" s="2"/>
    </row>
    <row r="322" spans="1:10">
      <c r="A322" s="2"/>
      <c r="B322" s="2"/>
      <c r="C322" s="2"/>
      <c r="D322" s="2"/>
      <c r="E322" s="2"/>
      <c r="F322" s="2"/>
      <c r="G322" s="2"/>
      <c r="H322" s="183"/>
      <c r="I322" s="173"/>
      <c r="J322" s="2"/>
    </row>
    <row r="323" spans="1:10">
      <c r="A323" s="2"/>
      <c r="B323" s="2"/>
      <c r="C323" s="2"/>
      <c r="D323" s="2"/>
      <c r="E323" s="2"/>
      <c r="F323" s="2"/>
      <c r="G323" s="2"/>
      <c r="H323" s="183"/>
      <c r="I323" s="173"/>
      <c r="J323" s="2"/>
    </row>
    <row r="324" spans="1:10">
      <c r="A324" s="2"/>
      <c r="B324" s="2"/>
      <c r="C324" s="2"/>
      <c r="D324" s="2"/>
      <c r="E324" s="2"/>
      <c r="F324" s="2"/>
      <c r="G324" s="2"/>
      <c r="H324" s="183"/>
      <c r="I324" s="173"/>
      <c r="J324" s="2"/>
    </row>
    <row r="325" spans="1:10">
      <c r="A325" s="2"/>
      <c r="B325" s="2"/>
      <c r="C325" s="2"/>
      <c r="D325" s="2"/>
      <c r="E325" s="2"/>
      <c r="F325" s="2"/>
      <c r="G325" s="2"/>
      <c r="H325" s="183"/>
      <c r="I325" s="173"/>
      <c r="J325" s="2"/>
    </row>
    <row r="326" spans="1:10">
      <c r="A326" s="2"/>
      <c r="B326" s="2"/>
      <c r="C326" s="2"/>
      <c r="D326" s="2"/>
      <c r="E326" s="2"/>
      <c r="F326" s="2"/>
      <c r="G326" s="2"/>
      <c r="H326" s="183"/>
      <c r="I326" s="173"/>
      <c r="J326" s="2"/>
    </row>
    <row r="327" spans="1:10">
      <c r="A327" s="2"/>
      <c r="B327" s="2"/>
      <c r="C327" s="2"/>
      <c r="D327" s="2"/>
      <c r="E327" s="2"/>
      <c r="F327" s="2"/>
      <c r="G327" s="2"/>
      <c r="H327" s="183"/>
      <c r="I327" s="173"/>
      <c r="J327" s="2"/>
    </row>
    <row r="328" spans="1:10">
      <c r="A328" s="2"/>
      <c r="B328" s="2"/>
      <c r="C328" s="2"/>
      <c r="D328" s="2"/>
      <c r="E328" s="2"/>
      <c r="F328" s="2"/>
      <c r="G328" s="2"/>
      <c r="H328" s="183"/>
      <c r="I328" s="173"/>
      <c r="J328" s="2"/>
    </row>
    <row r="329" spans="1:10">
      <c r="A329" s="2"/>
      <c r="B329" s="2"/>
      <c r="C329" s="2"/>
      <c r="D329" s="2"/>
      <c r="E329" s="2"/>
      <c r="F329" s="2"/>
      <c r="G329" s="2"/>
      <c r="H329" s="183"/>
      <c r="I329" s="173"/>
      <c r="J329" s="2"/>
    </row>
    <row r="330" spans="1:10">
      <c r="A330" s="2"/>
      <c r="B330" s="2"/>
      <c r="C330" s="2"/>
      <c r="D330" s="2"/>
      <c r="E330" s="2"/>
      <c r="F330" s="2"/>
      <c r="G330" s="2"/>
      <c r="H330" s="183"/>
      <c r="I330" s="173"/>
      <c r="J330" s="2"/>
    </row>
    <row r="331" spans="1:10">
      <c r="A331" s="2"/>
      <c r="B331" s="2"/>
      <c r="C331" s="2"/>
      <c r="D331" s="2"/>
      <c r="E331" s="2"/>
      <c r="F331" s="2"/>
      <c r="G331" s="2"/>
      <c r="H331" s="183"/>
      <c r="I331" s="173"/>
      <c r="J331" s="2"/>
    </row>
    <row r="332" spans="1:10">
      <c r="A332" s="2"/>
      <c r="B332" s="2"/>
      <c r="C332" s="2"/>
      <c r="D332" s="2"/>
      <c r="E332" s="2"/>
      <c r="F332" s="2"/>
      <c r="G332" s="2"/>
      <c r="H332" s="183"/>
      <c r="I332" s="173"/>
      <c r="J332" s="2"/>
    </row>
    <row r="333" spans="1:10">
      <c r="A333" s="2"/>
      <c r="B333" s="2"/>
      <c r="C333" s="2"/>
      <c r="D333" s="2"/>
      <c r="E333" s="2"/>
      <c r="F333" s="2"/>
      <c r="G333" s="2"/>
      <c r="H333" s="183"/>
      <c r="I333" s="173"/>
      <c r="J333" s="2"/>
    </row>
    <row r="334" spans="1:10">
      <c r="A334" s="2"/>
      <c r="B334" s="2"/>
      <c r="C334" s="2"/>
      <c r="D334" s="2"/>
      <c r="E334" s="2"/>
      <c r="F334" s="2"/>
      <c r="G334" s="2"/>
      <c r="H334" s="183"/>
      <c r="I334" s="173"/>
      <c r="J334" s="2"/>
    </row>
    <row r="335" spans="1:10">
      <c r="A335" s="2"/>
      <c r="B335" s="2"/>
      <c r="C335" s="2"/>
      <c r="D335" s="2"/>
      <c r="E335" s="2"/>
      <c r="F335" s="2"/>
      <c r="G335" s="2"/>
      <c r="H335" s="183"/>
      <c r="I335" s="173"/>
      <c r="J335" s="2"/>
    </row>
    <row r="336" spans="1:10">
      <c r="A336" s="2"/>
      <c r="B336" s="2"/>
      <c r="C336" s="2"/>
      <c r="D336" s="2"/>
      <c r="E336" s="2"/>
      <c r="F336" s="2"/>
      <c r="G336" s="2"/>
      <c r="H336" s="183"/>
      <c r="I336" s="173"/>
      <c r="J336" s="2"/>
    </row>
    <row r="337" spans="1:10">
      <c r="A337" s="2"/>
      <c r="B337" s="2"/>
      <c r="C337" s="2"/>
      <c r="D337" s="2"/>
      <c r="E337" s="2"/>
      <c r="F337" s="2"/>
      <c r="G337" s="2"/>
      <c r="H337" s="183"/>
      <c r="I337" s="173"/>
      <c r="J337" s="2"/>
    </row>
    <row r="338" spans="1:10">
      <c r="A338" s="2"/>
      <c r="B338" s="2"/>
      <c r="C338" s="2"/>
      <c r="D338" s="2"/>
      <c r="E338" s="2"/>
      <c r="F338" s="2"/>
      <c r="G338" s="2"/>
      <c r="H338" s="183"/>
      <c r="I338" s="173"/>
      <c r="J338" s="2"/>
    </row>
    <row r="339" spans="1:10">
      <c r="A339" s="2"/>
      <c r="B339" s="2"/>
      <c r="C339" s="2"/>
      <c r="D339" s="2"/>
      <c r="E339" s="2"/>
      <c r="F339" s="2"/>
      <c r="G339" s="2"/>
      <c r="H339" s="183"/>
      <c r="I339" s="173"/>
      <c r="J339" s="2"/>
    </row>
    <row r="340" spans="1:10">
      <c r="A340" s="2"/>
      <c r="B340" s="2"/>
      <c r="C340" s="2"/>
      <c r="D340" s="2"/>
      <c r="E340" s="2"/>
      <c r="F340" s="2"/>
      <c r="G340" s="2"/>
      <c r="H340" s="183"/>
      <c r="I340" s="173"/>
      <c r="J340" s="2"/>
    </row>
    <row r="341" spans="1:10">
      <c r="A341" s="2"/>
      <c r="B341" s="2"/>
      <c r="C341" s="2"/>
      <c r="D341" s="2"/>
      <c r="E341" s="2"/>
      <c r="F341" s="2"/>
      <c r="G341" s="2"/>
      <c r="H341" s="183"/>
      <c r="I341" s="173"/>
      <c r="J341" s="2"/>
    </row>
    <row r="342" spans="1:10">
      <c r="A342" s="2"/>
      <c r="B342" s="2"/>
      <c r="C342" s="2"/>
      <c r="D342" s="2"/>
      <c r="E342" s="2"/>
      <c r="F342" s="2"/>
      <c r="G342" s="2"/>
      <c r="H342" s="183"/>
      <c r="I342" s="173"/>
      <c r="J342" s="2"/>
    </row>
    <row r="343" spans="1:10">
      <c r="A343" s="2"/>
      <c r="B343" s="2"/>
      <c r="C343" s="2"/>
      <c r="D343" s="2"/>
      <c r="E343" s="2"/>
      <c r="F343" s="2"/>
      <c r="G343" s="2"/>
      <c r="H343" s="183"/>
      <c r="I343" s="173"/>
      <c r="J343" s="2"/>
    </row>
    <row r="344" spans="1:10">
      <c r="A344" s="2"/>
      <c r="B344" s="2"/>
      <c r="C344" s="2"/>
      <c r="D344" s="2"/>
      <c r="E344" s="2"/>
      <c r="F344" s="2"/>
      <c r="G344" s="2"/>
      <c r="H344" s="183"/>
      <c r="I344" s="173"/>
      <c r="J344" s="2"/>
    </row>
    <row r="345" spans="1:10">
      <c r="A345" s="2"/>
      <c r="B345" s="2"/>
      <c r="C345" s="2"/>
      <c r="D345" s="2"/>
      <c r="E345" s="2"/>
      <c r="F345" s="2"/>
      <c r="G345" s="2"/>
      <c r="H345" s="183"/>
      <c r="I345" s="173"/>
      <c r="J345" s="2"/>
    </row>
    <row r="346" spans="1:10">
      <c r="A346" s="2"/>
      <c r="B346" s="2"/>
      <c r="C346" s="2"/>
      <c r="D346" s="2"/>
      <c r="E346" s="2"/>
      <c r="F346" s="2"/>
      <c r="G346" s="2"/>
      <c r="H346" s="183"/>
      <c r="I346" s="173"/>
      <c r="J346" s="2"/>
    </row>
    <row r="347" spans="1:10">
      <c r="A347" s="2"/>
      <c r="B347" s="2"/>
      <c r="C347" s="2"/>
      <c r="D347" s="2"/>
      <c r="E347" s="2"/>
      <c r="F347" s="2"/>
      <c r="G347" s="2"/>
      <c r="H347" s="183"/>
      <c r="I347" s="173"/>
      <c r="J347" s="2"/>
    </row>
    <row r="348" spans="1:10">
      <c r="A348" s="2"/>
      <c r="B348" s="2"/>
      <c r="C348" s="2"/>
      <c r="D348" s="2"/>
      <c r="E348" s="2"/>
      <c r="F348" s="2"/>
      <c r="G348" s="2"/>
      <c r="H348" s="183"/>
      <c r="I348" s="173"/>
      <c r="J348" s="2"/>
    </row>
    <row r="349" spans="1:10">
      <c r="A349" s="2"/>
      <c r="B349" s="2"/>
      <c r="C349" s="2"/>
      <c r="D349" s="2"/>
      <c r="E349" s="2"/>
      <c r="F349" s="2"/>
      <c r="G349" s="2"/>
      <c r="H349" s="183"/>
      <c r="I349" s="173"/>
      <c r="J349" s="2"/>
    </row>
    <row r="350" spans="1:10">
      <c r="A350" s="2"/>
      <c r="B350" s="2"/>
      <c r="C350" s="2"/>
      <c r="D350" s="2"/>
      <c r="E350" s="2"/>
      <c r="F350" s="2"/>
      <c r="G350" s="2"/>
      <c r="H350" s="183"/>
      <c r="I350" s="173"/>
      <c r="J350" s="2"/>
    </row>
    <row r="351" spans="1:10">
      <c r="A351" s="2"/>
      <c r="B351" s="2"/>
      <c r="C351" s="2"/>
      <c r="D351" s="2"/>
      <c r="E351" s="2"/>
      <c r="F351" s="2"/>
      <c r="G351" s="2"/>
      <c r="H351" s="183"/>
      <c r="I351" s="173"/>
      <c r="J351" s="2"/>
    </row>
    <row r="352" spans="1:10">
      <c r="A352" s="2"/>
      <c r="B352" s="2"/>
      <c r="C352" s="2"/>
      <c r="D352" s="2"/>
      <c r="E352" s="2"/>
      <c r="F352" s="2"/>
      <c r="G352" s="2"/>
      <c r="H352" s="183"/>
      <c r="I352" s="173"/>
      <c r="J352" s="2"/>
    </row>
    <row r="353" spans="1:10">
      <c r="A353" s="2"/>
      <c r="B353" s="2"/>
      <c r="C353" s="2"/>
      <c r="D353" s="2"/>
      <c r="E353" s="2"/>
      <c r="F353" s="2"/>
      <c r="G353" s="2"/>
      <c r="H353" s="183"/>
      <c r="I353" s="173"/>
      <c r="J353" s="2"/>
    </row>
    <row r="354" spans="1:10">
      <c r="A354" s="2"/>
      <c r="B354" s="2"/>
      <c r="C354" s="2"/>
      <c r="D354" s="2"/>
      <c r="E354" s="2"/>
      <c r="F354" s="2"/>
      <c r="G354" s="2"/>
      <c r="H354" s="183"/>
      <c r="I354" s="173"/>
      <c r="J354" s="2"/>
    </row>
    <row r="355" spans="1:10">
      <c r="A355" s="2"/>
      <c r="B355" s="2"/>
      <c r="C355" s="2"/>
      <c r="D355" s="2"/>
      <c r="E355" s="2"/>
      <c r="F355" s="2"/>
      <c r="G355" s="2"/>
      <c r="H355" s="183"/>
      <c r="I355" s="173"/>
      <c r="J355" s="2"/>
    </row>
    <row r="356" spans="1:10">
      <c r="A356" s="2"/>
      <c r="B356" s="2"/>
      <c r="C356" s="2"/>
      <c r="D356" s="2"/>
      <c r="E356" s="2"/>
      <c r="F356" s="2"/>
      <c r="G356" s="2"/>
      <c r="H356" s="183"/>
      <c r="I356" s="173"/>
      <c r="J356" s="2"/>
    </row>
    <row r="357" spans="1:10">
      <c r="A357" s="2"/>
      <c r="B357" s="2"/>
      <c r="C357" s="2"/>
      <c r="D357" s="2"/>
      <c r="E357" s="2"/>
      <c r="F357" s="2"/>
      <c r="G357" s="2"/>
      <c r="H357" s="183"/>
      <c r="I357" s="173"/>
      <c r="J357" s="2"/>
    </row>
    <row r="358" spans="1:10">
      <c r="A358" s="2"/>
      <c r="B358" s="2"/>
      <c r="C358" s="2"/>
      <c r="D358" s="2"/>
      <c r="E358" s="2"/>
      <c r="F358" s="2"/>
      <c r="G358" s="2"/>
      <c r="H358" s="183"/>
      <c r="I358" s="173"/>
      <c r="J358" s="2"/>
    </row>
    <row r="359" spans="1:10">
      <c r="A359" s="2"/>
      <c r="B359" s="2"/>
      <c r="C359" s="2"/>
      <c r="D359" s="2"/>
      <c r="E359" s="2"/>
      <c r="F359" s="2"/>
      <c r="G359" s="2"/>
      <c r="H359" s="183"/>
      <c r="I359" s="173"/>
      <c r="J359" s="2"/>
    </row>
    <row r="360" spans="1:10">
      <c r="A360" s="2"/>
      <c r="B360" s="2"/>
      <c r="C360" s="2"/>
      <c r="D360" s="2"/>
      <c r="E360" s="2"/>
      <c r="F360" s="2"/>
      <c r="G360" s="2"/>
      <c r="H360" s="183"/>
      <c r="I360" s="173"/>
      <c r="J360" s="2"/>
    </row>
    <row r="361" spans="1:10">
      <c r="A361" s="2"/>
      <c r="B361" s="2"/>
      <c r="C361" s="2"/>
      <c r="D361" s="2"/>
      <c r="E361" s="2"/>
      <c r="F361" s="2"/>
      <c r="G361" s="2"/>
      <c r="H361" s="183"/>
      <c r="I361" s="173"/>
      <c r="J361" s="2"/>
    </row>
    <row r="362" spans="1:10">
      <c r="A362" s="2"/>
      <c r="B362" s="2"/>
      <c r="C362" s="2"/>
      <c r="D362" s="2"/>
      <c r="E362" s="2"/>
      <c r="F362" s="2"/>
      <c r="G362" s="2"/>
      <c r="H362" s="183"/>
      <c r="I362" s="173"/>
      <c r="J362" s="2"/>
    </row>
    <row r="363" spans="1:10">
      <c r="A363" s="2"/>
      <c r="B363" s="2"/>
      <c r="C363" s="2"/>
      <c r="D363" s="2"/>
      <c r="E363" s="2"/>
      <c r="F363" s="2"/>
      <c r="G363" s="2"/>
      <c r="H363" s="183"/>
      <c r="I363" s="173"/>
      <c r="J363" s="2"/>
    </row>
    <row r="364" spans="1:10">
      <c r="A364" s="2"/>
      <c r="B364" s="2"/>
      <c r="C364" s="2"/>
      <c r="D364" s="2"/>
      <c r="E364" s="2"/>
      <c r="F364" s="2"/>
      <c r="G364" s="2"/>
      <c r="H364" s="183"/>
      <c r="I364" s="173"/>
      <c r="J364" s="2"/>
    </row>
    <row r="365" spans="1:10">
      <c r="A365" s="2"/>
      <c r="B365" s="2"/>
      <c r="C365" s="2"/>
      <c r="D365" s="2"/>
      <c r="E365" s="2"/>
      <c r="F365" s="2"/>
      <c r="G365" s="2"/>
      <c r="H365" s="183"/>
      <c r="I365" s="173"/>
      <c r="J365" s="2"/>
    </row>
    <row r="366" spans="1:10">
      <c r="A366" s="2"/>
      <c r="B366" s="2"/>
      <c r="C366" s="2"/>
      <c r="D366" s="2"/>
      <c r="E366" s="2"/>
      <c r="F366" s="2"/>
      <c r="G366" s="2"/>
      <c r="H366" s="183"/>
      <c r="I366" s="173"/>
      <c r="J366" s="2"/>
    </row>
    <row r="367" spans="1:10">
      <c r="A367" s="2"/>
      <c r="B367" s="2"/>
      <c r="C367" s="2"/>
      <c r="D367" s="2"/>
      <c r="E367" s="2"/>
      <c r="F367" s="2"/>
      <c r="G367" s="2"/>
      <c r="H367" s="183"/>
      <c r="I367" s="173"/>
      <c r="J367" s="2"/>
    </row>
    <row r="368" spans="1:10">
      <c r="A368" s="2"/>
      <c r="B368" s="2"/>
      <c r="C368" s="2"/>
      <c r="D368" s="2"/>
      <c r="E368" s="2"/>
      <c r="F368" s="2"/>
      <c r="G368" s="2"/>
      <c r="H368" s="183"/>
      <c r="I368" s="173"/>
      <c r="J368" s="2"/>
    </row>
    <row r="369" spans="1:10">
      <c r="A369" s="2"/>
      <c r="B369" s="2"/>
      <c r="C369" s="2"/>
      <c r="D369" s="2"/>
      <c r="E369" s="2"/>
      <c r="F369" s="2"/>
      <c r="G369" s="2"/>
      <c r="H369" s="183"/>
      <c r="I369" s="173"/>
      <c r="J369" s="2"/>
    </row>
    <row r="370" spans="1:10">
      <c r="A370" s="2"/>
      <c r="B370" s="2"/>
      <c r="C370" s="2"/>
      <c r="D370" s="2"/>
      <c r="E370" s="2"/>
      <c r="F370" s="2"/>
      <c r="G370" s="2"/>
      <c r="H370" s="183"/>
      <c r="I370" s="173"/>
      <c r="J370" s="2"/>
    </row>
    <row r="371" spans="1:10">
      <c r="A371" s="2"/>
      <c r="B371" s="2"/>
      <c r="C371" s="2"/>
      <c r="D371" s="2"/>
      <c r="E371" s="2"/>
      <c r="F371" s="2"/>
      <c r="G371" s="2"/>
      <c r="H371" s="183"/>
      <c r="I371" s="173"/>
      <c r="J371" s="2"/>
    </row>
    <row r="372" spans="1:10">
      <c r="A372" s="2"/>
      <c r="B372" s="2"/>
      <c r="C372" s="2"/>
      <c r="D372" s="2"/>
      <c r="E372" s="2"/>
      <c r="F372" s="2"/>
      <c r="G372" s="2"/>
      <c r="H372" s="183"/>
      <c r="I372" s="173"/>
      <c r="J372" s="2"/>
    </row>
    <row r="373" spans="1:10">
      <c r="A373" s="2"/>
      <c r="B373" s="2"/>
      <c r="C373" s="2"/>
      <c r="D373" s="2"/>
      <c r="E373" s="2"/>
      <c r="F373" s="2"/>
      <c r="G373" s="2"/>
      <c r="H373" s="183"/>
      <c r="I373" s="173"/>
      <c r="J373" s="2"/>
    </row>
    <row r="374" spans="1:10">
      <c r="A374" s="2"/>
      <c r="B374" s="2"/>
      <c r="C374" s="2"/>
      <c r="D374" s="2"/>
      <c r="E374" s="2"/>
      <c r="F374" s="2"/>
      <c r="G374" s="2"/>
      <c r="H374" s="183"/>
      <c r="I374" s="173"/>
      <c r="J374" s="2"/>
    </row>
    <row r="375" spans="1:10">
      <c r="A375" s="2"/>
      <c r="B375" s="2"/>
      <c r="C375" s="2"/>
      <c r="D375" s="2"/>
      <c r="E375" s="2"/>
      <c r="F375" s="2"/>
      <c r="G375" s="2"/>
      <c r="H375" s="183"/>
      <c r="I375" s="173"/>
      <c r="J375" s="2"/>
    </row>
    <row r="376" spans="1:10">
      <c r="A376" s="2"/>
      <c r="B376" s="2"/>
      <c r="C376" s="2"/>
      <c r="D376" s="2"/>
      <c r="E376" s="2"/>
      <c r="F376" s="2"/>
      <c r="G376" s="2"/>
      <c r="H376" s="183"/>
      <c r="I376" s="173"/>
      <c r="J376" s="2"/>
    </row>
    <row r="377" spans="1:10">
      <c r="A377" s="2"/>
      <c r="B377" s="2"/>
      <c r="C377" s="2"/>
      <c r="D377" s="2"/>
      <c r="E377" s="2"/>
      <c r="F377" s="2"/>
      <c r="G377" s="2"/>
      <c r="H377" s="183"/>
      <c r="I377" s="173"/>
      <c r="J377" s="2"/>
    </row>
    <row r="378" spans="1:10">
      <c r="A378" s="2"/>
      <c r="B378" s="2"/>
      <c r="C378" s="2"/>
      <c r="D378" s="2"/>
      <c r="E378" s="2"/>
      <c r="F378" s="2"/>
      <c r="G378" s="2"/>
      <c r="H378" s="183"/>
      <c r="I378" s="173"/>
      <c r="J378" s="2"/>
    </row>
    <row r="379" spans="1:10">
      <c r="A379" s="2"/>
      <c r="B379" s="2"/>
      <c r="C379" s="2"/>
      <c r="D379" s="2"/>
      <c r="E379" s="2"/>
      <c r="F379" s="2"/>
      <c r="G379" s="2"/>
      <c r="H379" s="183"/>
      <c r="I379" s="173"/>
      <c r="J379" s="2"/>
    </row>
    <row r="380" spans="1:10">
      <c r="A380" s="2"/>
      <c r="B380" s="2"/>
      <c r="C380" s="2"/>
      <c r="D380" s="2"/>
      <c r="E380" s="2"/>
      <c r="F380" s="2"/>
      <c r="G380" s="2"/>
      <c r="H380" s="183"/>
      <c r="I380" s="173"/>
      <c r="J380" s="2"/>
    </row>
    <row r="381" spans="1:10">
      <c r="A381" s="2"/>
      <c r="B381" s="2"/>
      <c r="C381" s="2"/>
      <c r="D381" s="2"/>
      <c r="E381" s="2"/>
      <c r="F381" s="2"/>
      <c r="G381" s="2"/>
      <c r="H381" s="183"/>
      <c r="I381" s="173"/>
      <c r="J381" s="2"/>
    </row>
    <row r="382" spans="1:10">
      <c r="A382" s="2"/>
      <c r="B382" s="2"/>
      <c r="C382" s="2"/>
      <c r="D382" s="2"/>
      <c r="E382" s="2"/>
      <c r="F382" s="2"/>
      <c r="G382" s="2"/>
      <c r="H382" s="183"/>
      <c r="I382" s="173"/>
      <c r="J382" s="2"/>
    </row>
    <row r="383" spans="1:10">
      <c r="A383" s="2"/>
      <c r="B383" s="2"/>
      <c r="C383" s="2"/>
      <c r="D383" s="2"/>
      <c r="E383" s="2"/>
      <c r="F383" s="2"/>
      <c r="G383" s="2"/>
      <c r="H383" s="183"/>
      <c r="I383" s="173"/>
      <c r="J383" s="2"/>
    </row>
    <row r="384" spans="1:10">
      <c r="A384" s="2"/>
      <c r="B384" s="2"/>
      <c r="C384" s="2"/>
      <c r="D384" s="2"/>
      <c r="E384" s="2"/>
      <c r="F384" s="2"/>
      <c r="G384" s="2"/>
      <c r="H384" s="183"/>
      <c r="I384" s="173"/>
      <c r="J384" s="2"/>
    </row>
    <row r="385" spans="1:10">
      <c r="A385" s="2"/>
      <c r="B385" s="2"/>
      <c r="C385" s="2"/>
      <c r="D385" s="2"/>
      <c r="E385" s="2"/>
      <c r="F385" s="2"/>
      <c r="G385" s="2"/>
      <c r="H385" s="183"/>
      <c r="I385" s="173"/>
      <c r="J385" s="2"/>
    </row>
    <row r="386" spans="1:10">
      <c r="A386" s="2"/>
      <c r="B386" s="2"/>
      <c r="C386" s="2"/>
      <c r="D386" s="2"/>
      <c r="E386" s="2"/>
      <c r="F386" s="2"/>
      <c r="G386" s="2"/>
      <c r="H386" s="183"/>
      <c r="I386" s="173"/>
      <c r="J386" s="2"/>
    </row>
    <row r="387" spans="1:10">
      <c r="A387" s="2"/>
      <c r="B387" s="2"/>
      <c r="C387" s="2"/>
      <c r="D387" s="2"/>
      <c r="E387" s="2"/>
      <c r="F387" s="2"/>
      <c r="G387" s="2"/>
      <c r="H387" s="183"/>
      <c r="I387" s="173"/>
      <c r="J387" s="2"/>
    </row>
    <row r="388" spans="1:10">
      <c r="A388" s="2"/>
      <c r="B388" s="2"/>
      <c r="C388" s="2"/>
      <c r="D388" s="2"/>
      <c r="E388" s="2"/>
      <c r="F388" s="2"/>
      <c r="G388" s="2"/>
      <c r="H388" s="183"/>
      <c r="I388" s="173"/>
      <c r="J388" s="2"/>
    </row>
    <row r="389" spans="1:10">
      <c r="A389" s="2"/>
      <c r="B389" s="2"/>
      <c r="C389" s="2"/>
      <c r="D389" s="2"/>
      <c r="E389" s="2"/>
      <c r="F389" s="2"/>
      <c r="G389" s="2"/>
      <c r="H389" s="183"/>
      <c r="I389" s="173"/>
      <c r="J389" s="2"/>
    </row>
    <row r="390" spans="1:10">
      <c r="A390" s="2"/>
      <c r="B390" s="2"/>
      <c r="C390" s="2"/>
      <c r="D390" s="2"/>
      <c r="E390" s="2"/>
      <c r="F390" s="2"/>
      <c r="G390" s="2"/>
      <c r="H390" s="183"/>
      <c r="I390" s="173"/>
      <c r="J390" s="2"/>
    </row>
    <row r="391" spans="1:10">
      <c r="A391" s="2"/>
      <c r="B391" s="2"/>
      <c r="C391" s="2"/>
      <c r="D391" s="2"/>
      <c r="E391" s="2"/>
      <c r="F391" s="2"/>
      <c r="G391" s="2"/>
      <c r="H391" s="183"/>
      <c r="I391" s="173"/>
      <c r="J391" s="2"/>
    </row>
    <row r="392" spans="1:10">
      <c r="A392" s="2"/>
      <c r="B392" s="2"/>
      <c r="C392" s="2"/>
      <c r="D392" s="2"/>
      <c r="E392" s="2"/>
      <c r="F392" s="2"/>
      <c r="G392" s="2"/>
      <c r="H392" s="183"/>
      <c r="I392" s="173"/>
      <c r="J392" s="2"/>
    </row>
    <row r="393" spans="1:10">
      <c r="A393" s="2"/>
      <c r="B393" s="2"/>
      <c r="C393" s="2"/>
      <c r="D393" s="2"/>
      <c r="E393" s="2"/>
      <c r="F393" s="2"/>
      <c r="G393" s="2"/>
      <c r="H393" s="183"/>
      <c r="I393" s="173"/>
      <c r="J393" s="2"/>
    </row>
    <row r="394" spans="1:10">
      <c r="A394" s="2"/>
      <c r="B394" s="2"/>
      <c r="C394" s="2"/>
      <c r="D394" s="2"/>
      <c r="E394" s="2"/>
      <c r="F394" s="2"/>
      <c r="G394" s="2"/>
      <c r="H394" s="183"/>
      <c r="I394" s="173"/>
      <c r="J394" s="2"/>
    </row>
    <row r="395" spans="1:10">
      <c r="A395" s="2"/>
      <c r="B395" s="2"/>
      <c r="C395" s="2"/>
      <c r="D395" s="2"/>
      <c r="E395" s="2"/>
      <c r="F395" s="2"/>
      <c r="G395" s="2"/>
      <c r="H395" s="183"/>
      <c r="I395" s="173"/>
      <c r="J395" s="2"/>
    </row>
    <row r="396" spans="1:10">
      <c r="A396" s="2"/>
      <c r="B396" s="2"/>
      <c r="C396" s="2"/>
      <c r="D396" s="2"/>
      <c r="E396" s="2"/>
      <c r="F396" s="2"/>
      <c r="G396" s="2"/>
      <c r="H396" s="183"/>
      <c r="I396" s="173"/>
      <c r="J396" s="2"/>
    </row>
    <row r="397" spans="1:10">
      <c r="A397" s="2"/>
      <c r="B397" s="2"/>
      <c r="C397" s="2"/>
      <c r="D397" s="2"/>
      <c r="E397" s="2"/>
      <c r="F397" s="2"/>
      <c r="G397" s="2"/>
      <c r="H397" s="183"/>
      <c r="I397" s="173"/>
      <c r="J397" s="2"/>
    </row>
    <row r="398" spans="1:10">
      <c r="A398" s="2"/>
      <c r="B398" s="2"/>
      <c r="C398" s="2"/>
      <c r="D398" s="2"/>
      <c r="E398" s="2"/>
      <c r="F398" s="2"/>
      <c r="G398" s="2"/>
      <c r="H398" s="183"/>
      <c r="I398" s="173"/>
      <c r="J398" s="2"/>
    </row>
    <row r="399" spans="1:10">
      <c r="A399" s="2"/>
      <c r="B399" s="2"/>
      <c r="C399" s="2"/>
      <c r="D399" s="2"/>
      <c r="E399" s="2"/>
      <c r="F399" s="2"/>
      <c r="G399" s="2"/>
      <c r="H399" s="183"/>
      <c r="I399" s="173"/>
      <c r="J399" s="2"/>
    </row>
    <row r="400" spans="1:10">
      <c r="A400" s="2"/>
      <c r="B400" s="2"/>
      <c r="C400" s="2"/>
      <c r="D400" s="2"/>
      <c r="E400" s="2"/>
      <c r="F400" s="2"/>
      <c r="G400" s="2"/>
      <c r="H400" s="183"/>
      <c r="I400" s="173"/>
      <c r="J400" s="2"/>
    </row>
    <row r="401" spans="1:10">
      <c r="A401" s="2"/>
      <c r="B401" s="2"/>
      <c r="C401" s="2"/>
      <c r="D401" s="2"/>
      <c r="E401" s="2"/>
      <c r="F401" s="2"/>
      <c r="G401" s="2"/>
      <c r="H401" s="183"/>
      <c r="I401" s="173"/>
      <c r="J401" s="2"/>
    </row>
    <row r="402" spans="1:10">
      <c r="A402" s="2"/>
      <c r="B402" s="2"/>
      <c r="C402" s="2"/>
      <c r="D402" s="2"/>
      <c r="E402" s="2"/>
      <c r="F402" s="2"/>
      <c r="G402" s="2"/>
      <c r="H402" s="183"/>
      <c r="I402" s="173"/>
      <c r="J402" s="2"/>
    </row>
    <row r="403" spans="1:10">
      <c r="A403" s="2"/>
      <c r="B403" s="2"/>
      <c r="C403" s="2"/>
      <c r="D403" s="2"/>
      <c r="E403" s="2"/>
      <c r="F403" s="2"/>
      <c r="G403" s="2"/>
      <c r="H403" s="183"/>
      <c r="I403" s="173"/>
      <c r="J403" s="2"/>
    </row>
    <row r="404" spans="1:10">
      <c r="A404" s="2"/>
      <c r="B404" s="2"/>
      <c r="C404" s="2"/>
      <c r="D404" s="2"/>
      <c r="E404" s="2"/>
      <c r="F404" s="2"/>
      <c r="G404" s="2"/>
      <c r="H404" s="183"/>
      <c r="I404" s="173"/>
      <c r="J404" s="2"/>
    </row>
    <row r="405" spans="1:10">
      <c r="A405" s="2"/>
      <c r="B405" s="2"/>
      <c r="C405" s="2"/>
      <c r="D405" s="2"/>
      <c r="E405" s="2"/>
      <c r="F405" s="2"/>
      <c r="G405" s="2"/>
      <c r="H405" s="183"/>
      <c r="I405" s="173"/>
      <c r="J405" s="2"/>
    </row>
    <row r="406" spans="1:10">
      <c r="A406" s="2"/>
      <c r="B406" s="2"/>
      <c r="C406" s="2"/>
      <c r="D406" s="2"/>
      <c r="E406" s="2"/>
      <c r="F406" s="2"/>
      <c r="G406" s="2"/>
      <c r="H406" s="183"/>
      <c r="I406" s="173"/>
      <c r="J406" s="2"/>
    </row>
    <row r="407" spans="1:10">
      <c r="A407" s="2"/>
      <c r="B407" s="2"/>
      <c r="C407" s="2"/>
      <c r="D407" s="2"/>
      <c r="E407" s="2"/>
      <c r="F407" s="2"/>
      <c r="G407" s="2"/>
      <c r="H407" s="183"/>
      <c r="I407" s="173"/>
      <c r="J407" s="2"/>
    </row>
    <row r="408" spans="1:10">
      <c r="A408" s="2"/>
      <c r="B408" s="2"/>
      <c r="C408" s="2"/>
      <c r="D408" s="2"/>
      <c r="E408" s="2"/>
      <c r="F408" s="2"/>
      <c r="G408" s="2"/>
      <c r="H408" s="183"/>
      <c r="I408" s="173"/>
      <c r="J408" s="2"/>
    </row>
    <row r="409" spans="1:10">
      <c r="A409" s="2"/>
      <c r="B409" s="2"/>
      <c r="C409" s="2"/>
      <c r="D409" s="2"/>
      <c r="E409" s="2"/>
      <c r="F409" s="2"/>
      <c r="G409" s="2"/>
      <c r="H409" s="183"/>
      <c r="I409" s="173"/>
      <c r="J409" s="2"/>
    </row>
    <row r="410" spans="1:10">
      <c r="A410" s="2"/>
      <c r="B410" s="2"/>
      <c r="C410" s="2"/>
      <c r="D410" s="2"/>
      <c r="E410" s="2"/>
      <c r="F410" s="2"/>
      <c r="G410" s="2"/>
      <c r="H410" s="183"/>
      <c r="I410" s="173"/>
      <c r="J410" s="2"/>
    </row>
    <row r="411" spans="1:10">
      <c r="A411" s="2"/>
      <c r="B411" s="2"/>
      <c r="C411" s="2"/>
      <c r="D411" s="2"/>
      <c r="E411" s="2"/>
      <c r="F411" s="2"/>
      <c r="G411" s="2"/>
      <c r="H411" s="183"/>
      <c r="I411" s="173"/>
      <c r="J411" s="2"/>
    </row>
    <row r="412" spans="1:10">
      <c r="A412" s="2"/>
      <c r="B412" s="2"/>
      <c r="C412" s="2"/>
      <c r="D412" s="2"/>
      <c r="E412" s="2"/>
      <c r="F412" s="2"/>
      <c r="G412" s="2"/>
      <c r="H412" s="183"/>
      <c r="I412" s="173"/>
      <c r="J412" s="2"/>
    </row>
    <row r="413" spans="1:10">
      <c r="A413" s="2"/>
      <c r="B413" s="2"/>
      <c r="C413" s="2"/>
      <c r="D413" s="2"/>
      <c r="E413" s="2"/>
      <c r="F413" s="2"/>
      <c r="G413" s="2"/>
      <c r="H413" s="183"/>
      <c r="I413" s="173"/>
      <c r="J413" s="2"/>
    </row>
    <row r="414" spans="1:10">
      <c r="A414" s="2"/>
      <c r="B414" s="2"/>
      <c r="C414" s="2"/>
      <c r="D414" s="2"/>
      <c r="E414" s="2"/>
      <c r="F414" s="2"/>
      <c r="G414" s="2"/>
      <c r="H414" s="183"/>
      <c r="I414" s="173"/>
      <c r="J414" s="2"/>
    </row>
    <row r="415" spans="1:10">
      <c r="A415" s="2"/>
      <c r="B415" s="2"/>
      <c r="C415" s="2"/>
      <c r="D415" s="2"/>
      <c r="E415" s="2"/>
      <c r="F415" s="2"/>
      <c r="G415" s="2"/>
      <c r="H415" s="183"/>
      <c r="I415" s="173"/>
      <c r="J415" s="2"/>
    </row>
    <row r="416" spans="1:10">
      <c r="A416" s="2"/>
      <c r="B416" s="2"/>
      <c r="C416" s="2"/>
      <c r="D416" s="2"/>
      <c r="E416" s="2"/>
      <c r="F416" s="2"/>
      <c r="G416" s="2"/>
      <c r="H416" s="183"/>
      <c r="I416" s="173"/>
      <c r="J416" s="2"/>
    </row>
    <row r="417" spans="1:10">
      <c r="A417" s="2"/>
      <c r="B417" s="2"/>
      <c r="C417" s="2"/>
      <c r="D417" s="2"/>
      <c r="E417" s="2"/>
      <c r="F417" s="2"/>
      <c r="G417" s="2"/>
      <c r="H417" s="183"/>
      <c r="I417" s="173"/>
      <c r="J417" s="2"/>
    </row>
    <row r="418" spans="1:10">
      <c r="A418" s="2"/>
      <c r="B418" s="2"/>
      <c r="C418" s="2"/>
      <c r="D418" s="2"/>
      <c r="E418" s="2"/>
      <c r="F418" s="2"/>
      <c r="G418" s="2"/>
      <c r="H418" s="183"/>
      <c r="I418" s="173"/>
      <c r="J418" s="2"/>
    </row>
    <row r="419" spans="1:10">
      <c r="A419" s="2"/>
      <c r="B419" s="2"/>
      <c r="C419" s="2"/>
      <c r="D419" s="2"/>
      <c r="E419" s="2"/>
      <c r="F419" s="2"/>
      <c r="G419" s="2"/>
      <c r="H419" s="183"/>
      <c r="I419" s="173"/>
      <c r="J419" s="2"/>
    </row>
    <row r="420" spans="1:10">
      <c r="A420" s="2"/>
      <c r="B420" s="2"/>
      <c r="C420" s="2"/>
      <c r="D420" s="2"/>
      <c r="E420" s="2"/>
      <c r="F420" s="2"/>
      <c r="G420" s="2"/>
      <c r="H420" s="183"/>
      <c r="I420" s="173"/>
      <c r="J420" s="2"/>
    </row>
    <row r="421" spans="1:10">
      <c r="A421" s="2"/>
      <c r="B421" s="2"/>
      <c r="C421" s="2"/>
      <c r="D421" s="2"/>
      <c r="E421" s="2"/>
      <c r="F421" s="2"/>
      <c r="G421" s="2"/>
      <c r="H421" s="183"/>
      <c r="I421" s="173"/>
      <c r="J421" s="2"/>
    </row>
    <row r="422" spans="1:10">
      <c r="A422" s="2"/>
      <c r="B422" s="2"/>
      <c r="C422" s="2"/>
      <c r="D422" s="2"/>
      <c r="E422" s="2"/>
      <c r="F422" s="2"/>
      <c r="G422" s="2"/>
      <c r="H422" s="183"/>
      <c r="I422" s="173"/>
      <c r="J422" s="2"/>
    </row>
    <row r="423" spans="1:10">
      <c r="A423" s="2"/>
      <c r="B423" s="2"/>
      <c r="C423" s="2"/>
      <c r="D423" s="2"/>
      <c r="E423" s="2"/>
      <c r="F423" s="2"/>
      <c r="G423" s="2"/>
      <c r="H423" s="183"/>
      <c r="I423" s="173"/>
      <c r="J423" s="2"/>
    </row>
    <row r="424" spans="1:10">
      <c r="A424" s="2"/>
      <c r="B424" s="2"/>
      <c r="C424" s="2"/>
      <c r="D424" s="2"/>
      <c r="E424" s="2"/>
      <c r="F424" s="2"/>
      <c r="G424" s="2"/>
      <c r="H424" s="183"/>
      <c r="I424" s="173"/>
      <c r="J424" s="2"/>
    </row>
    <row r="425" spans="1:10">
      <c r="A425" s="2"/>
      <c r="B425" s="2"/>
      <c r="C425" s="2"/>
      <c r="D425" s="2"/>
      <c r="E425" s="2"/>
      <c r="F425" s="2"/>
      <c r="G425" s="2"/>
      <c r="H425" s="183"/>
      <c r="I425" s="173"/>
      <c r="J425" s="2"/>
    </row>
    <row r="426" spans="1:10">
      <c r="A426" s="2"/>
      <c r="B426" s="2"/>
      <c r="C426" s="2"/>
      <c r="D426" s="2"/>
      <c r="E426" s="2"/>
      <c r="F426" s="2"/>
      <c r="G426" s="2"/>
      <c r="H426" s="183"/>
      <c r="I426" s="173"/>
      <c r="J426" s="2"/>
    </row>
    <row r="427" spans="1:10">
      <c r="A427" s="2"/>
      <c r="B427" s="2"/>
      <c r="C427" s="2"/>
      <c r="D427" s="2"/>
      <c r="E427" s="2"/>
      <c r="F427" s="2"/>
      <c r="G427" s="2"/>
      <c r="H427" s="183"/>
      <c r="I427" s="173"/>
      <c r="J427" s="2"/>
    </row>
    <row r="428" spans="1:10">
      <c r="A428" s="2"/>
      <c r="B428" s="2"/>
      <c r="C428" s="2"/>
      <c r="D428" s="2"/>
      <c r="E428" s="2"/>
      <c r="F428" s="2"/>
      <c r="G428" s="2"/>
      <c r="H428" s="183"/>
      <c r="I428" s="173"/>
      <c r="J428" s="2"/>
    </row>
    <row r="429" spans="1:10">
      <c r="A429" s="2"/>
      <c r="B429" s="2"/>
      <c r="C429" s="2"/>
      <c r="D429" s="2"/>
      <c r="E429" s="2"/>
      <c r="F429" s="2"/>
      <c r="G429" s="2"/>
      <c r="H429" s="183"/>
      <c r="I429" s="173"/>
      <c r="J429" s="2"/>
    </row>
    <row r="430" spans="1:10">
      <c r="A430" s="2"/>
      <c r="B430" s="2"/>
      <c r="C430" s="2"/>
      <c r="D430" s="2"/>
      <c r="E430" s="2"/>
      <c r="F430" s="2"/>
      <c r="G430" s="2"/>
      <c r="H430" s="183"/>
      <c r="I430" s="173"/>
      <c r="J430" s="2"/>
    </row>
    <row r="431" spans="1:10">
      <c r="A431" s="2"/>
      <c r="B431" s="2"/>
      <c r="C431" s="2"/>
      <c r="D431" s="2"/>
      <c r="E431" s="2"/>
      <c r="F431" s="2"/>
      <c r="G431" s="2"/>
      <c r="H431" s="183"/>
      <c r="I431" s="173"/>
      <c r="J431" s="2"/>
    </row>
    <row r="432" spans="1:10">
      <c r="A432" s="2"/>
      <c r="B432" s="2"/>
      <c r="C432" s="2"/>
      <c r="D432" s="2"/>
      <c r="E432" s="2"/>
      <c r="F432" s="2"/>
      <c r="G432" s="2"/>
      <c r="H432" s="183"/>
      <c r="I432" s="173"/>
      <c r="J432" s="2"/>
    </row>
    <row r="433" spans="1:10">
      <c r="A433" s="2"/>
      <c r="B433" s="2"/>
      <c r="C433" s="2"/>
      <c r="D433" s="2"/>
      <c r="E433" s="2"/>
      <c r="F433" s="2"/>
      <c r="G433" s="2"/>
      <c r="H433" s="183"/>
      <c r="I433" s="173"/>
      <c r="J433" s="2"/>
    </row>
    <row r="434" spans="1:10">
      <c r="A434" s="2"/>
      <c r="B434" s="2"/>
      <c r="C434" s="2"/>
      <c r="D434" s="2"/>
      <c r="E434" s="2"/>
      <c r="F434" s="2"/>
      <c r="G434" s="2"/>
      <c r="H434" s="183"/>
      <c r="I434" s="173"/>
      <c r="J434" s="2"/>
    </row>
    <row r="435" spans="1:10">
      <c r="A435" s="2"/>
      <c r="B435" s="2"/>
      <c r="C435" s="2"/>
      <c r="D435" s="2"/>
      <c r="E435" s="2"/>
      <c r="F435" s="2"/>
      <c r="G435" s="2"/>
      <c r="H435" s="183"/>
      <c r="I435" s="173"/>
      <c r="J435" s="2"/>
    </row>
    <row r="436" spans="1:10">
      <c r="A436" s="2"/>
      <c r="B436" s="2"/>
      <c r="C436" s="2"/>
      <c r="D436" s="2"/>
      <c r="E436" s="2"/>
      <c r="F436" s="2"/>
      <c r="G436" s="2"/>
      <c r="H436" s="183"/>
      <c r="I436" s="173"/>
      <c r="J436" s="2"/>
    </row>
    <row r="437" spans="1:10">
      <c r="A437" s="2"/>
      <c r="B437" s="2"/>
      <c r="C437" s="2"/>
      <c r="D437" s="2"/>
      <c r="E437" s="2"/>
      <c r="F437" s="2"/>
      <c r="G437" s="2"/>
      <c r="H437" s="183"/>
      <c r="I437" s="173"/>
      <c r="J437" s="2"/>
    </row>
    <row r="438" spans="1:10">
      <c r="A438" s="2"/>
      <c r="B438" s="2"/>
      <c r="C438" s="2"/>
      <c r="D438" s="2"/>
      <c r="E438" s="2"/>
      <c r="F438" s="2"/>
      <c r="G438" s="2"/>
      <c r="H438" s="183"/>
      <c r="I438" s="173"/>
      <c r="J438" s="2"/>
    </row>
    <row r="439" spans="1:10">
      <c r="A439" s="2"/>
      <c r="B439" s="2"/>
      <c r="C439" s="2"/>
      <c r="D439" s="2"/>
      <c r="E439" s="2"/>
      <c r="F439" s="2"/>
      <c r="G439" s="2"/>
      <c r="H439" s="183"/>
      <c r="I439" s="173"/>
      <c r="J439" s="2"/>
    </row>
    <row r="440" spans="1:10">
      <c r="A440" s="2"/>
      <c r="B440" s="2"/>
      <c r="C440" s="2"/>
      <c r="D440" s="2"/>
      <c r="E440" s="2"/>
      <c r="F440" s="2"/>
      <c r="G440" s="2"/>
      <c r="H440" s="183"/>
      <c r="I440" s="173"/>
      <c r="J440" s="2"/>
    </row>
    <row r="441" spans="1:10">
      <c r="A441" s="2"/>
      <c r="B441" s="2"/>
      <c r="C441" s="2"/>
      <c r="D441" s="2"/>
      <c r="E441" s="2"/>
      <c r="F441" s="2"/>
      <c r="G441" s="2"/>
      <c r="H441" s="183"/>
      <c r="I441" s="173"/>
      <c r="J441" s="2"/>
    </row>
    <row r="442" spans="1:10">
      <c r="A442" s="2"/>
      <c r="B442" s="2"/>
      <c r="C442" s="2"/>
      <c r="D442" s="2"/>
      <c r="E442" s="2"/>
      <c r="F442" s="2"/>
      <c r="G442" s="2"/>
      <c r="H442" s="183"/>
      <c r="I442" s="173"/>
      <c r="J442" s="2"/>
    </row>
    <row r="443" spans="1:10">
      <c r="A443" s="2"/>
      <c r="B443" s="2"/>
      <c r="C443" s="2"/>
      <c r="D443" s="2"/>
      <c r="E443" s="2"/>
      <c r="F443" s="2"/>
      <c r="G443" s="2"/>
      <c r="H443" s="183"/>
      <c r="I443" s="173"/>
      <c r="J443" s="2"/>
    </row>
    <row r="444" spans="1:10">
      <c r="A444" s="2"/>
      <c r="B444" s="2"/>
      <c r="C444" s="2"/>
      <c r="D444" s="2"/>
      <c r="E444" s="2"/>
      <c r="F444" s="2"/>
      <c r="G444" s="2"/>
      <c r="H444" s="183"/>
      <c r="I444" s="173"/>
      <c r="J444" s="2"/>
    </row>
    <row r="445" spans="1:10">
      <c r="A445" s="2"/>
      <c r="B445" s="2"/>
      <c r="C445" s="2"/>
      <c r="D445" s="2"/>
      <c r="E445" s="2"/>
      <c r="F445" s="2"/>
      <c r="G445" s="2"/>
      <c r="H445" s="183"/>
      <c r="I445" s="173"/>
      <c r="J445" s="2"/>
    </row>
    <row r="446" spans="1:10">
      <c r="A446" s="2"/>
      <c r="B446" s="2"/>
      <c r="C446" s="2"/>
      <c r="D446" s="2"/>
      <c r="E446" s="2"/>
      <c r="F446" s="2"/>
      <c r="G446" s="2"/>
      <c r="H446" s="183"/>
      <c r="I446" s="173"/>
      <c r="J446" s="2"/>
    </row>
    <row r="447" spans="1:10">
      <c r="A447" s="2"/>
      <c r="B447" s="2"/>
      <c r="C447" s="2"/>
      <c r="D447" s="2"/>
      <c r="E447" s="2"/>
      <c r="F447" s="2"/>
      <c r="G447" s="2"/>
      <c r="H447" s="183"/>
      <c r="I447" s="173"/>
      <c r="J447" s="2"/>
    </row>
    <row r="448" spans="1:10">
      <c r="A448" s="2"/>
      <c r="B448" s="2"/>
      <c r="C448" s="2"/>
      <c r="D448" s="2"/>
      <c r="E448" s="2"/>
      <c r="F448" s="2"/>
      <c r="G448" s="2"/>
      <c r="H448" s="183"/>
      <c r="I448" s="173"/>
      <c r="J448" s="2"/>
    </row>
    <row r="449" spans="1:10">
      <c r="A449" s="2"/>
      <c r="B449" s="2"/>
      <c r="C449" s="2"/>
      <c r="D449" s="2"/>
      <c r="E449" s="2"/>
      <c r="F449" s="2"/>
      <c r="G449" s="2"/>
      <c r="H449" s="183"/>
      <c r="I449" s="173"/>
      <c r="J449" s="2"/>
    </row>
    <row r="450" spans="1:10">
      <c r="A450" s="2"/>
      <c r="B450" s="2"/>
      <c r="C450" s="2"/>
      <c r="D450" s="2"/>
      <c r="E450" s="2"/>
      <c r="F450" s="2"/>
      <c r="G450" s="2"/>
      <c r="H450" s="183"/>
      <c r="I450" s="173"/>
      <c r="J450" s="2"/>
    </row>
    <row r="451" spans="1:10">
      <c r="A451" s="2"/>
      <c r="B451" s="2"/>
      <c r="C451" s="2"/>
      <c r="D451" s="2"/>
      <c r="E451" s="2"/>
      <c r="F451" s="2"/>
      <c r="G451" s="2"/>
      <c r="H451" s="183"/>
      <c r="I451" s="173"/>
      <c r="J451" s="2"/>
    </row>
    <row r="452" spans="1:10">
      <c r="A452" s="2"/>
      <c r="B452" s="2"/>
      <c r="C452" s="2"/>
      <c r="D452" s="2"/>
      <c r="E452" s="2"/>
      <c r="F452" s="2"/>
      <c r="G452" s="2"/>
      <c r="H452" s="183"/>
      <c r="I452" s="173"/>
      <c r="J452" s="2"/>
    </row>
    <row r="453" spans="1:10">
      <c r="A453" s="2"/>
      <c r="B453" s="2"/>
      <c r="C453" s="2"/>
      <c r="D453" s="2"/>
      <c r="E453" s="2"/>
      <c r="F453" s="2"/>
      <c r="G453" s="2"/>
      <c r="H453" s="183"/>
      <c r="I453" s="173"/>
      <c r="J453" s="2"/>
    </row>
    <row r="454" spans="1:10">
      <c r="A454" s="2"/>
      <c r="B454" s="2"/>
      <c r="C454" s="2"/>
      <c r="D454" s="2"/>
      <c r="E454" s="2"/>
      <c r="F454" s="2"/>
      <c r="G454" s="2"/>
      <c r="H454" s="183"/>
      <c r="I454" s="173"/>
      <c r="J454" s="2"/>
    </row>
    <row r="455" spans="1:10">
      <c r="A455" s="2"/>
      <c r="B455" s="2"/>
      <c r="C455" s="2"/>
      <c r="D455" s="2"/>
      <c r="E455" s="2"/>
      <c r="F455" s="2"/>
      <c r="G455" s="2"/>
      <c r="H455" s="183"/>
      <c r="I455" s="173"/>
      <c r="J455" s="2"/>
    </row>
    <row r="456" spans="1:10">
      <c r="A456" s="2"/>
      <c r="B456" s="2"/>
      <c r="C456" s="2"/>
      <c r="D456" s="2"/>
      <c r="E456" s="2"/>
      <c r="F456" s="2"/>
      <c r="G456" s="2"/>
      <c r="H456" s="183"/>
      <c r="I456" s="173"/>
      <c r="J456" s="2"/>
    </row>
    <row r="457" spans="1:10">
      <c r="A457" s="2"/>
      <c r="B457" s="2"/>
      <c r="C457" s="2"/>
      <c r="D457" s="2"/>
      <c r="E457" s="2"/>
      <c r="F457" s="2"/>
      <c r="G457" s="2"/>
      <c r="H457" s="183"/>
      <c r="I457" s="173"/>
      <c r="J457" s="2"/>
    </row>
    <row r="458" spans="1:10">
      <c r="A458" s="2"/>
      <c r="B458" s="2"/>
      <c r="C458" s="2"/>
      <c r="D458" s="2"/>
      <c r="E458" s="2"/>
      <c r="F458" s="2"/>
      <c r="G458" s="2"/>
      <c r="H458" s="183"/>
      <c r="I458" s="173"/>
      <c r="J458" s="2"/>
    </row>
    <row r="459" spans="1:10">
      <c r="A459" s="2"/>
      <c r="B459" s="2"/>
      <c r="C459" s="2"/>
      <c r="D459" s="2"/>
      <c r="E459" s="2"/>
      <c r="F459" s="2"/>
      <c r="G459" s="2"/>
      <c r="H459" s="183"/>
      <c r="I459" s="173"/>
      <c r="J459" s="2"/>
    </row>
    <row r="460" spans="1:10">
      <c r="A460" s="2"/>
      <c r="B460" s="2"/>
      <c r="C460" s="2"/>
      <c r="D460" s="2"/>
      <c r="E460" s="2"/>
      <c r="F460" s="2"/>
      <c r="G460" s="2"/>
      <c r="H460" s="183"/>
      <c r="I460" s="173"/>
      <c r="J460" s="2"/>
    </row>
    <row r="461" spans="1:10">
      <c r="A461" s="2"/>
      <c r="B461" s="2"/>
      <c r="C461" s="2"/>
      <c r="D461" s="2"/>
      <c r="E461" s="2"/>
      <c r="F461" s="2"/>
      <c r="G461" s="2"/>
      <c r="H461" s="183"/>
      <c r="I461" s="173"/>
      <c r="J461" s="2"/>
    </row>
    <row r="462" spans="1:10">
      <c r="A462" s="2"/>
      <c r="B462" s="2"/>
      <c r="C462" s="2"/>
      <c r="D462" s="2"/>
      <c r="E462" s="2"/>
      <c r="F462" s="2"/>
      <c r="G462" s="2"/>
      <c r="H462" s="183"/>
      <c r="I462" s="173"/>
      <c r="J462" s="2"/>
    </row>
    <row r="463" spans="1:10">
      <c r="A463" s="2"/>
      <c r="B463" s="2"/>
      <c r="C463" s="2"/>
      <c r="D463" s="2"/>
      <c r="E463" s="2"/>
      <c r="F463" s="2"/>
      <c r="G463" s="2"/>
      <c r="H463" s="183"/>
      <c r="I463" s="173"/>
      <c r="J463" s="2"/>
    </row>
    <row r="464" spans="1:10">
      <c r="A464" s="2"/>
      <c r="B464" s="2"/>
      <c r="C464" s="2"/>
      <c r="D464" s="2"/>
      <c r="E464" s="2"/>
      <c r="F464" s="2"/>
      <c r="G464" s="2"/>
      <c r="H464" s="183"/>
      <c r="I464" s="173"/>
      <c r="J464" s="2"/>
    </row>
    <row r="465" spans="1:10">
      <c r="A465" s="2"/>
      <c r="B465" s="2"/>
      <c r="C465" s="2"/>
      <c r="D465" s="2"/>
      <c r="E465" s="2"/>
      <c r="F465" s="2"/>
      <c r="G465" s="2"/>
      <c r="H465" s="183"/>
      <c r="I465" s="173"/>
      <c r="J465" s="2"/>
    </row>
    <row r="466" spans="1:10">
      <c r="A466" s="2"/>
      <c r="B466" s="2"/>
      <c r="C466" s="2"/>
      <c r="D466" s="2"/>
      <c r="E466" s="2"/>
      <c r="F466" s="2"/>
      <c r="G466" s="2"/>
      <c r="H466" s="183"/>
      <c r="I466" s="173"/>
      <c r="J466" s="2"/>
    </row>
    <row r="467" spans="1:10">
      <c r="A467" s="2"/>
      <c r="B467" s="2"/>
      <c r="C467" s="2"/>
      <c r="D467" s="2"/>
      <c r="E467" s="2"/>
      <c r="F467" s="2"/>
      <c r="G467" s="2"/>
      <c r="H467" s="183"/>
      <c r="I467" s="173"/>
      <c r="J467" s="2"/>
    </row>
    <row r="468" spans="1:10">
      <c r="A468" s="2"/>
      <c r="B468" s="2"/>
      <c r="C468" s="2"/>
      <c r="D468" s="2"/>
      <c r="E468" s="2"/>
      <c r="F468" s="2"/>
      <c r="G468" s="2"/>
      <c r="H468" s="183"/>
      <c r="I468" s="173"/>
      <c r="J468" s="2"/>
    </row>
    <row r="469" spans="1:10">
      <c r="A469" s="2"/>
      <c r="B469" s="2"/>
      <c r="C469" s="2"/>
      <c r="D469" s="2"/>
      <c r="E469" s="2"/>
      <c r="F469" s="2"/>
      <c r="G469" s="2"/>
      <c r="H469" s="183"/>
      <c r="I469" s="173"/>
      <c r="J469" s="2"/>
    </row>
    <row r="470" spans="1:10">
      <c r="A470" s="2"/>
      <c r="B470" s="2"/>
      <c r="C470" s="2"/>
      <c r="D470" s="2"/>
      <c r="E470" s="2"/>
      <c r="F470" s="2"/>
      <c r="G470" s="2"/>
      <c r="H470" s="183"/>
      <c r="I470" s="173"/>
      <c r="J470" s="2"/>
    </row>
    <row r="471" spans="1:10">
      <c r="A471" s="2"/>
      <c r="B471" s="2"/>
      <c r="C471" s="2"/>
      <c r="D471" s="2"/>
      <c r="E471" s="2"/>
      <c r="F471" s="2"/>
      <c r="G471" s="2"/>
      <c r="H471" s="183"/>
      <c r="I471" s="173"/>
      <c r="J471" s="2"/>
    </row>
    <row r="472" spans="1:10">
      <c r="A472" s="2"/>
      <c r="B472" s="2"/>
      <c r="C472" s="2"/>
      <c r="D472" s="2"/>
      <c r="E472" s="2"/>
      <c r="F472" s="2"/>
      <c r="G472" s="2"/>
      <c r="H472" s="183"/>
      <c r="I472" s="173"/>
      <c r="J472" s="2"/>
    </row>
    <row r="473" spans="1:10">
      <c r="A473" s="2"/>
      <c r="B473" s="2"/>
      <c r="C473" s="2"/>
      <c r="D473" s="2"/>
      <c r="E473" s="2"/>
      <c r="F473" s="2"/>
      <c r="G473" s="2"/>
      <c r="H473" s="183"/>
      <c r="I473" s="173"/>
      <c r="J473" s="2"/>
    </row>
    <row r="474" spans="1:10">
      <c r="A474" s="2"/>
      <c r="B474" s="2"/>
      <c r="C474" s="2"/>
      <c r="D474" s="2"/>
      <c r="E474" s="2"/>
      <c r="F474" s="2"/>
      <c r="G474" s="2"/>
      <c r="H474" s="183"/>
      <c r="I474" s="173"/>
      <c r="J474" s="2"/>
    </row>
    <row r="475" spans="1:10">
      <c r="A475" s="2"/>
      <c r="B475" s="2"/>
      <c r="C475" s="2"/>
      <c r="D475" s="2"/>
      <c r="E475" s="2"/>
      <c r="F475" s="2"/>
      <c r="G475" s="2"/>
      <c r="H475" s="183"/>
      <c r="I475" s="173"/>
      <c r="J475" s="2"/>
    </row>
    <row r="476" spans="1:10">
      <c r="A476" s="2"/>
      <c r="B476" s="2"/>
      <c r="C476" s="2"/>
      <c r="D476" s="2"/>
      <c r="E476" s="2"/>
      <c r="F476" s="2"/>
      <c r="G476" s="2"/>
      <c r="H476" s="183"/>
      <c r="I476" s="173"/>
      <c r="J476" s="2"/>
    </row>
    <row r="477" spans="1:10">
      <c r="A477" s="2"/>
      <c r="B477" s="2"/>
      <c r="C477" s="2"/>
      <c r="D477" s="2"/>
      <c r="E477" s="2"/>
      <c r="F477" s="2"/>
      <c r="G477" s="2"/>
      <c r="H477" s="183"/>
      <c r="I477" s="173"/>
      <c r="J477" s="2"/>
    </row>
    <row r="478" spans="1:10">
      <c r="A478" s="2"/>
      <c r="B478" s="2"/>
      <c r="C478" s="2"/>
      <c r="D478" s="2"/>
      <c r="E478" s="2"/>
      <c r="F478" s="2"/>
      <c r="G478" s="2"/>
      <c r="H478" s="183"/>
      <c r="I478" s="173"/>
      <c r="J478" s="2"/>
    </row>
    <row r="479" spans="1:10">
      <c r="A479" s="2"/>
      <c r="B479" s="2"/>
      <c r="C479" s="2"/>
      <c r="D479" s="2"/>
      <c r="E479" s="2"/>
      <c r="F479" s="2"/>
      <c r="G479" s="2"/>
      <c r="H479" s="183"/>
      <c r="I479" s="173"/>
      <c r="J479" s="2"/>
    </row>
    <row r="480" spans="1:10">
      <c r="A480" s="2"/>
      <c r="B480" s="2"/>
      <c r="C480" s="2"/>
      <c r="D480" s="2"/>
      <c r="E480" s="2"/>
      <c r="F480" s="2"/>
      <c r="G480" s="2"/>
      <c r="H480" s="183"/>
      <c r="I480" s="173"/>
      <c r="J480" s="2"/>
    </row>
    <row r="481" spans="1:10">
      <c r="A481" s="2"/>
      <c r="B481" s="2"/>
      <c r="C481" s="2"/>
      <c r="D481" s="2"/>
      <c r="E481" s="2"/>
      <c r="F481" s="2"/>
      <c r="G481" s="2"/>
      <c r="H481" s="183"/>
      <c r="I481" s="173"/>
      <c r="J481" s="2"/>
    </row>
    <row r="482" spans="1:10">
      <c r="A482" s="2"/>
      <c r="B482" s="2"/>
      <c r="C482" s="2"/>
      <c r="D482" s="2"/>
      <c r="E482" s="2"/>
      <c r="F482" s="2"/>
      <c r="G482" s="2"/>
      <c r="H482" s="183"/>
      <c r="I482" s="173"/>
      <c r="J482" s="2"/>
    </row>
    <row r="483" spans="1:10">
      <c r="A483" s="2"/>
      <c r="B483" s="2"/>
      <c r="C483" s="2"/>
      <c r="D483" s="2"/>
      <c r="E483" s="2"/>
      <c r="F483" s="2"/>
      <c r="G483" s="2"/>
      <c r="H483" s="183"/>
      <c r="I483" s="173"/>
      <c r="J483" s="2"/>
    </row>
    <row r="484" spans="1:10">
      <c r="A484" s="2"/>
      <c r="B484" s="2"/>
      <c r="C484" s="2"/>
      <c r="D484" s="2"/>
      <c r="E484" s="2"/>
      <c r="F484" s="2"/>
      <c r="G484" s="2"/>
      <c r="H484" s="183"/>
      <c r="I484" s="173"/>
      <c r="J484" s="2"/>
    </row>
    <row r="485" spans="1:10">
      <c r="A485" s="2"/>
      <c r="B485" s="2"/>
      <c r="C485" s="2"/>
      <c r="D485" s="2"/>
      <c r="E485" s="2"/>
      <c r="F485" s="2"/>
      <c r="G485" s="2"/>
      <c r="H485" s="183"/>
      <c r="I485" s="173"/>
      <c r="J485" s="2"/>
    </row>
    <row r="486" spans="1:10">
      <c r="A486" s="2"/>
      <c r="B486" s="2"/>
      <c r="C486" s="2"/>
      <c r="D486" s="2"/>
      <c r="E486" s="2"/>
      <c r="F486" s="2"/>
      <c r="G486" s="2"/>
      <c r="H486" s="183"/>
      <c r="I486" s="173"/>
      <c r="J486" s="2"/>
    </row>
    <row r="487" spans="1:10">
      <c r="A487" s="2"/>
      <c r="B487" s="2"/>
      <c r="C487" s="2"/>
      <c r="D487" s="2"/>
      <c r="E487" s="2"/>
      <c r="F487" s="2"/>
      <c r="G487" s="2"/>
      <c r="H487" s="183"/>
      <c r="I487" s="173"/>
      <c r="J487" s="2"/>
    </row>
    <row r="488" spans="1:10">
      <c r="A488" s="2"/>
      <c r="B488" s="2"/>
      <c r="C488" s="2"/>
      <c r="D488" s="2"/>
      <c r="E488" s="2"/>
      <c r="F488" s="2"/>
      <c r="G488" s="2"/>
      <c r="H488" s="183"/>
      <c r="I488" s="173"/>
      <c r="J488" s="2"/>
    </row>
    <row r="489" spans="1:10">
      <c r="A489" s="2"/>
      <c r="B489" s="2"/>
      <c r="C489" s="2"/>
      <c r="D489" s="2"/>
      <c r="E489" s="2"/>
      <c r="F489" s="2"/>
      <c r="G489" s="2"/>
      <c r="H489" s="183"/>
      <c r="I489" s="173"/>
      <c r="J489" s="2"/>
    </row>
    <row r="490" spans="1:10">
      <c r="A490" s="2"/>
      <c r="B490" s="2"/>
      <c r="C490" s="2"/>
      <c r="D490" s="2"/>
      <c r="E490" s="2"/>
      <c r="F490" s="2"/>
      <c r="G490" s="2"/>
      <c r="H490" s="183"/>
      <c r="I490" s="173"/>
      <c r="J490" s="2"/>
    </row>
    <row r="491" spans="1:10">
      <c r="A491" s="2"/>
      <c r="B491" s="2"/>
      <c r="C491" s="2"/>
      <c r="D491" s="2"/>
      <c r="E491" s="2"/>
      <c r="F491" s="2"/>
      <c r="G491" s="2"/>
      <c r="H491" s="183"/>
      <c r="I491" s="173"/>
      <c r="J491" s="2"/>
    </row>
    <row r="492" spans="1:10">
      <c r="A492" s="2"/>
      <c r="B492" s="2"/>
      <c r="C492" s="2"/>
      <c r="D492" s="2"/>
      <c r="E492" s="2"/>
      <c r="F492" s="2"/>
      <c r="G492" s="2"/>
      <c r="H492" s="183"/>
      <c r="I492" s="173"/>
      <c r="J492" s="2"/>
    </row>
    <row r="493" spans="1:10">
      <c r="A493" s="2"/>
      <c r="B493" s="2"/>
      <c r="C493" s="2"/>
      <c r="D493" s="2"/>
      <c r="E493" s="2"/>
      <c r="F493" s="2"/>
      <c r="G493" s="2"/>
      <c r="H493" s="183"/>
      <c r="I493" s="173"/>
      <c r="J493" s="2"/>
    </row>
    <row r="494" spans="1:10">
      <c r="A494" s="2"/>
      <c r="B494" s="2"/>
      <c r="C494" s="2"/>
      <c r="D494" s="2"/>
      <c r="E494" s="2"/>
      <c r="F494" s="2"/>
      <c r="G494" s="2"/>
      <c r="H494" s="183"/>
      <c r="I494" s="173"/>
      <c r="J494" s="2"/>
    </row>
    <row r="495" spans="1:10">
      <c r="A495" s="2"/>
      <c r="B495" s="2"/>
      <c r="C495" s="2"/>
      <c r="D495" s="2"/>
      <c r="E495" s="2"/>
      <c r="F495" s="2"/>
      <c r="G495" s="2"/>
      <c r="H495" s="183"/>
      <c r="I495" s="173"/>
      <c r="J495" s="2"/>
    </row>
    <row r="496" spans="1:10">
      <c r="A496" s="2"/>
      <c r="B496" s="2"/>
      <c r="C496" s="2"/>
      <c r="D496" s="2"/>
      <c r="E496" s="2"/>
      <c r="F496" s="2"/>
      <c r="G496" s="2"/>
      <c r="H496" s="183"/>
      <c r="I496" s="173"/>
      <c r="J496" s="2"/>
    </row>
    <row r="497" spans="1:10">
      <c r="A497" s="2"/>
      <c r="B497" s="2"/>
      <c r="C497" s="2"/>
      <c r="D497" s="2"/>
      <c r="E497" s="2"/>
      <c r="F497" s="2"/>
      <c r="G497" s="2"/>
      <c r="H497" s="183"/>
      <c r="I497" s="173"/>
      <c r="J497" s="2"/>
    </row>
    <row r="498" spans="1:10">
      <c r="A498" s="2"/>
      <c r="B498" s="2"/>
      <c r="C498" s="2"/>
      <c r="D498" s="2"/>
      <c r="E498" s="2"/>
      <c r="F498" s="2"/>
      <c r="G498" s="2"/>
      <c r="H498" s="183"/>
      <c r="I498" s="173"/>
      <c r="J498" s="2"/>
    </row>
    <row r="499" spans="1:10">
      <c r="A499" s="2"/>
      <c r="B499" s="2"/>
      <c r="C499" s="2"/>
      <c r="D499" s="2"/>
      <c r="E499" s="2"/>
      <c r="F499" s="2"/>
      <c r="G499" s="2"/>
      <c r="H499" s="183"/>
      <c r="I499" s="173"/>
      <c r="J499" s="2"/>
    </row>
    <row r="500" spans="1:10">
      <c r="A500" s="2"/>
      <c r="B500" s="2"/>
      <c r="C500" s="2"/>
      <c r="D500" s="2"/>
      <c r="E500" s="2"/>
      <c r="F500" s="2"/>
      <c r="G500" s="2"/>
      <c r="H500" s="183"/>
      <c r="I500" s="173"/>
      <c r="J500" s="2"/>
    </row>
    <row r="501" spans="1:10">
      <c r="A501" s="2"/>
      <c r="B501" s="2"/>
      <c r="C501" s="2"/>
      <c r="D501" s="2"/>
      <c r="E501" s="2"/>
      <c r="F501" s="2"/>
      <c r="G501" s="2"/>
      <c r="H501" s="183"/>
      <c r="I501" s="173"/>
      <c r="J501" s="2"/>
    </row>
    <row r="502" spans="1:10">
      <c r="A502" s="2"/>
      <c r="B502" s="2"/>
      <c r="C502" s="2"/>
      <c r="D502" s="2"/>
      <c r="E502" s="2"/>
      <c r="F502" s="2"/>
      <c r="G502" s="2"/>
      <c r="H502" s="183"/>
      <c r="I502" s="173"/>
      <c r="J502" s="2"/>
    </row>
    <row r="503" spans="1:10">
      <c r="A503" s="2"/>
      <c r="B503" s="2"/>
      <c r="C503" s="2"/>
      <c r="D503" s="2"/>
      <c r="E503" s="2"/>
      <c r="F503" s="2"/>
      <c r="G503" s="2"/>
      <c r="H503" s="183"/>
      <c r="I503" s="173"/>
      <c r="J503" s="2"/>
    </row>
    <row r="504" spans="1:10">
      <c r="A504" s="2"/>
      <c r="B504" s="2"/>
      <c r="C504" s="2"/>
      <c r="D504" s="2"/>
      <c r="E504" s="2"/>
      <c r="F504" s="2"/>
      <c r="G504" s="2"/>
      <c r="H504" s="183"/>
      <c r="I504" s="173"/>
      <c r="J504" s="2"/>
    </row>
    <row r="505" spans="1:10">
      <c r="A505" s="2"/>
      <c r="B505" s="2"/>
      <c r="C505" s="2"/>
      <c r="D505" s="2"/>
      <c r="E505" s="2"/>
      <c r="F505" s="2"/>
      <c r="G505" s="2"/>
      <c r="H505" s="183"/>
      <c r="I505" s="173"/>
      <c r="J505" s="2"/>
    </row>
    <row r="506" spans="1:10">
      <c r="A506" s="2"/>
      <c r="B506" s="2"/>
      <c r="C506" s="2"/>
      <c r="D506" s="2"/>
      <c r="E506" s="2"/>
      <c r="F506" s="2"/>
      <c r="G506" s="2"/>
      <c r="H506" s="183"/>
      <c r="I506" s="173"/>
      <c r="J506" s="2"/>
    </row>
    <row r="507" spans="1:10">
      <c r="A507" s="2"/>
      <c r="B507" s="2"/>
      <c r="C507" s="2"/>
      <c r="D507" s="2"/>
      <c r="E507" s="2"/>
      <c r="F507" s="2"/>
      <c r="G507" s="2"/>
      <c r="H507" s="183"/>
      <c r="I507" s="173"/>
      <c r="J507" s="2"/>
    </row>
    <row r="508" spans="1:10">
      <c r="A508" s="2"/>
      <c r="B508" s="2"/>
      <c r="C508" s="2"/>
      <c r="D508" s="2"/>
      <c r="E508" s="2"/>
      <c r="F508" s="2"/>
      <c r="G508" s="2"/>
      <c r="H508" s="183"/>
      <c r="I508" s="173"/>
      <c r="J508" s="2"/>
    </row>
    <row r="509" spans="1:10">
      <c r="A509" s="2"/>
      <c r="B509" s="2"/>
      <c r="C509" s="2"/>
      <c r="D509" s="2"/>
      <c r="E509" s="2"/>
      <c r="F509" s="2"/>
      <c r="G509" s="2"/>
      <c r="H509" s="183"/>
      <c r="I509" s="173"/>
      <c r="J509" s="2"/>
    </row>
    <row r="510" spans="1:10">
      <c r="A510" s="2"/>
      <c r="B510" s="2"/>
      <c r="C510" s="2"/>
      <c r="D510" s="2"/>
      <c r="E510" s="2"/>
      <c r="F510" s="2"/>
      <c r="G510" s="2"/>
      <c r="H510" s="183"/>
      <c r="I510" s="173"/>
      <c r="J510" s="2"/>
    </row>
    <row r="511" spans="1:10">
      <c r="A511" s="2"/>
      <c r="B511" s="2"/>
      <c r="C511" s="2"/>
      <c r="D511" s="2"/>
      <c r="E511" s="2"/>
      <c r="F511" s="2"/>
      <c r="G511" s="2"/>
      <c r="H511" s="183"/>
      <c r="I511" s="173"/>
      <c r="J511" s="2"/>
    </row>
    <row r="512" spans="1:10">
      <c r="A512" s="2"/>
      <c r="B512" s="2"/>
      <c r="C512" s="2"/>
      <c r="D512" s="2"/>
      <c r="E512" s="2"/>
      <c r="F512" s="2"/>
      <c r="G512" s="2"/>
      <c r="H512" s="183"/>
      <c r="I512" s="173"/>
      <c r="J512" s="2"/>
    </row>
    <row r="513" spans="1:10">
      <c r="A513" s="2"/>
      <c r="B513" s="2"/>
      <c r="C513" s="2"/>
      <c r="D513" s="2"/>
      <c r="E513" s="2"/>
      <c r="F513" s="2"/>
      <c r="G513" s="2"/>
      <c r="H513" s="183"/>
      <c r="I513" s="173"/>
      <c r="J513" s="2"/>
    </row>
    <row r="514" spans="1:10">
      <c r="A514" s="2"/>
      <c r="B514" s="2"/>
      <c r="C514" s="2"/>
      <c r="D514" s="2"/>
      <c r="E514" s="2"/>
      <c r="F514" s="2"/>
      <c r="G514" s="2"/>
      <c r="H514" s="183"/>
      <c r="I514" s="173"/>
      <c r="J514" s="2"/>
    </row>
    <row r="515" spans="1:10">
      <c r="A515" s="2"/>
      <c r="B515" s="2"/>
      <c r="C515" s="2"/>
      <c r="D515" s="2"/>
      <c r="E515" s="2"/>
      <c r="F515" s="2"/>
      <c r="G515" s="2"/>
      <c r="H515" s="183"/>
      <c r="I515" s="173"/>
      <c r="J515" s="2"/>
    </row>
    <row r="516" spans="1:10">
      <c r="A516" s="2"/>
      <c r="B516" s="2"/>
      <c r="C516" s="2"/>
      <c r="D516" s="2"/>
      <c r="E516" s="2"/>
      <c r="F516" s="2"/>
      <c r="G516" s="2"/>
      <c r="H516" s="183"/>
      <c r="I516" s="173"/>
      <c r="J516" s="2"/>
    </row>
    <row r="517" spans="1:10">
      <c r="A517" s="2"/>
      <c r="B517" s="2"/>
      <c r="C517" s="2"/>
      <c r="D517" s="2"/>
      <c r="E517" s="2"/>
      <c r="F517" s="2"/>
      <c r="G517" s="2"/>
      <c r="H517" s="183"/>
      <c r="I517" s="173"/>
      <c r="J517" s="2"/>
    </row>
    <row r="518" spans="1:10">
      <c r="A518" s="2"/>
      <c r="B518" s="2"/>
      <c r="C518" s="2"/>
      <c r="D518" s="2"/>
      <c r="E518" s="2"/>
      <c r="F518" s="2"/>
      <c r="G518" s="2"/>
      <c r="H518" s="183"/>
      <c r="I518" s="173"/>
      <c r="J518" s="2"/>
    </row>
    <row r="519" spans="1:10">
      <c r="A519" s="2"/>
      <c r="B519" s="2"/>
      <c r="C519" s="2"/>
      <c r="D519" s="2"/>
      <c r="E519" s="2"/>
      <c r="F519" s="2"/>
      <c r="G519" s="2"/>
      <c r="H519" s="183"/>
      <c r="I519" s="173"/>
      <c r="J519" s="2"/>
    </row>
    <row r="520" spans="1:10">
      <c r="A520" s="2"/>
      <c r="B520" s="2"/>
      <c r="C520" s="2"/>
      <c r="D520" s="2"/>
      <c r="E520" s="2"/>
      <c r="F520" s="2"/>
      <c r="G520" s="2"/>
      <c r="H520" s="183"/>
      <c r="I520" s="173"/>
      <c r="J520" s="2"/>
    </row>
    <row r="521" spans="1:10">
      <c r="A521" s="2"/>
      <c r="B521" s="2"/>
      <c r="C521" s="2"/>
      <c r="D521" s="2"/>
      <c r="E521" s="2"/>
      <c r="F521" s="2"/>
      <c r="G521" s="2"/>
      <c r="H521" s="183"/>
      <c r="I521" s="173"/>
      <c r="J521" s="2"/>
    </row>
    <row r="522" spans="1:10">
      <c r="A522" s="2"/>
      <c r="B522" s="2"/>
      <c r="C522" s="2"/>
      <c r="D522" s="2"/>
      <c r="E522" s="2"/>
      <c r="F522" s="2"/>
      <c r="G522" s="2"/>
      <c r="H522" s="183"/>
      <c r="I522" s="173"/>
      <c r="J522" s="2"/>
    </row>
    <row r="523" spans="1:10">
      <c r="A523" s="2"/>
      <c r="B523" s="2"/>
      <c r="C523" s="2"/>
      <c r="D523" s="2"/>
      <c r="E523" s="2"/>
      <c r="F523" s="2"/>
      <c r="G523" s="2"/>
      <c r="H523" s="183"/>
      <c r="I523" s="173"/>
      <c r="J523" s="2"/>
    </row>
    <row r="524" spans="1:10">
      <c r="A524" s="2"/>
      <c r="B524" s="2"/>
      <c r="C524" s="2"/>
      <c r="D524" s="2"/>
      <c r="E524" s="2"/>
      <c r="F524" s="2"/>
      <c r="G524" s="2"/>
      <c r="H524" s="183"/>
      <c r="I524" s="173"/>
      <c r="J524" s="2"/>
    </row>
    <row r="525" spans="1:10">
      <c r="A525" s="2"/>
      <c r="B525" s="2"/>
      <c r="C525" s="2"/>
      <c r="D525" s="2"/>
      <c r="E525" s="2"/>
      <c r="F525" s="2"/>
      <c r="G525" s="2"/>
      <c r="H525" s="183"/>
      <c r="I525" s="173"/>
      <c r="J525" s="2"/>
    </row>
    <row r="526" spans="1:10">
      <c r="A526" s="2"/>
      <c r="B526" s="2"/>
      <c r="C526" s="2"/>
      <c r="D526" s="2"/>
      <c r="E526" s="2"/>
      <c r="F526" s="2"/>
      <c r="G526" s="2"/>
      <c r="H526" s="183"/>
      <c r="I526" s="173"/>
      <c r="J526" s="2"/>
    </row>
    <row r="527" spans="1:10">
      <c r="A527" s="2"/>
      <c r="B527" s="2"/>
      <c r="C527" s="2"/>
      <c r="D527" s="2"/>
      <c r="E527" s="2"/>
      <c r="F527" s="2"/>
      <c r="G527" s="2"/>
      <c r="H527" s="183"/>
      <c r="I527" s="173"/>
      <c r="J527" s="2"/>
    </row>
    <row r="528" spans="1:10">
      <c r="A528" s="2"/>
      <c r="B528" s="2"/>
      <c r="C528" s="2"/>
      <c r="D528" s="2"/>
      <c r="E528" s="2"/>
      <c r="F528" s="2"/>
      <c r="G528" s="2"/>
      <c r="H528" s="183"/>
      <c r="I528" s="173"/>
      <c r="J528" s="2"/>
    </row>
    <row r="529" spans="1:10">
      <c r="A529" s="2"/>
      <c r="B529" s="2"/>
      <c r="C529" s="2"/>
      <c r="D529" s="2"/>
      <c r="E529" s="2"/>
      <c r="F529" s="2"/>
      <c r="G529" s="2"/>
      <c r="H529" s="183"/>
      <c r="I529" s="173"/>
      <c r="J529" s="2"/>
    </row>
    <row r="530" spans="1:10">
      <c r="A530" s="2"/>
      <c r="B530" s="2"/>
      <c r="C530" s="2"/>
      <c r="D530" s="2"/>
      <c r="E530" s="2"/>
      <c r="F530" s="2"/>
      <c r="G530" s="2"/>
      <c r="H530" s="183"/>
      <c r="I530" s="173"/>
      <c r="J530" s="2"/>
    </row>
    <row r="531" spans="1:10">
      <c r="A531" s="2"/>
      <c r="B531" s="2"/>
      <c r="C531" s="2"/>
      <c r="D531" s="2"/>
      <c r="E531" s="2"/>
      <c r="F531" s="2"/>
      <c r="G531" s="2"/>
      <c r="H531" s="183"/>
      <c r="I531" s="173"/>
      <c r="J531" s="2"/>
    </row>
    <row r="532" spans="1:10">
      <c r="A532" s="2"/>
      <c r="B532" s="2"/>
      <c r="C532" s="2"/>
      <c r="D532" s="2"/>
      <c r="E532" s="2"/>
      <c r="F532" s="2"/>
      <c r="G532" s="2"/>
      <c r="H532" s="183"/>
      <c r="I532" s="173"/>
      <c r="J532" s="2"/>
    </row>
    <row r="533" spans="1:10">
      <c r="A533" s="2"/>
      <c r="B533" s="2"/>
      <c r="C533" s="2"/>
      <c r="D533" s="2"/>
      <c r="E533" s="2"/>
      <c r="F533" s="2"/>
      <c r="G533" s="2"/>
      <c r="H533" s="183"/>
      <c r="I533" s="173"/>
      <c r="J533" s="2"/>
    </row>
    <row r="534" spans="1:10">
      <c r="A534" s="2"/>
      <c r="B534" s="2"/>
      <c r="C534" s="2"/>
      <c r="D534" s="2"/>
      <c r="E534" s="2"/>
      <c r="F534" s="2"/>
      <c r="G534" s="2"/>
      <c r="H534" s="183"/>
      <c r="I534" s="173"/>
      <c r="J534" s="2"/>
    </row>
    <row r="535" spans="1:10">
      <c r="A535" s="2"/>
      <c r="B535" s="2"/>
      <c r="C535" s="2"/>
      <c r="D535" s="2"/>
      <c r="E535" s="2"/>
      <c r="F535" s="2"/>
      <c r="G535" s="2"/>
      <c r="H535" s="183"/>
      <c r="I535" s="173"/>
      <c r="J535" s="2"/>
    </row>
    <row r="536" spans="1:10">
      <c r="A536" s="2"/>
      <c r="B536" s="2"/>
      <c r="C536" s="2"/>
      <c r="D536" s="2"/>
      <c r="E536" s="2"/>
      <c r="F536" s="2"/>
      <c r="G536" s="2"/>
      <c r="H536" s="183"/>
      <c r="I536" s="173"/>
      <c r="J536" s="2"/>
    </row>
    <row r="537" spans="1:10">
      <c r="A537" s="2"/>
      <c r="B537" s="2"/>
      <c r="C537" s="2"/>
      <c r="D537" s="2"/>
      <c r="E537" s="2"/>
      <c r="F537" s="2"/>
      <c r="G537" s="2"/>
      <c r="H537" s="183"/>
      <c r="I537" s="173"/>
      <c r="J537" s="2"/>
    </row>
    <row r="538" spans="1:10">
      <c r="A538" s="2"/>
      <c r="B538" s="2"/>
      <c r="C538" s="2"/>
      <c r="D538" s="2"/>
      <c r="E538" s="2"/>
      <c r="F538" s="2"/>
      <c r="G538" s="2"/>
      <c r="H538" s="183"/>
      <c r="I538" s="173"/>
      <c r="J538" s="2"/>
    </row>
    <row r="539" spans="1:10">
      <c r="A539" s="2"/>
      <c r="B539" s="2"/>
      <c r="C539" s="2"/>
      <c r="D539" s="2"/>
      <c r="E539" s="2"/>
      <c r="F539" s="2"/>
      <c r="G539" s="2"/>
      <c r="H539" s="183"/>
      <c r="I539" s="173"/>
      <c r="J539" s="2"/>
    </row>
    <row r="540" spans="1:10">
      <c r="A540" s="2"/>
      <c r="B540" s="2"/>
      <c r="C540" s="2"/>
      <c r="D540" s="2"/>
      <c r="E540" s="2"/>
      <c r="F540" s="2"/>
      <c r="G540" s="2"/>
      <c r="H540" s="183"/>
      <c r="I540" s="173"/>
      <c r="J540" s="2"/>
    </row>
    <row r="541" spans="1:10">
      <c r="A541" s="2"/>
      <c r="B541" s="2"/>
      <c r="C541" s="2"/>
      <c r="D541" s="2"/>
      <c r="E541" s="2"/>
      <c r="F541" s="2"/>
      <c r="G541" s="2"/>
      <c r="H541" s="183"/>
      <c r="I541" s="173"/>
      <c r="J541" s="2"/>
    </row>
    <row r="542" spans="1:10">
      <c r="A542" s="2"/>
      <c r="B542" s="2"/>
      <c r="C542" s="2"/>
      <c r="D542" s="2"/>
      <c r="E542" s="2"/>
      <c r="F542" s="2"/>
      <c r="G542" s="2"/>
      <c r="H542" s="183"/>
      <c r="I542" s="173"/>
      <c r="J542" s="2"/>
    </row>
    <row r="543" spans="1:10">
      <c r="A543" s="2"/>
      <c r="B543" s="2"/>
      <c r="C543" s="2"/>
      <c r="D543" s="2"/>
      <c r="E543" s="2"/>
      <c r="F543" s="2"/>
      <c r="G543" s="2"/>
      <c r="H543" s="183"/>
      <c r="I543" s="173"/>
      <c r="J543" s="2"/>
    </row>
    <row r="544" spans="1:10">
      <c r="A544" s="2"/>
      <c r="B544" s="2"/>
      <c r="C544" s="2"/>
      <c r="D544" s="2"/>
      <c r="E544" s="2"/>
      <c r="F544" s="2"/>
      <c r="G544" s="2"/>
      <c r="H544" s="183"/>
      <c r="I544" s="173"/>
      <c r="J544" s="2"/>
    </row>
    <row r="545" spans="1:10">
      <c r="A545" s="2"/>
      <c r="B545" s="2"/>
      <c r="C545" s="2"/>
      <c r="D545" s="2"/>
      <c r="E545" s="2"/>
      <c r="F545" s="2"/>
      <c r="G545" s="2"/>
      <c r="H545" s="183"/>
      <c r="I545" s="173"/>
      <c r="J545" s="2"/>
    </row>
    <row r="546" spans="1:10">
      <c r="A546" s="2"/>
      <c r="B546" s="2"/>
      <c r="C546" s="2"/>
      <c r="D546" s="2"/>
      <c r="E546" s="2"/>
      <c r="F546" s="2"/>
      <c r="G546" s="2"/>
      <c r="H546" s="183"/>
      <c r="I546" s="173"/>
      <c r="J546" s="2"/>
    </row>
    <row r="547" spans="1:10">
      <c r="A547" s="2"/>
      <c r="B547" s="2"/>
      <c r="C547" s="2"/>
      <c r="D547" s="2"/>
      <c r="E547" s="2"/>
      <c r="F547" s="2"/>
      <c r="G547" s="2"/>
      <c r="H547" s="183"/>
      <c r="I547" s="173"/>
      <c r="J547" s="2"/>
    </row>
    <row r="548" spans="1:10">
      <c r="A548" s="2"/>
      <c r="B548" s="2"/>
      <c r="C548" s="2"/>
      <c r="D548" s="2"/>
      <c r="E548" s="2"/>
      <c r="F548" s="2"/>
      <c r="G548" s="2"/>
      <c r="H548" s="183"/>
      <c r="I548" s="173"/>
      <c r="J548" s="2"/>
    </row>
    <row r="549" spans="1:10">
      <c r="A549" s="2"/>
      <c r="B549" s="2"/>
      <c r="C549" s="2"/>
      <c r="D549" s="2"/>
      <c r="E549" s="2"/>
      <c r="F549" s="2"/>
      <c r="G549" s="2"/>
      <c r="H549" s="183"/>
      <c r="I549" s="173"/>
      <c r="J549" s="2"/>
    </row>
    <row r="550" spans="1:10">
      <c r="A550" s="2"/>
      <c r="B550" s="2"/>
      <c r="C550" s="2"/>
      <c r="D550" s="2"/>
      <c r="E550" s="2"/>
      <c r="F550" s="2"/>
      <c r="G550" s="2"/>
      <c r="H550" s="183"/>
      <c r="I550" s="173"/>
      <c r="J550" s="2"/>
    </row>
    <row r="551" spans="1:10">
      <c r="A551" s="2"/>
      <c r="B551" s="2"/>
      <c r="C551" s="2"/>
      <c r="D551" s="2"/>
      <c r="E551" s="2"/>
      <c r="F551" s="2"/>
      <c r="G551" s="2"/>
      <c r="H551" s="183"/>
      <c r="I551" s="173"/>
      <c r="J551" s="2"/>
    </row>
    <row r="552" spans="1:10">
      <c r="A552" s="2"/>
      <c r="B552" s="2"/>
      <c r="C552" s="2"/>
      <c r="D552" s="2"/>
      <c r="E552" s="2"/>
      <c r="F552" s="2"/>
      <c r="G552" s="2"/>
      <c r="H552" s="183"/>
      <c r="I552" s="173"/>
      <c r="J552" s="2"/>
    </row>
    <row r="553" spans="1:10">
      <c r="A553" s="2"/>
      <c r="B553" s="2"/>
      <c r="C553" s="2"/>
      <c r="D553" s="2"/>
      <c r="E553" s="2"/>
      <c r="F553" s="2"/>
      <c r="G553" s="2"/>
      <c r="H553" s="183"/>
      <c r="I553" s="173"/>
      <c r="J553" s="2"/>
    </row>
    <row r="554" spans="1:10">
      <c r="A554" s="2"/>
      <c r="B554" s="2"/>
      <c r="C554" s="2"/>
      <c r="D554" s="2"/>
      <c r="E554" s="2"/>
      <c r="F554" s="2"/>
      <c r="G554" s="2"/>
      <c r="H554" s="183"/>
      <c r="I554" s="173"/>
      <c r="J554" s="2"/>
    </row>
    <row r="555" spans="1:10">
      <c r="A555" s="2"/>
      <c r="B555" s="2"/>
      <c r="C555" s="2"/>
      <c r="D555" s="2"/>
      <c r="E555" s="2"/>
      <c r="F555" s="2"/>
      <c r="G555" s="2"/>
      <c r="H555" s="183"/>
      <c r="I555" s="173"/>
      <c r="J555" s="2"/>
    </row>
    <row r="556" spans="1:10">
      <c r="A556" s="2"/>
      <c r="B556" s="2"/>
      <c r="C556" s="2"/>
      <c r="D556" s="2"/>
      <c r="E556" s="2"/>
      <c r="F556" s="2"/>
      <c r="G556" s="2"/>
      <c r="H556" s="183"/>
      <c r="I556" s="173"/>
      <c r="J556" s="2"/>
    </row>
    <row r="557" spans="1:10">
      <c r="A557" s="2"/>
      <c r="B557" s="2"/>
      <c r="C557" s="2"/>
      <c r="D557" s="2"/>
      <c r="E557" s="2"/>
      <c r="F557" s="2"/>
      <c r="G557" s="2"/>
      <c r="H557" s="183"/>
      <c r="I557" s="173"/>
      <c r="J557" s="2"/>
    </row>
    <row r="558" spans="1:10">
      <c r="A558" s="2"/>
      <c r="B558" s="2"/>
      <c r="C558" s="2"/>
      <c r="D558" s="2"/>
      <c r="E558" s="2"/>
      <c r="F558" s="2"/>
      <c r="G558" s="2"/>
      <c r="H558" s="183"/>
      <c r="I558" s="173"/>
      <c r="J558" s="2"/>
    </row>
    <row r="559" spans="1:10">
      <c r="A559" s="2"/>
      <c r="B559" s="2"/>
      <c r="C559" s="2"/>
      <c r="D559" s="2"/>
      <c r="E559" s="2"/>
      <c r="F559" s="2"/>
      <c r="G559" s="2"/>
      <c r="H559" s="183"/>
      <c r="I559" s="173"/>
      <c r="J559" s="2"/>
    </row>
    <row r="560" spans="1:10">
      <c r="A560" s="2"/>
      <c r="B560" s="2"/>
      <c r="C560" s="2"/>
      <c r="D560" s="2"/>
      <c r="E560" s="2"/>
      <c r="F560" s="2"/>
      <c r="G560" s="2"/>
      <c r="H560" s="183"/>
      <c r="I560" s="173"/>
      <c r="J560" s="2"/>
    </row>
    <row r="561" spans="1:10">
      <c r="A561" s="2"/>
      <c r="B561" s="2"/>
      <c r="C561" s="2"/>
      <c r="D561" s="2"/>
      <c r="E561" s="2"/>
      <c r="F561" s="2"/>
      <c r="G561" s="2"/>
      <c r="H561" s="183"/>
      <c r="I561" s="173"/>
      <c r="J561" s="2"/>
    </row>
    <row r="562" spans="1:10">
      <c r="A562" s="2"/>
      <c r="B562" s="2"/>
      <c r="C562" s="2"/>
      <c r="D562" s="2"/>
      <c r="E562" s="2"/>
      <c r="F562" s="2"/>
      <c r="G562" s="2"/>
      <c r="H562" s="183"/>
      <c r="I562" s="173"/>
      <c r="J562" s="2"/>
    </row>
    <row r="563" spans="1:10">
      <c r="A563" s="2"/>
      <c r="B563" s="2"/>
      <c r="C563" s="2"/>
      <c r="D563" s="2"/>
      <c r="E563" s="2"/>
      <c r="F563" s="2"/>
      <c r="G563" s="2"/>
      <c r="H563" s="183"/>
      <c r="I563" s="173"/>
      <c r="J563" s="2"/>
    </row>
    <row r="564" spans="1:10">
      <c r="A564" s="2"/>
      <c r="B564" s="2"/>
      <c r="C564" s="2"/>
      <c r="D564" s="2"/>
      <c r="E564" s="2"/>
      <c r="F564" s="2"/>
      <c r="G564" s="2"/>
      <c r="H564" s="183"/>
      <c r="I564" s="173"/>
      <c r="J564" s="2"/>
    </row>
    <row r="565" spans="1:10">
      <c r="A565" s="2"/>
      <c r="B565" s="2"/>
      <c r="C565" s="2"/>
      <c r="D565" s="2"/>
      <c r="E565" s="2"/>
      <c r="F565" s="2"/>
      <c r="G565" s="2"/>
      <c r="H565" s="183"/>
      <c r="I565" s="173"/>
      <c r="J565" s="2"/>
    </row>
    <row r="566" spans="1:10">
      <c r="A566" s="2"/>
      <c r="B566" s="2"/>
      <c r="C566" s="2"/>
      <c r="D566" s="2"/>
      <c r="E566" s="2"/>
      <c r="F566" s="2"/>
      <c r="G566" s="2"/>
      <c r="H566" s="183"/>
      <c r="I566" s="173"/>
      <c r="J566" s="2"/>
    </row>
    <row r="567" spans="1:10">
      <c r="A567" s="2"/>
      <c r="B567" s="2"/>
      <c r="C567" s="2"/>
      <c r="D567" s="2"/>
      <c r="E567" s="2"/>
      <c r="F567" s="2"/>
      <c r="G567" s="2"/>
      <c r="H567" s="183"/>
      <c r="I567" s="173"/>
      <c r="J567" s="2"/>
    </row>
    <row r="568" spans="1:10">
      <c r="A568" s="2"/>
      <c r="B568" s="2"/>
      <c r="C568" s="2"/>
      <c r="D568" s="2"/>
      <c r="E568" s="2"/>
      <c r="F568" s="2"/>
      <c r="G568" s="2"/>
      <c r="H568" s="183"/>
      <c r="I568" s="173"/>
      <c r="J568" s="2"/>
    </row>
    <row r="569" spans="1:10">
      <c r="A569" s="2"/>
      <c r="B569" s="2"/>
      <c r="C569" s="2"/>
      <c r="D569" s="2"/>
      <c r="E569" s="2"/>
      <c r="F569" s="2"/>
      <c r="G569" s="2"/>
      <c r="H569" s="183"/>
      <c r="I569" s="173"/>
      <c r="J569" s="2"/>
    </row>
    <row r="570" spans="1:10">
      <c r="A570" s="2"/>
      <c r="B570" s="2"/>
      <c r="C570" s="2"/>
      <c r="D570" s="2"/>
      <c r="E570" s="2"/>
      <c r="F570" s="2"/>
      <c r="G570" s="2"/>
      <c r="H570" s="183"/>
      <c r="I570" s="173"/>
      <c r="J570" s="2"/>
    </row>
    <row r="571" spans="1:10">
      <c r="A571" s="2"/>
      <c r="B571" s="2"/>
      <c r="C571" s="2"/>
      <c r="D571" s="2"/>
      <c r="E571" s="2"/>
      <c r="F571" s="2"/>
      <c r="G571" s="2"/>
      <c r="H571" s="183"/>
      <c r="I571" s="173"/>
      <c r="J571" s="2"/>
    </row>
    <row r="572" spans="1:10">
      <c r="A572" s="2"/>
      <c r="B572" s="2"/>
      <c r="C572" s="2"/>
      <c r="D572" s="2"/>
      <c r="E572" s="2"/>
      <c r="F572" s="2"/>
      <c r="G572" s="2"/>
      <c r="H572" s="183"/>
      <c r="I572" s="173"/>
      <c r="J572" s="2"/>
    </row>
    <row r="573" spans="1:10">
      <c r="A573" s="2"/>
      <c r="B573" s="2"/>
      <c r="C573" s="2"/>
      <c r="D573" s="2"/>
      <c r="E573" s="2"/>
      <c r="F573" s="2"/>
      <c r="G573" s="2"/>
      <c r="H573" s="183"/>
      <c r="I573" s="173"/>
      <c r="J573" s="2"/>
    </row>
    <row r="574" spans="1:10">
      <c r="A574" s="2"/>
      <c r="B574" s="2"/>
      <c r="C574" s="2"/>
      <c r="D574" s="2"/>
      <c r="E574" s="2"/>
      <c r="F574" s="2"/>
      <c r="G574" s="2"/>
      <c r="H574" s="183"/>
      <c r="I574" s="173"/>
      <c r="J574" s="2"/>
    </row>
    <row r="575" spans="1:10">
      <c r="A575" s="2"/>
      <c r="B575" s="2"/>
      <c r="C575" s="2"/>
      <c r="D575" s="2"/>
      <c r="E575" s="2"/>
      <c r="F575" s="2"/>
      <c r="G575" s="2"/>
      <c r="H575" s="183"/>
      <c r="I575" s="173"/>
      <c r="J575" s="2"/>
    </row>
    <row r="576" spans="1:10">
      <c r="A576" s="2"/>
      <c r="B576" s="2"/>
      <c r="C576" s="2"/>
      <c r="D576" s="2"/>
      <c r="E576" s="2"/>
      <c r="F576" s="2"/>
      <c r="G576" s="2"/>
      <c r="H576" s="183"/>
      <c r="I576" s="173"/>
      <c r="J576" s="2"/>
    </row>
    <row r="577" spans="1:10">
      <c r="A577" s="2"/>
      <c r="B577" s="2"/>
      <c r="C577" s="2"/>
      <c r="D577" s="2"/>
      <c r="E577" s="2"/>
      <c r="F577" s="2"/>
      <c r="G577" s="2"/>
      <c r="H577" s="183"/>
      <c r="I577" s="173"/>
      <c r="J577" s="2"/>
    </row>
    <row r="578" spans="1:10">
      <c r="A578" s="2"/>
      <c r="B578" s="2"/>
      <c r="C578" s="2"/>
      <c r="D578" s="2"/>
      <c r="E578" s="2"/>
      <c r="F578" s="2"/>
      <c r="G578" s="2"/>
      <c r="H578" s="183"/>
      <c r="I578" s="173"/>
      <c r="J578" s="2"/>
    </row>
    <row r="579" spans="1:10">
      <c r="A579" s="2"/>
      <c r="B579" s="2"/>
      <c r="C579" s="2"/>
      <c r="D579" s="2"/>
      <c r="E579" s="2"/>
      <c r="F579" s="2"/>
      <c r="G579" s="2"/>
      <c r="H579" s="183"/>
      <c r="I579" s="173"/>
      <c r="J579" s="2"/>
    </row>
    <row r="580" spans="1:10">
      <c r="A580" s="2"/>
      <c r="B580" s="2"/>
      <c r="C580" s="2"/>
      <c r="D580" s="2"/>
      <c r="E580" s="2"/>
      <c r="F580" s="2"/>
      <c r="G580" s="2"/>
      <c r="H580" s="183"/>
      <c r="I580" s="173"/>
      <c r="J580" s="2"/>
    </row>
    <row r="581" spans="1:10">
      <c r="A581" s="2"/>
      <c r="B581" s="2"/>
      <c r="C581" s="2"/>
      <c r="D581" s="2"/>
      <c r="E581" s="2"/>
      <c r="F581" s="2"/>
      <c r="G581" s="2"/>
      <c r="H581" s="183"/>
      <c r="I581" s="173"/>
      <c r="J581" s="2"/>
    </row>
    <row r="582" spans="1:10">
      <c r="A582" s="2"/>
      <c r="B582" s="2"/>
      <c r="C582" s="2"/>
      <c r="D582" s="2"/>
      <c r="E582" s="2"/>
      <c r="F582" s="2"/>
      <c r="G582" s="2"/>
      <c r="H582" s="183"/>
      <c r="I582" s="173"/>
      <c r="J582" s="2"/>
    </row>
    <row r="583" spans="1:10">
      <c r="A583" s="2"/>
      <c r="B583" s="2"/>
      <c r="C583" s="2"/>
      <c r="D583" s="2"/>
      <c r="E583" s="2"/>
      <c r="F583" s="2"/>
      <c r="G583" s="2"/>
      <c r="H583" s="183"/>
      <c r="I583" s="173"/>
      <c r="J583" s="2"/>
    </row>
    <row r="584" spans="1:10">
      <c r="A584" s="2"/>
      <c r="B584" s="2"/>
      <c r="C584" s="2"/>
      <c r="D584" s="2"/>
      <c r="E584" s="2"/>
      <c r="F584" s="2"/>
      <c r="G584" s="2"/>
      <c r="H584" s="183"/>
      <c r="I584" s="173"/>
      <c r="J584" s="2"/>
    </row>
    <row r="585" spans="1:10">
      <c r="A585" s="2"/>
      <c r="B585" s="2"/>
      <c r="C585" s="2"/>
      <c r="D585" s="2"/>
      <c r="E585" s="2"/>
      <c r="F585" s="2"/>
      <c r="G585" s="2"/>
      <c r="H585" s="183"/>
      <c r="I585" s="173"/>
      <c r="J585" s="2"/>
    </row>
    <row r="586" spans="1:10">
      <c r="A586" s="2"/>
      <c r="B586" s="2"/>
      <c r="C586" s="2"/>
      <c r="D586" s="2"/>
      <c r="E586" s="2"/>
      <c r="F586" s="2"/>
      <c r="G586" s="2"/>
      <c r="H586" s="183"/>
      <c r="I586" s="173"/>
      <c r="J586" s="2"/>
    </row>
    <row r="587" spans="1:10">
      <c r="A587" s="2"/>
      <c r="B587" s="2"/>
      <c r="C587" s="2"/>
      <c r="D587" s="2"/>
      <c r="E587" s="2"/>
      <c r="F587" s="2"/>
      <c r="G587" s="2"/>
      <c r="H587" s="183"/>
      <c r="I587" s="173"/>
      <c r="J587" s="2"/>
    </row>
    <row r="588" spans="1:10">
      <c r="A588" s="2"/>
      <c r="B588" s="2"/>
      <c r="C588" s="2"/>
      <c r="D588" s="2"/>
      <c r="E588" s="2"/>
      <c r="F588" s="2"/>
      <c r="G588" s="2"/>
      <c r="H588" s="183"/>
      <c r="I588" s="173"/>
      <c r="J588" s="2"/>
    </row>
    <row r="589" spans="1:10">
      <c r="A589" s="2"/>
      <c r="B589" s="2"/>
      <c r="C589" s="2"/>
      <c r="D589" s="2"/>
      <c r="E589" s="2"/>
      <c r="F589" s="2"/>
      <c r="G589" s="2"/>
      <c r="H589" s="183"/>
      <c r="I589" s="173"/>
      <c r="J589" s="2"/>
    </row>
    <row r="590" spans="1:10">
      <c r="A590" s="2"/>
      <c r="B590" s="2"/>
      <c r="C590" s="2"/>
      <c r="D590" s="2"/>
      <c r="E590" s="2"/>
      <c r="F590" s="2"/>
      <c r="G590" s="2"/>
      <c r="H590" s="183"/>
      <c r="I590" s="173"/>
      <c r="J590" s="2"/>
    </row>
    <row r="591" spans="1:10">
      <c r="A591" s="2"/>
      <c r="B591" s="2"/>
      <c r="C591" s="2"/>
      <c r="D591" s="2"/>
      <c r="E591" s="2"/>
      <c r="F591" s="2"/>
      <c r="G591" s="2"/>
      <c r="H591" s="183"/>
      <c r="I591" s="173"/>
      <c r="J591" s="2"/>
    </row>
    <row r="592" spans="1:10">
      <c r="A592" s="2"/>
      <c r="B592" s="2"/>
      <c r="C592" s="2"/>
      <c r="D592" s="2"/>
      <c r="E592" s="2"/>
      <c r="F592" s="2"/>
      <c r="G592" s="2"/>
      <c r="H592" s="183"/>
      <c r="I592" s="173"/>
      <c r="J592" s="2"/>
    </row>
    <row r="593" spans="1:10">
      <c r="A593" s="2"/>
      <c r="B593" s="2"/>
      <c r="C593" s="2"/>
      <c r="D593" s="2"/>
      <c r="E593" s="2"/>
      <c r="F593" s="2"/>
      <c r="G593" s="2"/>
      <c r="H593" s="183"/>
      <c r="I593" s="173"/>
      <c r="J593" s="2"/>
    </row>
    <row r="594" spans="1:10">
      <c r="A594" s="2"/>
      <c r="B594" s="2"/>
      <c r="C594" s="2"/>
      <c r="D594" s="2"/>
      <c r="E594" s="2"/>
      <c r="F594" s="2"/>
      <c r="G594" s="2"/>
      <c r="H594" s="183"/>
      <c r="I594" s="173"/>
      <c r="J594" s="2"/>
    </row>
    <row r="595" spans="1:10">
      <c r="A595" s="2"/>
      <c r="B595" s="2"/>
      <c r="C595" s="2"/>
      <c r="D595" s="2"/>
      <c r="E595" s="2"/>
      <c r="F595" s="2"/>
      <c r="G595" s="2"/>
      <c r="H595" s="183"/>
      <c r="I595" s="173"/>
      <c r="J595" s="2"/>
    </row>
    <row r="596" spans="1:10">
      <c r="A596" s="2"/>
      <c r="B596" s="2"/>
      <c r="C596" s="2"/>
      <c r="D596" s="2"/>
      <c r="E596" s="2"/>
      <c r="F596" s="2"/>
      <c r="G596" s="2"/>
      <c r="H596" s="183"/>
      <c r="I596" s="173"/>
      <c r="J596" s="2"/>
    </row>
    <row r="597" spans="1:10">
      <c r="A597" s="2"/>
      <c r="B597" s="2"/>
      <c r="C597" s="2"/>
      <c r="D597" s="2"/>
      <c r="E597" s="2"/>
      <c r="F597" s="2"/>
      <c r="G597" s="2"/>
      <c r="H597" s="183"/>
      <c r="I597" s="173"/>
      <c r="J597" s="2"/>
    </row>
    <row r="598" spans="1:10">
      <c r="A598" s="2"/>
      <c r="B598" s="2"/>
      <c r="C598" s="2"/>
      <c r="D598" s="2"/>
      <c r="E598" s="2"/>
      <c r="F598" s="2"/>
      <c r="G598" s="2"/>
      <c r="H598" s="183"/>
      <c r="I598" s="173"/>
      <c r="J598" s="2"/>
    </row>
    <row r="599" spans="1:10">
      <c r="A599" s="2"/>
      <c r="B599" s="2"/>
      <c r="C599" s="2"/>
      <c r="D599" s="2"/>
      <c r="E599" s="2"/>
      <c r="F599" s="2"/>
      <c r="G599" s="2"/>
      <c r="H599" s="183"/>
      <c r="I599" s="173"/>
      <c r="J599" s="2"/>
    </row>
    <row r="600" spans="1:10">
      <c r="A600" s="2"/>
      <c r="B600" s="2"/>
      <c r="C600" s="2"/>
      <c r="D600" s="2"/>
      <c r="E600" s="2"/>
      <c r="F600" s="2"/>
      <c r="G600" s="2"/>
      <c r="H600" s="183"/>
      <c r="I600" s="173"/>
      <c r="J600" s="2"/>
    </row>
    <row r="601" spans="1:10">
      <c r="A601" s="2"/>
      <c r="B601" s="2"/>
      <c r="C601" s="2"/>
      <c r="D601" s="2"/>
      <c r="E601" s="2"/>
      <c r="F601" s="2"/>
      <c r="G601" s="2"/>
      <c r="H601" s="183"/>
      <c r="I601" s="173"/>
      <c r="J601" s="2"/>
    </row>
    <row r="602" spans="1:10">
      <c r="A602" s="2"/>
      <c r="B602" s="2"/>
      <c r="C602" s="2"/>
      <c r="D602" s="2"/>
      <c r="E602" s="2"/>
      <c r="F602" s="2"/>
      <c r="G602" s="2"/>
      <c r="H602" s="183"/>
      <c r="I602" s="173"/>
      <c r="J602" s="2"/>
    </row>
    <row r="603" spans="1:10">
      <c r="A603" s="2"/>
      <c r="B603" s="2"/>
      <c r="C603" s="2"/>
      <c r="D603" s="2"/>
      <c r="E603" s="2"/>
      <c r="F603" s="2"/>
      <c r="G603" s="2"/>
      <c r="H603" s="183"/>
      <c r="I603" s="173"/>
      <c r="J603" s="2"/>
    </row>
    <row r="604" spans="1:10">
      <c r="A604" s="2"/>
      <c r="B604" s="2"/>
      <c r="C604" s="2"/>
      <c r="D604" s="2"/>
      <c r="E604" s="2"/>
      <c r="F604" s="2"/>
      <c r="G604" s="2"/>
      <c r="H604" s="183"/>
      <c r="I604" s="173"/>
      <c r="J604" s="2"/>
    </row>
    <row r="605" spans="1:10">
      <c r="A605" s="2"/>
      <c r="B605" s="2"/>
      <c r="C605" s="2"/>
      <c r="D605" s="2"/>
      <c r="E605" s="2"/>
      <c r="F605" s="2"/>
      <c r="G605" s="2"/>
      <c r="H605" s="183"/>
      <c r="I605" s="173"/>
      <c r="J605" s="2"/>
    </row>
    <row r="606" spans="1:10">
      <c r="A606" s="2"/>
      <c r="B606" s="2"/>
      <c r="C606" s="2"/>
      <c r="D606" s="2"/>
      <c r="E606" s="2"/>
      <c r="F606" s="2"/>
      <c r="G606" s="2"/>
      <c r="H606" s="183"/>
      <c r="I606" s="173"/>
      <c r="J606" s="2"/>
    </row>
    <row r="607" spans="1:10">
      <c r="A607" s="2"/>
      <c r="B607" s="2"/>
      <c r="C607" s="2"/>
      <c r="D607" s="2"/>
      <c r="E607" s="2"/>
      <c r="F607" s="2"/>
      <c r="G607" s="2"/>
      <c r="H607" s="183"/>
      <c r="I607" s="173"/>
      <c r="J607" s="2"/>
    </row>
    <row r="608" spans="1:10">
      <c r="A608" s="2"/>
      <c r="B608" s="2"/>
      <c r="C608" s="2"/>
      <c r="D608" s="2"/>
      <c r="E608" s="2"/>
      <c r="F608" s="2"/>
      <c r="G608" s="2"/>
      <c r="H608" s="183"/>
      <c r="I608" s="173"/>
      <c r="J608" s="2"/>
    </row>
    <row r="609" spans="1:10">
      <c r="A609" s="2"/>
      <c r="B609" s="2"/>
      <c r="C609" s="2"/>
      <c r="D609" s="2"/>
      <c r="E609" s="2"/>
      <c r="F609" s="2"/>
      <c r="G609" s="2"/>
      <c r="H609" s="183"/>
      <c r="I609" s="173"/>
      <c r="J609" s="2"/>
    </row>
    <row r="610" spans="1:10">
      <c r="A610" s="2"/>
      <c r="B610" s="2"/>
      <c r="C610" s="2"/>
      <c r="D610" s="2"/>
      <c r="E610" s="2"/>
      <c r="F610" s="2"/>
      <c r="G610" s="2"/>
      <c r="H610" s="183"/>
      <c r="I610" s="173"/>
      <c r="J610" s="2"/>
    </row>
    <row r="611" spans="1:10">
      <c r="A611" s="2"/>
      <c r="B611" s="2"/>
      <c r="C611" s="2"/>
      <c r="D611" s="2"/>
      <c r="E611" s="2"/>
      <c r="F611" s="2"/>
      <c r="G611" s="2"/>
      <c r="H611" s="183"/>
      <c r="I611" s="173"/>
      <c r="J611" s="2"/>
    </row>
    <row r="612" spans="1:10">
      <c r="A612" s="2"/>
      <c r="B612" s="2"/>
      <c r="C612" s="2"/>
      <c r="D612" s="2"/>
      <c r="E612" s="2"/>
      <c r="F612" s="2"/>
      <c r="G612" s="2"/>
      <c r="H612" s="183"/>
      <c r="I612" s="173"/>
      <c r="J612" s="2"/>
    </row>
    <row r="613" spans="1:10">
      <c r="A613" s="2"/>
      <c r="B613" s="2"/>
      <c r="C613" s="2"/>
      <c r="D613" s="2"/>
      <c r="E613" s="2"/>
      <c r="F613" s="2"/>
      <c r="G613" s="2"/>
      <c r="H613" s="183"/>
      <c r="I613" s="173"/>
      <c r="J613" s="2"/>
    </row>
    <row r="614" spans="1:10">
      <c r="A614" s="2"/>
      <c r="B614" s="2"/>
      <c r="C614" s="2"/>
      <c r="D614" s="2"/>
      <c r="E614" s="2"/>
      <c r="F614" s="2"/>
      <c r="G614" s="2"/>
      <c r="H614" s="183"/>
      <c r="I614" s="173"/>
      <c r="J614" s="2"/>
    </row>
    <row r="615" spans="1:10">
      <c r="A615" s="2"/>
      <c r="B615" s="2"/>
      <c r="C615" s="2"/>
      <c r="D615" s="2"/>
      <c r="E615" s="2"/>
      <c r="F615" s="2"/>
      <c r="G615" s="2"/>
      <c r="H615" s="183"/>
      <c r="I615" s="173"/>
      <c r="J615" s="2"/>
    </row>
    <row r="616" spans="1:10">
      <c r="A616" s="2"/>
      <c r="B616" s="2"/>
      <c r="C616" s="2"/>
      <c r="D616" s="2"/>
      <c r="E616" s="2"/>
      <c r="F616" s="2"/>
      <c r="G616" s="2"/>
      <c r="H616" s="183"/>
      <c r="I616" s="173"/>
      <c r="J616" s="2"/>
    </row>
    <row r="617" spans="1:10">
      <c r="A617" s="2"/>
      <c r="B617" s="2"/>
      <c r="C617" s="2"/>
      <c r="D617" s="2"/>
      <c r="E617" s="2"/>
      <c r="F617" s="2"/>
      <c r="G617" s="2"/>
      <c r="H617" s="183"/>
      <c r="I617" s="173"/>
      <c r="J617" s="2"/>
    </row>
    <row r="618" spans="1:10">
      <c r="A618" s="2"/>
      <c r="B618" s="2"/>
      <c r="C618" s="2"/>
      <c r="D618" s="2"/>
      <c r="E618" s="2"/>
      <c r="F618" s="2"/>
      <c r="G618" s="2"/>
      <c r="H618" s="183"/>
      <c r="I618" s="173"/>
      <c r="J618" s="2"/>
    </row>
    <row r="619" spans="1:10">
      <c r="A619" s="2"/>
      <c r="B619" s="2"/>
      <c r="C619" s="2"/>
      <c r="D619" s="2"/>
      <c r="E619" s="2"/>
      <c r="F619" s="2"/>
      <c r="G619" s="2"/>
      <c r="H619" s="183"/>
      <c r="I619" s="173"/>
      <c r="J619" s="2"/>
    </row>
    <row r="620" spans="1:10">
      <c r="A620" s="2"/>
      <c r="B620" s="2"/>
      <c r="C620" s="2"/>
      <c r="D620" s="2"/>
      <c r="E620" s="2"/>
      <c r="F620" s="2"/>
      <c r="G620" s="2"/>
      <c r="H620" s="183"/>
      <c r="I620" s="173"/>
      <c r="J620" s="2"/>
    </row>
    <row r="621" spans="1:10">
      <c r="A621" s="2"/>
      <c r="B621" s="2"/>
      <c r="C621" s="2"/>
      <c r="D621" s="2"/>
      <c r="E621" s="2"/>
      <c r="F621" s="2"/>
      <c r="G621" s="2"/>
      <c r="H621" s="183"/>
      <c r="I621" s="173"/>
      <c r="J621" s="2"/>
    </row>
    <row r="622" spans="1:10">
      <c r="A622" s="2"/>
      <c r="B622" s="2"/>
      <c r="C622" s="2"/>
      <c r="D622" s="2"/>
      <c r="E622" s="2"/>
      <c r="F622" s="2"/>
      <c r="G622" s="2"/>
      <c r="H622" s="183"/>
      <c r="I622" s="173"/>
      <c r="J622" s="2"/>
    </row>
    <row r="623" spans="1:10">
      <c r="A623" s="2"/>
      <c r="B623" s="2"/>
      <c r="C623" s="2"/>
      <c r="D623" s="2"/>
      <c r="E623" s="2"/>
      <c r="F623" s="2"/>
      <c r="G623" s="2"/>
      <c r="H623" s="183"/>
      <c r="I623" s="173"/>
      <c r="J623" s="2"/>
    </row>
    <row r="624" spans="1:10">
      <c r="A624" s="2"/>
      <c r="B624" s="2"/>
      <c r="C624" s="2"/>
      <c r="D624" s="2"/>
      <c r="E624" s="2"/>
      <c r="F624" s="2"/>
      <c r="G624" s="2"/>
      <c r="H624" s="183"/>
      <c r="I624" s="173"/>
      <c r="J624" s="2"/>
    </row>
    <row r="625" spans="1:10">
      <c r="A625" s="2"/>
      <c r="B625" s="2"/>
      <c r="C625" s="2"/>
      <c r="D625" s="2"/>
      <c r="E625" s="2"/>
      <c r="F625" s="2"/>
      <c r="G625" s="2"/>
      <c r="H625" s="183"/>
      <c r="I625" s="173"/>
      <c r="J625" s="2"/>
    </row>
    <row r="626" spans="1:10">
      <c r="A626" s="2"/>
      <c r="B626" s="2"/>
      <c r="C626" s="2"/>
      <c r="D626" s="2"/>
      <c r="E626" s="2"/>
      <c r="F626" s="2"/>
      <c r="G626" s="2"/>
      <c r="H626" s="183"/>
      <c r="I626" s="173"/>
      <c r="J626" s="2"/>
    </row>
    <row r="627" spans="1:10">
      <c r="A627" s="2"/>
      <c r="B627" s="2"/>
      <c r="C627" s="2"/>
      <c r="D627" s="2"/>
      <c r="E627" s="2"/>
      <c r="F627" s="2"/>
      <c r="G627" s="2"/>
      <c r="H627" s="183"/>
      <c r="I627" s="173"/>
      <c r="J627" s="2"/>
    </row>
    <row r="628" spans="1:10">
      <c r="A628" s="2"/>
      <c r="B628" s="2"/>
      <c r="C628" s="2"/>
      <c r="D628" s="2"/>
      <c r="E628" s="2"/>
      <c r="F628" s="2"/>
      <c r="G628" s="2"/>
      <c r="H628" s="183"/>
      <c r="I628" s="173"/>
      <c r="J628" s="2"/>
    </row>
    <row r="629" spans="1:10">
      <c r="A629" s="2"/>
      <c r="B629" s="2"/>
      <c r="C629" s="2"/>
      <c r="D629" s="2"/>
      <c r="E629" s="2"/>
      <c r="F629" s="2"/>
      <c r="G629" s="2"/>
      <c r="H629" s="183"/>
      <c r="I629" s="173"/>
      <c r="J629" s="2"/>
    </row>
    <row r="630" spans="1:10">
      <c r="A630" s="2"/>
      <c r="B630" s="2"/>
      <c r="C630" s="2"/>
      <c r="D630" s="2"/>
      <c r="E630" s="2"/>
      <c r="F630" s="2"/>
      <c r="G630" s="2"/>
      <c r="H630" s="183"/>
      <c r="I630" s="173"/>
      <c r="J630" s="2"/>
    </row>
    <row r="631" spans="1:10">
      <c r="A631" s="2"/>
      <c r="B631" s="2"/>
      <c r="C631" s="2"/>
      <c r="D631" s="2"/>
      <c r="E631" s="2"/>
      <c r="F631" s="2"/>
      <c r="G631" s="2"/>
      <c r="H631" s="183"/>
      <c r="I631" s="173"/>
      <c r="J631" s="2"/>
    </row>
    <row r="632" spans="1:10">
      <c r="A632" s="2"/>
      <c r="B632" s="2"/>
      <c r="C632" s="2"/>
      <c r="D632" s="2"/>
      <c r="E632" s="2"/>
      <c r="F632" s="2"/>
      <c r="G632" s="2"/>
      <c r="H632" s="183"/>
      <c r="I632" s="173"/>
      <c r="J632" s="2"/>
    </row>
    <row r="633" spans="1:10">
      <c r="A633" s="2"/>
      <c r="B633" s="2"/>
      <c r="C633" s="2"/>
      <c r="D633" s="2"/>
      <c r="E633" s="2"/>
      <c r="F633" s="2"/>
      <c r="G633" s="2"/>
      <c r="H633" s="183"/>
      <c r="I633" s="173"/>
      <c r="J633" s="2"/>
    </row>
    <row r="634" spans="1:10">
      <c r="A634" s="2"/>
      <c r="B634" s="2"/>
      <c r="C634" s="2"/>
      <c r="D634" s="2"/>
      <c r="E634" s="2"/>
      <c r="F634" s="2"/>
      <c r="G634" s="2"/>
      <c r="H634" s="183"/>
      <c r="I634" s="173"/>
      <c r="J634" s="2"/>
    </row>
    <row r="635" spans="1:10">
      <c r="A635" s="2"/>
      <c r="B635" s="2"/>
      <c r="C635" s="2"/>
      <c r="D635" s="2"/>
      <c r="E635" s="2"/>
      <c r="F635" s="2"/>
      <c r="G635" s="2"/>
      <c r="H635" s="183"/>
      <c r="I635" s="173"/>
      <c r="J635" s="2"/>
    </row>
    <row r="636" spans="1:10">
      <c r="A636" s="2"/>
      <c r="B636" s="2"/>
      <c r="C636" s="2"/>
      <c r="D636" s="2"/>
      <c r="E636" s="2"/>
      <c r="F636" s="2"/>
      <c r="G636" s="2"/>
      <c r="H636" s="183"/>
      <c r="I636" s="173"/>
      <c r="J636" s="2"/>
    </row>
    <row r="637" spans="1:10">
      <c r="A637" s="2"/>
      <c r="B637" s="2"/>
      <c r="C637" s="2"/>
      <c r="D637" s="2"/>
      <c r="E637" s="2"/>
      <c r="F637" s="2"/>
      <c r="G637" s="2"/>
      <c r="H637" s="183"/>
      <c r="I637" s="173"/>
      <c r="J637" s="2"/>
    </row>
    <row r="638" spans="1:10">
      <c r="A638" s="2"/>
      <c r="B638" s="2"/>
      <c r="C638" s="2"/>
      <c r="D638" s="2"/>
      <c r="E638" s="2"/>
      <c r="F638" s="2"/>
      <c r="G638" s="2"/>
      <c r="H638" s="183"/>
      <c r="I638" s="173"/>
      <c r="J638" s="2"/>
    </row>
    <row r="639" spans="1:10">
      <c r="A639" s="2"/>
      <c r="B639" s="2"/>
      <c r="C639" s="2"/>
      <c r="D639" s="2"/>
      <c r="E639" s="2"/>
      <c r="F639" s="2"/>
      <c r="G639" s="2"/>
      <c r="H639" s="183"/>
      <c r="I639" s="173"/>
      <c r="J639" s="2"/>
    </row>
    <row r="640" spans="1:10">
      <c r="A640" s="2"/>
      <c r="B640" s="2"/>
      <c r="C640" s="2"/>
      <c r="D640" s="2"/>
      <c r="E640" s="2"/>
      <c r="F640" s="2"/>
      <c r="G640" s="2"/>
      <c r="H640" s="183"/>
      <c r="I640" s="173"/>
      <c r="J640" s="2"/>
    </row>
    <row r="641" spans="1:10">
      <c r="A641" s="2"/>
      <c r="B641" s="2"/>
      <c r="C641" s="2"/>
      <c r="D641" s="2"/>
      <c r="E641" s="2"/>
      <c r="F641" s="2"/>
      <c r="G641" s="2"/>
      <c r="H641" s="183"/>
      <c r="I641" s="173"/>
      <c r="J641" s="2"/>
    </row>
    <row r="642" spans="1:10">
      <c r="A642" s="2"/>
      <c r="B642" s="2"/>
      <c r="C642" s="2"/>
      <c r="D642" s="2"/>
      <c r="E642" s="2"/>
      <c r="F642" s="2"/>
      <c r="G642" s="2"/>
      <c r="H642" s="183"/>
      <c r="I642" s="173"/>
      <c r="J642" s="2"/>
    </row>
    <row r="643" spans="1:10">
      <c r="A643" s="2"/>
      <c r="B643" s="2"/>
      <c r="C643" s="2"/>
      <c r="D643" s="2"/>
      <c r="E643" s="2"/>
      <c r="F643" s="2"/>
      <c r="G643" s="2"/>
      <c r="H643" s="183"/>
      <c r="I643" s="173"/>
      <c r="J643" s="2"/>
    </row>
    <row r="644" spans="1:10">
      <c r="A644" s="2"/>
      <c r="B644" s="2"/>
      <c r="C644" s="2"/>
      <c r="D644" s="2"/>
      <c r="E644" s="2"/>
      <c r="F644" s="2"/>
      <c r="G644" s="2"/>
      <c r="H644" s="183"/>
      <c r="I644" s="173"/>
      <c r="J644" s="2"/>
    </row>
    <row r="645" spans="1:10">
      <c r="A645" s="2"/>
      <c r="B645" s="2"/>
      <c r="C645" s="2"/>
      <c r="D645" s="2"/>
      <c r="E645" s="2"/>
      <c r="F645" s="2"/>
      <c r="G645" s="2"/>
      <c r="H645" s="183"/>
      <c r="I645" s="173"/>
      <c r="J645" s="2"/>
    </row>
    <row r="646" spans="1:10">
      <c r="A646" s="2"/>
      <c r="B646" s="2"/>
      <c r="C646" s="2"/>
      <c r="D646" s="2"/>
      <c r="E646" s="2"/>
      <c r="F646" s="2"/>
      <c r="G646" s="2"/>
      <c r="H646" s="183"/>
      <c r="I646" s="173"/>
      <c r="J646" s="2"/>
    </row>
    <row r="647" spans="1:10">
      <c r="A647" s="2"/>
      <c r="B647" s="2"/>
      <c r="C647" s="2"/>
      <c r="D647" s="2"/>
      <c r="E647" s="2"/>
      <c r="F647" s="2"/>
      <c r="G647" s="2"/>
      <c r="H647" s="183"/>
      <c r="I647" s="173"/>
      <c r="J647" s="2"/>
    </row>
    <row r="648" spans="1:10">
      <c r="A648" s="2"/>
      <c r="B648" s="2"/>
      <c r="C648" s="2"/>
      <c r="D648" s="2"/>
      <c r="E648" s="2"/>
      <c r="F648" s="2"/>
      <c r="G648" s="2"/>
      <c r="H648" s="183"/>
      <c r="I648" s="173"/>
      <c r="J648" s="2"/>
    </row>
    <row r="649" spans="1:10">
      <c r="A649" s="2"/>
      <c r="B649" s="2"/>
      <c r="C649" s="2"/>
      <c r="D649" s="2"/>
      <c r="E649" s="2"/>
      <c r="F649" s="2"/>
      <c r="G649" s="2"/>
      <c r="H649" s="183"/>
      <c r="I649" s="173"/>
      <c r="J649" s="2"/>
    </row>
    <row r="650" spans="1:10">
      <c r="A650" s="2"/>
      <c r="B650" s="2"/>
      <c r="C650" s="2"/>
      <c r="D650" s="2"/>
      <c r="E650" s="2"/>
      <c r="F650" s="2"/>
      <c r="G650" s="2"/>
      <c r="H650" s="183"/>
      <c r="I650" s="173"/>
      <c r="J650" s="2"/>
    </row>
    <row r="651" spans="1:10">
      <c r="A651" s="2"/>
      <c r="B651" s="2"/>
      <c r="C651" s="2"/>
      <c r="D651" s="2"/>
      <c r="E651" s="2"/>
      <c r="F651" s="2"/>
      <c r="G651" s="2"/>
      <c r="H651" s="183"/>
      <c r="I651" s="173"/>
      <c r="J651" s="2"/>
    </row>
    <row r="652" spans="1:10">
      <c r="A652" s="2"/>
      <c r="B652" s="2"/>
      <c r="C652" s="2"/>
      <c r="D652" s="2"/>
      <c r="E652" s="2"/>
      <c r="F652" s="2"/>
      <c r="G652" s="2"/>
      <c r="H652" s="183"/>
      <c r="I652" s="173"/>
      <c r="J652" s="2"/>
    </row>
    <row r="653" spans="1:10">
      <c r="A653" s="2"/>
      <c r="B653" s="2"/>
      <c r="C653" s="2"/>
      <c r="D653" s="2"/>
      <c r="E653" s="2"/>
      <c r="F653" s="2"/>
      <c r="G653" s="2"/>
      <c r="H653" s="183"/>
      <c r="I653" s="173"/>
      <c r="J653" s="2"/>
    </row>
    <row r="654" spans="1:10">
      <c r="A654" s="2"/>
      <c r="B654" s="2"/>
      <c r="C654" s="2"/>
      <c r="D654" s="2"/>
      <c r="E654" s="2"/>
      <c r="F654" s="2"/>
      <c r="G654" s="2"/>
      <c r="H654" s="183"/>
      <c r="I654" s="173"/>
      <c r="J654" s="2"/>
    </row>
    <row r="655" spans="1:10">
      <c r="A655" s="2"/>
      <c r="B655" s="2"/>
      <c r="C655" s="2"/>
      <c r="D655" s="2"/>
      <c r="E655" s="2"/>
      <c r="F655" s="2"/>
      <c r="G655" s="2"/>
      <c r="H655" s="183"/>
      <c r="I655" s="173"/>
      <c r="J655" s="2"/>
    </row>
    <row r="656" spans="1:10">
      <c r="A656" s="2"/>
      <c r="B656" s="2"/>
      <c r="C656" s="2"/>
      <c r="D656" s="2"/>
      <c r="E656" s="2"/>
      <c r="F656" s="2"/>
      <c r="G656" s="2"/>
      <c r="H656" s="183"/>
      <c r="I656" s="173"/>
      <c r="J656" s="2"/>
    </row>
    <row r="657" spans="1:10">
      <c r="A657" s="2"/>
      <c r="B657" s="2"/>
      <c r="C657" s="2"/>
      <c r="D657" s="2"/>
      <c r="E657" s="2"/>
      <c r="F657" s="2"/>
      <c r="G657" s="2"/>
      <c r="H657" s="183"/>
      <c r="I657" s="173"/>
      <c r="J657" s="2"/>
    </row>
    <row r="658" spans="1:10">
      <c r="A658" s="2"/>
      <c r="B658" s="2"/>
      <c r="C658" s="2"/>
      <c r="D658" s="2"/>
      <c r="E658" s="2"/>
      <c r="F658" s="2"/>
      <c r="G658" s="2"/>
      <c r="H658" s="183"/>
      <c r="I658" s="173"/>
      <c r="J658" s="2"/>
    </row>
    <row r="659" spans="1:10">
      <c r="A659" s="2"/>
      <c r="B659" s="2"/>
      <c r="C659" s="2"/>
      <c r="D659" s="2"/>
      <c r="E659" s="2"/>
      <c r="F659" s="2"/>
      <c r="G659" s="2"/>
      <c r="H659" s="183"/>
      <c r="I659" s="173"/>
      <c r="J659" s="2"/>
    </row>
    <row r="660" spans="1:10">
      <c r="A660" s="2"/>
      <c r="B660" s="2"/>
      <c r="C660" s="2"/>
      <c r="D660" s="2"/>
      <c r="E660" s="2"/>
      <c r="F660" s="2"/>
      <c r="G660" s="2"/>
      <c r="H660" s="183"/>
      <c r="I660" s="173"/>
      <c r="J660" s="2"/>
    </row>
    <row r="661" spans="1:10">
      <c r="A661" s="2"/>
      <c r="B661" s="2"/>
      <c r="C661" s="2"/>
      <c r="D661" s="2"/>
      <c r="E661" s="2"/>
      <c r="F661" s="2"/>
      <c r="G661" s="2"/>
      <c r="H661" s="183"/>
      <c r="I661" s="173"/>
      <c r="J661" s="2"/>
    </row>
    <row r="662" spans="1:10">
      <c r="A662" s="2"/>
      <c r="B662" s="2"/>
      <c r="C662" s="2"/>
      <c r="D662" s="2"/>
      <c r="E662" s="2"/>
      <c r="F662" s="2"/>
      <c r="G662" s="2"/>
      <c r="H662" s="183"/>
      <c r="I662" s="173"/>
      <c r="J662" s="2"/>
    </row>
    <row r="663" spans="1:10">
      <c r="A663" s="2"/>
      <c r="B663" s="2"/>
      <c r="C663" s="2"/>
      <c r="D663" s="2"/>
      <c r="E663" s="2"/>
      <c r="F663" s="2"/>
      <c r="G663" s="2"/>
      <c r="H663" s="183"/>
      <c r="I663" s="173"/>
      <c r="J663" s="2"/>
    </row>
    <row r="664" spans="1:10">
      <c r="A664" s="2"/>
      <c r="B664" s="2"/>
      <c r="C664" s="2"/>
      <c r="D664" s="2"/>
      <c r="E664" s="2"/>
      <c r="F664" s="2"/>
      <c r="G664" s="2"/>
      <c r="H664" s="183"/>
      <c r="I664" s="173"/>
      <c r="J664" s="2"/>
    </row>
    <row r="665" spans="1:10">
      <c r="A665" s="2"/>
      <c r="B665" s="2"/>
      <c r="C665" s="2"/>
      <c r="D665" s="2"/>
      <c r="E665" s="2"/>
      <c r="F665" s="2"/>
      <c r="G665" s="2"/>
      <c r="H665" s="183"/>
      <c r="I665" s="173"/>
      <c r="J665" s="2"/>
    </row>
    <row r="666" spans="1:10">
      <c r="A666" s="2"/>
      <c r="B666" s="2"/>
      <c r="C666" s="2"/>
      <c r="D666" s="2"/>
      <c r="E666" s="2"/>
      <c r="F666" s="2"/>
      <c r="G666" s="2"/>
      <c r="H666" s="183"/>
      <c r="I666" s="173"/>
      <c r="J666" s="2"/>
    </row>
    <row r="667" spans="1:10">
      <c r="A667" s="2"/>
      <c r="B667" s="2"/>
      <c r="C667" s="2"/>
      <c r="D667" s="2"/>
      <c r="E667" s="2"/>
      <c r="F667" s="2"/>
      <c r="G667" s="2"/>
      <c r="H667" s="183"/>
      <c r="I667" s="173"/>
      <c r="J667" s="2"/>
    </row>
    <row r="668" spans="1:10">
      <c r="A668" s="2"/>
      <c r="B668" s="2"/>
      <c r="C668" s="2"/>
      <c r="D668" s="2"/>
      <c r="E668" s="2"/>
      <c r="F668" s="2"/>
      <c r="G668" s="2"/>
      <c r="H668" s="183"/>
      <c r="I668" s="173"/>
      <c r="J668" s="2"/>
    </row>
    <row r="669" spans="1:10">
      <c r="A669" s="2"/>
      <c r="B669" s="2"/>
      <c r="C669" s="2"/>
      <c r="D669" s="2"/>
      <c r="E669" s="2"/>
      <c r="F669" s="2"/>
      <c r="G669" s="2"/>
      <c r="H669" s="183"/>
      <c r="I669" s="173"/>
      <c r="J669" s="2"/>
    </row>
    <row r="670" spans="1:10">
      <c r="A670" s="2"/>
      <c r="B670" s="2"/>
      <c r="C670" s="2"/>
      <c r="D670" s="2"/>
      <c r="E670" s="2"/>
      <c r="F670" s="2"/>
      <c r="G670" s="2"/>
      <c r="H670" s="183"/>
      <c r="I670" s="173"/>
      <c r="J670" s="2"/>
    </row>
    <row r="671" spans="1:10">
      <c r="A671" s="2"/>
      <c r="B671" s="2"/>
      <c r="C671" s="2"/>
      <c r="D671" s="2"/>
      <c r="E671" s="2"/>
      <c r="F671" s="2"/>
      <c r="G671" s="2"/>
      <c r="H671" s="183"/>
      <c r="I671" s="173"/>
      <c r="J671" s="2"/>
    </row>
    <row r="672" spans="1:10">
      <c r="A672" s="2"/>
      <c r="B672" s="2"/>
      <c r="C672" s="2"/>
      <c r="D672" s="2"/>
      <c r="E672" s="2"/>
      <c r="F672" s="2"/>
      <c r="G672" s="2"/>
      <c r="H672" s="183"/>
      <c r="I672" s="173"/>
      <c r="J672" s="2"/>
    </row>
    <row r="673" spans="1:10">
      <c r="A673" s="2"/>
      <c r="B673" s="2"/>
      <c r="C673" s="2"/>
      <c r="D673" s="2"/>
      <c r="E673" s="2"/>
      <c r="F673" s="2"/>
      <c r="G673" s="2"/>
      <c r="H673" s="183"/>
      <c r="I673" s="173"/>
      <c r="J673" s="2"/>
    </row>
    <row r="674" spans="1:10">
      <c r="A674" s="2"/>
      <c r="B674" s="2"/>
      <c r="C674" s="2"/>
      <c r="D674" s="2"/>
      <c r="E674" s="2"/>
      <c r="F674" s="2"/>
      <c r="G674" s="2"/>
      <c r="H674" s="183"/>
      <c r="I674" s="173"/>
      <c r="J674" s="2"/>
    </row>
    <row r="675" spans="1:10">
      <c r="A675" s="2"/>
      <c r="B675" s="2"/>
      <c r="C675" s="2"/>
      <c r="D675" s="2"/>
      <c r="E675" s="2"/>
      <c r="F675" s="2"/>
      <c r="G675" s="2"/>
      <c r="H675" s="183"/>
      <c r="I675" s="173"/>
      <c r="J675" s="2"/>
    </row>
    <row r="676" spans="1:10">
      <c r="A676" s="2"/>
      <c r="B676" s="2"/>
      <c r="C676" s="2"/>
      <c r="D676" s="2"/>
      <c r="E676" s="2"/>
      <c r="F676" s="2"/>
      <c r="G676" s="2"/>
      <c r="H676" s="183"/>
      <c r="I676" s="173"/>
      <c r="J676" s="2"/>
    </row>
    <row r="677" spans="1:10">
      <c r="A677" s="2"/>
      <c r="B677" s="2"/>
      <c r="C677" s="2"/>
      <c r="D677" s="2"/>
      <c r="E677" s="2"/>
      <c r="F677" s="2"/>
      <c r="G677" s="2"/>
      <c r="H677" s="183"/>
      <c r="I677" s="173"/>
      <c r="J677" s="2"/>
    </row>
    <row r="678" spans="1:10">
      <c r="A678" s="2"/>
      <c r="B678" s="2"/>
      <c r="C678" s="2"/>
      <c r="D678" s="2"/>
      <c r="E678" s="2"/>
      <c r="F678" s="2"/>
      <c r="G678" s="2"/>
      <c r="H678" s="183"/>
      <c r="I678" s="173"/>
      <c r="J678" s="2"/>
    </row>
    <row r="679" spans="1:10">
      <c r="A679" s="2"/>
      <c r="B679" s="2"/>
      <c r="C679" s="2"/>
      <c r="D679" s="2"/>
      <c r="E679" s="2"/>
      <c r="F679" s="2"/>
      <c r="G679" s="2"/>
      <c r="H679" s="183"/>
      <c r="I679" s="173"/>
      <c r="J679" s="2"/>
    </row>
    <row r="680" spans="1:10">
      <c r="A680" s="2"/>
      <c r="B680" s="2"/>
      <c r="C680" s="2"/>
      <c r="D680" s="2"/>
      <c r="E680" s="2"/>
      <c r="F680" s="2"/>
      <c r="G680" s="2"/>
      <c r="H680" s="183"/>
      <c r="I680" s="173"/>
      <c r="J680" s="2"/>
    </row>
    <row r="681" spans="1:10">
      <c r="A681" s="2"/>
      <c r="B681" s="2"/>
      <c r="C681" s="2"/>
      <c r="D681" s="2"/>
      <c r="E681" s="2"/>
      <c r="F681" s="2"/>
      <c r="G681" s="2"/>
      <c r="H681" s="183"/>
      <c r="I681" s="173"/>
      <c r="J681" s="2"/>
    </row>
    <row r="682" spans="1:10">
      <c r="A682" s="2"/>
      <c r="B682" s="2"/>
      <c r="C682" s="2"/>
      <c r="D682" s="2"/>
      <c r="E682" s="2"/>
      <c r="F682" s="2"/>
      <c r="G682" s="2"/>
      <c r="H682" s="183"/>
      <c r="I682" s="173"/>
      <c r="J682" s="2"/>
    </row>
    <row r="683" spans="1:10">
      <c r="A683" s="2"/>
      <c r="B683" s="2"/>
      <c r="C683" s="2"/>
      <c r="D683" s="2"/>
      <c r="E683" s="2"/>
      <c r="F683" s="2"/>
      <c r="G683" s="2"/>
      <c r="H683" s="183"/>
      <c r="I683" s="173"/>
      <c r="J683" s="2"/>
    </row>
    <row r="684" spans="1:10">
      <c r="A684" s="2"/>
      <c r="B684" s="2"/>
      <c r="C684" s="2"/>
      <c r="D684" s="2"/>
      <c r="E684" s="2"/>
      <c r="F684" s="2"/>
      <c r="G684" s="2"/>
      <c r="H684" s="183"/>
      <c r="I684" s="173"/>
      <c r="J684" s="2"/>
    </row>
    <row r="685" spans="1:10">
      <c r="A685" s="2"/>
      <c r="B685" s="2"/>
      <c r="C685" s="2"/>
      <c r="D685" s="2"/>
      <c r="E685" s="2"/>
      <c r="F685" s="2"/>
      <c r="G685" s="2"/>
      <c r="H685" s="183"/>
      <c r="I685" s="173"/>
      <c r="J685" s="2"/>
    </row>
    <row r="686" spans="1:10">
      <c r="A686" s="2"/>
      <c r="B686" s="2"/>
      <c r="C686" s="2"/>
      <c r="D686" s="2"/>
      <c r="E686" s="2"/>
      <c r="F686" s="2"/>
      <c r="G686" s="2"/>
      <c r="H686" s="183"/>
      <c r="I686" s="173"/>
      <c r="J686" s="2"/>
    </row>
    <row r="687" spans="1:10">
      <c r="A687" s="2"/>
      <c r="B687" s="2"/>
      <c r="C687" s="2"/>
      <c r="D687" s="2"/>
      <c r="E687" s="2"/>
      <c r="F687" s="2"/>
      <c r="G687" s="2"/>
      <c r="H687" s="183"/>
      <c r="I687" s="173"/>
      <c r="J687" s="2"/>
    </row>
    <row r="688" spans="1:10">
      <c r="A688" s="2"/>
      <c r="B688" s="2"/>
      <c r="C688" s="2"/>
      <c r="D688" s="2"/>
      <c r="E688" s="2"/>
      <c r="F688" s="2"/>
      <c r="G688" s="2"/>
      <c r="H688" s="183"/>
      <c r="I688" s="173"/>
      <c r="J688" s="2"/>
    </row>
    <row r="689" spans="1:10">
      <c r="A689" s="2"/>
      <c r="B689" s="2"/>
      <c r="C689" s="2"/>
      <c r="D689" s="2"/>
      <c r="E689" s="2"/>
      <c r="F689" s="2"/>
      <c r="G689" s="2"/>
      <c r="H689" s="183"/>
      <c r="I689" s="173"/>
      <c r="J689" s="2"/>
    </row>
    <row r="690" spans="1:10">
      <c r="A690" s="2"/>
      <c r="B690" s="2"/>
      <c r="C690" s="2"/>
      <c r="D690" s="2"/>
      <c r="E690" s="2"/>
      <c r="F690" s="2"/>
      <c r="G690" s="2"/>
      <c r="H690" s="183"/>
      <c r="I690" s="173"/>
      <c r="J690" s="2"/>
    </row>
    <row r="691" spans="1:10">
      <c r="A691" s="2"/>
      <c r="B691" s="2"/>
      <c r="C691" s="2"/>
      <c r="D691" s="2"/>
      <c r="E691" s="2"/>
      <c r="F691" s="2"/>
      <c r="G691" s="2"/>
      <c r="H691" s="183"/>
      <c r="I691" s="173"/>
      <c r="J691" s="2"/>
    </row>
    <row r="692" spans="1:10">
      <c r="A692" s="2"/>
      <c r="B692" s="2"/>
      <c r="C692" s="2"/>
      <c r="D692" s="2"/>
      <c r="E692" s="2"/>
      <c r="F692" s="2"/>
      <c r="G692" s="2"/>
      <c r="H692" s="183"/>
      <c r="I692" s="173"/>
      <c r="J692" s="2"/>
    </row>
    <row r="693" spans="1:10">
      <c r="A693" s="2"/>
      <c r="B693" s="2"/>
      <c r="C693" s="2"/>
      <c r="D693" s="2"/>
      <c r="E693" s="2"/>
      <c r="F693" s="2"/>
      <c r="G693" s="2"/>
      <c r="H693" s="183"/>
      <c r="I693" s="173"/>
      <c r="J693" s="2"/>
    </row>
    <row r="694" spans="1:10">
      <c r="A694" s="2"/>
      <c r="B694" s="2"/>
      <c r="C694" s="2"/>
      <c r="D694" s="2"/>
      <c r="E694" s="2"/>
      <c r="F694" s="2"/>
      <c r="G694" s="2"/>
      <c r="H694" s="183"/>
      <c r="I694" s="173"/>
      <c r="J694" s="2"/>
    </row>
    <row r="695" spans="1:10">
      <c r="A695" s="2"/>
      <c r="B695" s="2"/>
      <c r="C695" s="2"/>
      <c r="D695" s="2"/>
      <c r="E695" s="2"/>
      <c r="F695" s="2"/>
      <c r="G695" s="2"/>
      <c r="H695" s="183"/>
      <c r="I695" s="173"/>
      <c r="J695" s="2"/>
    </row>
    <row r="696" spans="1:10">
      <c r="A696" s="2"/>
      <c r="B696" s="2"/>
      <c r="C696" s="2"/>
      <c r="D696" s="2"/>
      <c r="E696" s="2"/>
      <c r="F696" s="2"/>
      <c r="G696" s="2"/>
      <c r="H696" s="183"/>
      <c r="I696" s="173"/>
      <c r="J696" s="2"/>
    </row>
    <row r="697" spans="1:10">
      <c r="A697" s="2"/>
      <c r="B697" s="2"/>
      <c r="C697" s="2"/>
      <c r="D697" s="2"/>
      <c r="E697" s="2"/>
      <c r="F697" s="2"/>
      <c r="G697" s="2"/>
      <c r="H697" s="183"/>
      <c r="I697" s="173"/>
      <c r="J697" s="2"/>
    </row>
    <row r="698" spans="1:10">
      <c r="A698" s="2"/>
      <c r="B698" s="2"/>
      <c r="C698" s="2"/>
      <c r="D698" s="2"/>
      <c r="E698" s="2"/>
      <c r="F698" s="2"/>
      <c r="G698" s="2"/>
      <c r="H698" s="183"/>
      <c r="I698" s="173"/>
      <c r="J698" s="2"/>
    </row>
    <row r="699" spans="1:10">
      <c r="A699" s="2"/>
      <c r="B699" s="2"/>
      <c r="C699" s="2"/>
      <c r="D699" s="2"/>
      <c r="E699" s="2"/>
      <c r="F699" s="2"/>
      <c r="G699" s="2"/>
      <c r="H699" s="183"/>
      <c r="I699" s="173"/>
      <c r="J699" s="2"/>
    </row>
    <row r="700" spans="1:10">
      <c r="A700" s="2"/>
      <c r="B700" s="2"/>
      <c r="C700" s="2"/>
      <c r="D700" s="2"/>
      <c r="E700" s="2"/>
      <c r="F700" s="2"/>
      <c r="G700" s="2"/>
      <c r="H700" s="183"/>
      <c r="I700" s="173"/>
      <c r="J700" s="2"/>
    </row>
    <row r="701" spans="1:10">
      <c r="A701" s="2"/>
      <c r="B701" s="2"/>
      <c r="C701" s="2"/>
      <c r="D701" s="2"/>
      <c r="E701" s="2"/>
      <c r="F701" s="2"/>
      <c r="G701" s="2"/>
      <c r="H701" s="183"/>
      <c r="I701" s="173"/>
      <c r="J701" s="2"/>
    </row>
    <row r="702" spans="1:10">
      <c r="A702" s="2"/>
      <c r="B702" s="2"/>
      <c r="C702" s="2"/>
      <c r="D702" s="2"/>
      <c r="E702" s="2"/>
      <c r="F702" s="2"/>
      <c r="G702" s="2"/>
      <c r="H702" s="183"/>
      <c r="I702" s="173"/>
      <c r="J702" s="2"/>
    </row>
    <row r="703" spans="1:10">
      <c r="A703" s="2"/>
      <c r="B703" s="2"/>
      <c r="C703" s="2"/>
      <c r="D703" s="2"/>
      <c r="E703" s="2"/>
      <c r="F703" s="2"/>
      <c r="G703" s="2"/>
      <c r="H703" s="183"/>
      <c r="I703" s="173"/>
      <c r="J703" s="2"/>
    </row>
    <row r="704" spans="1:10">
      <c r="A704" s="2"/>
      <c r="B704" s="2"/>
      <c r="C704" s="2"/>
      <c r="D704" s="2"/>
      <c r="E704" s="2"/>
      <c r="F704" s="2"/>
      <c r="G704" s="2"/>
      <c r="H704" s="183"/>
      <c r="I704" s="173"/>
      <c r="J704" s="2"/>
    </row>
    <row r="705" spans="1:10">
      <c r="A705" s="2"/>
      <c r="B705" s="2"/>
      <c r="C705" s="2"/>
      <c r="D705" s="2"/>
      <c r="E705" s="2"/>
      <c r="F705" s="2"/>
      <c r="G705" s="2"/>
      <c r="H705" s="183"/>
      <c r="I705" s="173"/>
      <c r="J705" s="2"/>
    </row>
    <row r="706" spans="1:10">
      <c r="A706" s="2"/>
      <c r="B706" s="2"/>
      <c r="C706" s="2"/>
      <c r="D706" s="2"/>
      <c r="E706" s="2"/>
      <c r="F706" s="2"/>
      <c r="G706" s="2"/>
      <c r="H706" s="183"/>
      <c r="I706" s="173"/>
      <c r="J706" s="2"/>
    </row>
    <row r="707" spans="1:10">
      <c r="A707" s="2"/>
      <c r="B707" s="2"/>
      <c r="C707" s="2"/>
      <c r="D707" s="2"/>
      <c r="E707" s="2"/>
      <c r="F707" s="2"/>
      <c r="G707" s="2"/>
      <c r="H707" s="183"/>
      <c r="I707" s="173"/>
      <c r="J707" s="2"/>
    </row>
    <row r="708" spans="1:10">
      <c r="A708" s="2"/>
      <c r="B708" s="2"/>
      <c r="C708" s="2"/>
      <c r="D708" s="2"/>
      <c r="E708" s="2"/>
      <c r="F708" s="2"/>
      <c r="G708" s="2"/>
      <c r="H708" s="183"/>
      <c r="I708" s="173"/>
      <c r="J708" s="2"/>
    </row>
    <row r="709" spans="1:10">
      <c r="A709" s="2"/>
      <c r="B709" s="2"/>
      <c r="C709" s="2"/>
      <c r="D709" s="2"/>
      <c r="E709" s="2"/>
      <c r="F709" s="2"/>
      <c r="G709" s="2"/>
      <c r="H709" s="183"/>
      <c r="I709" s="173"/>
      <c r="J709" s="2"/>
    </row>
    <row r="710" spans="1:10">
      <c r="A710" s="2"/>
      <c r="B710" s="2"/>
      <c r="C710" s="2"/>
      <c r="D710" s="2"/>
      <c r="E710" s="2"/>
      <c r="F710" s="2"/>
      <c r="G710" s="2"/>
      <c r="H710" s="183"/>
      <c r="I710" s="173"/>
      <c r="J710" s="2"/>
    </row>
    <row r="711" spans="1:10">
      <c r="A711" s="2"/>
      <c r="B711" s="2"/>
      <c r="C711" s="2"/>
      <c r="D711" s="2"/>
      <c r="E711" s="2"/>
      <c r="F711" s="2"/>
      <c r="G711" s="2"/>
      <c r="H711" s="183"/>
      <c r="I711" s="173"/>
      <c r="J711" s="2"/>
    </row>
    <row r="712" spans="1:10">
      <c r="A712" s="2"/>
      <c r="B712" s="2"/>
      <c r="C712" s="2"/>
      <c r="D712" s="2"/>
      <c r="E712" s="2"/>
      <c r="F712" s="2"/>
      <c r="G712" s="2"/>
      <c r="H712" s="183"/>
      <c r="I712" s="173"/>
      <c r="J712" s="2"/>
    </row>
    <row r="713" spans="1:10">
      <c r="A713" s="2"/>
      <c r="B713" s="2"/>
      <c r="C713" s="2"/>
      <c r="D713" s="2"/>
      <c r="E713" s="2"/>
      <c r="F713" s="2"/>
      <c r="G713" s="2"/>
      <c r="H713" s="183"/>
      <c r="I713" s="173"/>
      <c r="J713" s="2"/>
    </row>
    <row r="714" spans="1:10">
      <c r="A714" s="2"/>
      <c r="B714" s="2"/>
      <c r="C714" s="2"/>
      <c r="D714" s="2"/>
      <c r="E714" s="2"/>
      <c r="F714" s="2"/>
      <c r="G714" s="2"/>
      <c r="H714" s="183"/>
      <c r="I714" s="173"/>
      <c r="J714" s="2"/>
    </row>
    <row r="715" spans="1:10">
      <c r="A715" s="2"/>
      <c r="B715" s="2"/>
      <c r="C715" s="2"/>
      <c r="D715" s="2"/>
      <c r="E715" s="2"/>
      <c r="F715" s="2"/>
      <c r="G715" s="2"/>
      <c r="H715" s="183"/>
      <c r="I715" s="173"/>
      <c r="J715" s="2"/>
    </row>
    <row r="716" spans="1:10">
      <c r="A716" s="2"/>
      <c r="B716" s="2"/>
      <c r="C716" s="2"/>
      <c r="D716" s="2"/>
      <c r="E716" s="2"/>
      <c r="F716" s="2"/>
      <c r="G716" s="2"/>
      <c r="H716" s="183"/>
      <c r="I716" s="173"/>
      <c r="J716" s="2"/>
    </row>
    <row r="717" spans="1:10">
      <c r="A717" s="2"/>
      <c r="B717" s="2"/>
      <c r="C717" s="2"/>
      <c r="D717" s="2"/>
      <c r="E717" s="2"/>
      <c r="F717" s="2"/>
      <c r="G717" s="2"/>
      <c r="H717" s="183"/>
      <c r="I717" s="173"/>
      <c r="J717" s="2"/>
    </row>
    <row r="718" spans="1:10">
      <c r="A718" s="2"/>
      <c r="B718" s="2"/>
      <c r="C718" s="2"/>
      <c r="D718" s="2"/>
      <c r="E718" s="2"/>
      <c r="F718" s="2"/>
      <c r="G718" s="2"/>
      <c r="H718" s="183"/>
      <c r="I718" s="173"/>
      <c r="J718" s="2"/>
    </row>
    <row r="719" spans="1:10">
      <c r="A719" s="2"/>
      <c r="B719" s="2"/>
      <c r="C719" s="2"/>
      <c r="D719" s="2"/>
      <c r="E719" s="2"/>
      <c r="F719" s="2"/>
      <c r="G719" s="2"/>
      <c r="H719" s="183"/>
      <c r="I719" s="173"/>
      <c r="J719" s="2"/>
    </row>
    <row r="720" spans="1:10">
      <c r="A720" s="2"/>
      <c r="B720" s="2"/>
      <c r="C720" s="2"/>
      <c r="D720" s="2"/>
      <c r="E720" s="2"/>
      <c r="F720" s="2"/>
      <c r="G720" s="2"/>
      <c r="H720" s="183"/>
      <c r="I720" s="173"/>
      <c r="J720" s="2"/>
    </row>
    <row r="721" spans="1:10">
      <c r="A721" s="2"/>
      <c r="B721" s="2"/>
      <c r="C721" s="2"/>
      <c r="D721" s="2"/>
      <c r="E721" s="2"/>
      <c r="F721" s="2"/>
      <c r="G721" s="2"/>
      <c r="H721" s="183"/>
      <c r="I721" s="173"/>
      <c r="J721" s="2"/>
    </row>
    <row r="722" spans="1:10">
      <c r="A722" s="2"/>
      <c r="B722" s="2"/>
      <c r="C722" s="2"/>
      <c r="D722" s="2"/>
      <c r="E722" s="2"/>
      <c r="F722" s="2"/>
      <c r="G722" s="2"/>
      <c r="H722" s="183"/>
      <c r="I722" s="173"/>
      <c r="J722" s="2"/>
    </row>
    <row r="723" spans="1:10">
      <c r="A723" s="2"/>
      <c r="B723" s="2"/>
      <c r="C723" s="2"/>
      <c r="D723" s="2"/>
      <c r="E723" s="2"/>
      <c r="F723" s="2"/>
      <c r="G723" s="2"/>
      <c r="H723" s="183"/>
      <c r="I723" s="173"/>
      <c r="J723" s="2"/>
    </row>
    <row r="724" spans="1:10">
      <c r="A724" s="2"/>
      <c r="B724" s="2"/>
      <c r="C724" s="2"/>
      <c r="D724" s="2"/>
      <c r="E724" s="2"/>
      <c r="F724" s="2"/>
      <c r="G724" s="2"/>
      <c r="H724" s="183"/>
      <c r="I724" s="173"/>
      <c r="J724" s="2"/>
    </row>
    <row r="725" spans="1:10">
      <c r="A725" s="2"/>
      <c r="B725" s="2"/>
      <c r="C725" s="2"/>
      <c r="D725" s="2"/>
      <c r="E725" s="2"/>
      <c r="F725" s="2"/>
      <c r="G725" s="2"/>
      <c r="H725" s="183"/>
      <c r="I725" s="173"/>
      <c r="J725" s="2"/>
    </row>
    <row r="726" spans="1:10">
      <c r="A726" s="2"/>
      <c r="B726" s="2"/>
      <c r="C726" s="2"/>
      <c r="D726" s="2"/>
      <c r="E726" s="2"/>
      <c r="F726" s="2"/>
      <c r="G726" s="2"/>
      <c r="H726" s="183"/>
      <c r="I726" s="173"/>
      <c r="J726" s="2"/>
    </row>
    <row r="727" spans="1:10">
      <c r="A727" s="2"/>
      <c r="B727" s="2"/>
      <c r="C727" s="2"/>
      <c r="D727" s="2"/>
      <c r="E727" s="2"/>
      <c r="F727" s="2"/>
      <c r="G727" s="2"/>
      <c r="H727" s="183"/>
      <c r="I727" s="173"/>
      <c r="J727" s="2"/>
    </row>
    <row r="728" spans="1:10">
      <c r="A728" s="2"/>
      <c r="B728" s="2"/>
      <c r="C728" s="2"/>
      <c r="D728" s="2"/>
      <c r="E728" s="2"/>
      <c r="F728" s="2"/>
      <c r="G728" s="2"/>
      <c r="H728" s="183"/>
      <c r="I728" s="173"/>
      <c r="J728" s="2"/>
    </row>
    <row r="729" spans="1:10">
      <c r="A729" s="2"/>
      <c r="B729" s="2"/>
      <c r="C729" s="2"/>
      <c r="D729" s="2"/>
      <c r="E729" s="2"/>
      <c r="F729" s="2"/>
      <c r="G729" s="2"/>
      <c r="H729" s="183"/>
      <c r="I729" s="173"/>
      <c r="J729" s="2"/>
    </row>
    <row r="730" spans="1:10">
      <c r="A730" s="2"/>
      <c r="B730" s="2"/>
      <c r="C730" s="2"/>
      <c r="D730" s="2"/>
      <c r="E730" s="2"/>
      <c r="F730" s="2"/>
      <c r="G730" s="2"/>
      <c r="H730" s="183"/>
      <c r="I730" s="173"/>
      <c r="J730" s="2"/>
    </row>
    <row r="731" spans="1:10">
      <c r="A731" s="2"/>
      <c r="B731" s="2"/>
      <c r="C731" s="2"/>
      <c r="D731" s="2"/>
      <c r="E731" s="2"/>
      <c r="F731" s="2"/>
      <c r="G731" s="2"/>
      <c r="H731" s="183"/>
      <c r="I731" s="173"/>
      <c r="J731" s="2"/>
    </row>
    <row r="732" spans="1:10">
      <c r="A732" s="2"/>
      <c r="B732" s="2"/>
      <c r="C732" s="2"/>
      <c r="D732" s="2"/>
      <c r="E732" s="2"/>
      <c r="F732" s="2"/>
      <c r="G732" s="2"/>
      <c r="H732" s="183"/>
      <c r="I732" s="173"/>
      <c r="J732" s="2"/>
    </row>
    <row r="733" spans="1:10">
      <c r="A733" s="2"/>
      <c r="B733" s="2"/>
      <c r="C733" s="2"/>
      <c r="D733" s="2"/>
      <c r="E733" s="2"/>
      <c r="F733" s="2"/>
      <c r="G733" s="2"/>
      <c r="H733" s="183"/>
      <c r="I733" s="173"/>
      <c r="J733" s="2"/>
    </row>
    <row r="734" spans="1:10">
      <c r="A734" s="2"/>
      <c r="B734" s="2"/>
      <c r="C734" s="2"/>
      <c r="D734" s="2"/>
      <c r="E734" s="2"/>
      <c r="F734" s="2"/>
      <c r="G734" s="2"/>
      <c r="H734" s="183"/>
      <c r="I734" s="173"/>
      <c r="J734" s="2"/>
    </row>
    <row r="735" spans="1:10">
      <c r="A735" s="2"/>
      <c r="B735" s="2"/>
      <c r="C735" s="2"/>
      <c r="D735" s="2"/>
      <c r="E735" s="2"/>
      <c r="F735" s="2"/>
      <c r="G735" s="2"/>
      <c r="H735" s="183"/>
      <c r="I735" s="173"/>
      <c r="J735" s="2"/>
    </row>
    <row r="736" spans="1:10">
      <c r="A736" s="2"/>
      <c r="B736" s="2"/>
      <c r="C736" s="2"/>
      <c r="D736" s="2"/>
      <c r="E736" s="2"/>
      <c r="F736" s="2"/>
      <c r="G736" s="2"/>
      <c r="H736" s="183"/>
      <c r="I736" s="173"/>
      <c r="J736" s="2"/>
    </row>
    <row r="737" spans="1:10">
      <c r="A737" s="2"/>
      <c r="B737" s="2"/>
      <c r="C737" s="2"/>
      <c r="D737" s="2"/>
      <c r="E737" s="2"/>
      <c r="F737" s="2"/>
      <c r="G737" s="2"/>
      <c r="H737" s="183"/>
      <c r="I737" s="173"/>
      <c r="J737" s="2"/>
    </row>
    <row r="738" spans="1:10">
      <c r="A738" s="2"/>
      <c r="B738" s="2"/>
      <c r="C738" s="2"/>
      <c r="D738" s="2"/>
      <c r="E738" s="2"/>
      <c r="F738" s="2"/>
      <c r="G738" s="2"/>
      <c r="H738" s="183"/>
      <c r="I738" s="173"/>
      <c r="J738" s="2"/>
    </row>
    <row r="739" spans="1:10">
      <c r="A739" s="2"/>
      <c r="B739" s="2"/>
      <c r="C739" s="2"/>
      <c r="D739" s="2"/>
      <c r="E739" s="2"/>
      <c r="F739" s="2"/>
      <c r="G739" s="2"/>
      <c r="H739" s="183"/>
      <c r="I739" s="173"/>
      <c r="J739" s="2"/>
    </row>
    <row r="740" spans="1:10">
      <c r="A740" s="2"/>
      <c r="B740" s="2"/>
      <c r="C740" s="2"/>
      <c r="D740" s="2"/>
      <c r="E740" s="2"/>
      <c r="F740" s="2"/>
      <c r="G740" s="2"/>
      <c r="H740" s="183"/>
      <c r="I740" s="173"/>
      <c r="J740" s="2"/>
    </row>
    <row r="741" spans="1:10">
      <c r="A741" s="2"/>
      <c r="B741" s="2"/>
      <c r="C741" s="2"/>
      <c r="D741" s="2"/>
      <c r="E741" s="2"/>
      <c r="F741" s="2"/>
      <c r="G741" s="2"/>
      <c r="H741" s="183"/>
      <c r="I741" s="173"/>
      <c r="J741" s="2"/>
    </row>
    <row r="742" spans="1:10">
      <c r="A742" s="2"/>
      <c r="B742" s="2"/>
      <c r="C742" s="2"/>
      <c r="D742" s="2"/>
      <c r="E742" s="2"/>
      <c r="F742" s="2"/>
      <c r="G742" s="2"/>
      <c r="H742" s="183"/>
      <c r="I742" s="173"/>
      <c r="J742" s="2"/>
    </row>
    <row r="743" spans="1:10">
      <c r="A743" s="2"/>
      <c r="B743" s="2"/>
      <c r="C743" s="2"/>
      <c r="D743" s="2"/>
      <c r="E743" s="2"/>
      <c r="F743" s="2"/>
      <c r="G743" s="2"/>
      <c r="H743" s="183"/>
      <c r="I743" s="173"/>
      <c r="J743" s="2"/>
    </row>
    <row r="744" spans="1:10">
      <c r="A744" s="2"/>
      <c r="B744" s="2"/>
      <c r="C744" s="2"/>
      <c r="D744" s="2"/>
      <c r="E744" s="2"/>
      <c r="F744" s="2"/>
      <c r="G744" s="2"/>
      <c r="H744" s="183"/>
      <c r="I744" s="173"/>
      <c r="J744" s="2"/>
    </row>
    <row r="745" spans="1:10">
      <c r="A745" s="2"/>
      <c r="B745" s="2"/>
      <c r="C745" s="2"/>
      <c r="D745" s="2"/>
      <c r="E745" s="2"/>
      <c r="F745" s="2"/>
      <c r="G745" s="2"/>
      <c r="H745" s="183"/>
      <c r="I745" s="173"/>
      <c r="J745" s="2"/>
    </row>
    <row r="746" spans="1:10">
      <c r="A746" s="2"/>
      <c r="B746" s="2"/>
      <c r="C746" s="2"/>
      <c r="D746" s="2"/>
      <c r="E746" s="2"/>
      <c r="F746" s="2"/>
      <c r="G746" s="2"/>
      <c r="H746" s="183"/>
      <c r="I746" s="173"/>
      <c r="J746" s="2"/>
    </row>
    <row r="747" spans="1:10">
      <c r="A747" s="2"/>
      <c r="B747" s="2"/>
      <c r="C747" s="2"/>
      <c r="D747" s="2"/>
      <c r="E747" s="2"/>
      <c r="F747" s="2"/>
      <c r="G747" s="2"/>
      <c r="H747" s="183"/>
      <c r="I747" s="173"/>
      <c r="J747" s="2"/>
    </row>
    <row r="748" spans="1:10">
      <c r="A748" s="2"/>
      <c r="B748" s="2"/>
      <c r="C748" s="2"/>
      <c r="D748" s="2"/>
      <c r="E748" s="2"/>
      <c r="F748" s="2"/>
      <c r="G748" s="2"/>
      <c r="H748" s="183"/>
      <c r="I748" s="173"/>
      <c r="J748" s="2"/>
    </row>
    <row r="749" spans="1:10">
      <c r="A749" s="2"/>
      <c r="B749" s="2"/>
      <c r="C749" s="2"/>
      <c r="D749" s="2"/>
      <c r="E749" s="2"/>
      <c r="F749" s="2"/>
      <c r="G749" s="2"/>
      <c r="H749" s="183"/>
      <c r="I749" s="173"/>
      <c r="J749" s="2"/>
    </row>
    <row r="750" spans="1:10">
      <c r="A750" s="2"/>
      <c r="B750" s="2"/>
      <c r="C750" s="2"/>
      <c r="D750" s="2"/>
      <c r="E750" s="2"/>
      <c r="F750" s="2"/>
      <c r="G750" s="2"/>
      <c r="H750" s="183"/>
      <c r="I750" s="173"/>
      <c r="J750" s="2"/>
    </row>
    <row r="751" spans="1:10">
      <c r="A751" s="2"/>
      <c r="B751" s="2"/>
      <c r="C751" s="2"/>
      <c r="D751" s="2"/>
      <c r="E751" s="2"/>
      <c r="F751" s="2"/>
      <c r="G751" s="2"/>
      <c r="H751" s="183"/>
      <c r="I751" s="173"/>
      <c r="J751" s="2"/>
    </row>
    <row r="752" spans="1:10">
      <c r="A752" s="2"/>
      <c r="B752" s="2"/>
      <c r="C752" s="2"/>
      <c r="D752" s="2"/>
      <c r="E752" s="2"/>
      <c r="F752" s="2"/>
      <c r="G752" s="2"/>
      <c r="H752" s="183"/>
      <c r="I752" s="173"/>
      <c r="J752" s="2"/>
    </row>
    <row r="753" spans="1:10">
      <c r="A753" s="2"/>
      <c r="B753" s="2"/>
      <c r="C753" s="2"/>
      <c r="D753" s="2"/>
      <c r="E753" s="2"/>
      <c r="F753" s="2"/>
      <c r="G753" s="2"/>
      <c r="H753" s="183"/>
      <c r="I753" s="173"/>
      <c r="J753" s="2"/>
    </row>
    <row r="754" spans="1:10">
      <c r="A754" s="2"/>
      <c r="B754" s="2"/>
      <c r="C754" s="2"/>
      <c r="D754" s="2"/>
      <c r="E754" s="2"/>
      <c r="F754" s="2"/>
      <c r="G754" s="2"/>
      <c r="H754" s="183"/>
      <c r="I754" s="173"/>
      <c r="J754" s="2"/>
    </row>
    <row r="755" spans="1:10">
      <c r="A755" s="2"/>
      <c r="B755" s="2"/>
      <c r="C755" s="2"/>
      <c r="D755" s="2"/>
      <c r="E755" s="2"/>
      <c r="F755" s="2"/>
      <c r="G755" s="2"/>
      <c r="H755" s="183"/>
      <c r="I755" s="173"/>
      <c r="J755" s="2"/>
    </row>
    <row r="756" spans="1:10">
      <c r="A756" s="2"/>
      <c r="B756" s="2"/>
      <c r="C756" s="2"/>
      <c r="D756" s="2"/>
      <c r="E756" s="2"/>
      <c r="F756" s="2"/>
      <c r="G756" s="2"/>
      <c r="H756" s="183"/>
      <c r="I756" s="173"/>
      <c r="J756" s="2"/>
    </row>
    <row r="757" spans="1:10">
      <c r="A757" s="2"/>
      <c r="B757" s="2"/>
      <c r="C757" s="2"/>
      <c r="D757" s="2"/>
      <c r="E757" s="2"/>
      <c r="F757" s="2"/>
      <c r="G757" s="2"/>
      <c r="H757" s="183"/>
      <c r="I757" s="173"/>
      <c r="J757" s="2"/>
    </row>
    <row r="758" spans="1:10">
      <c r="A758" s="2"/>
      <c r="B758" s="2"/>
      <c r="C758" s="2"/>
      <c r="D758" s="2"/>
      <c r="E758" s="2"/>
      <c r="F758" s="2"/>
      <c r="G758" s="2"/>
      <c r="H758" s="183"/>
      <c r="I758" s="173"/>
      <c r="J758" s="2"/>
    </row>
    <row r="759" spans="1:10">
      <c r="A759" s="2"/>
      <c r="B759" s="2"/>
      <c r="C759" s="2"/>
      <c r="D759" s="2"/>
      <c r="E759" s="2"/>
      <c r="F759" s="2"/>
      <c r="G759" s="2"/>
      <c r="H759" s="183"/>
      <c r="I759" s="173"/>
      <c r="J759" s="2"/>
    </row>
    <row r="760" spans="1:10">
      <c r="A760" s="2"/>
      <c r="B760" s="2"/>
      <c r="C760" s="2"/>
      <c r="D760" s="2"/>
      <c r="E760" s="2"/>
      <c r="F760" s="2"/>
      <c r="G760" s="2"/>
      <c r="H760" s="183"/>
      <c r="I760" s="173"/>
      <c r="J760" s="2"/>
    </row>
    <row r="761" spans="1:10">
      <c r="A761" s="2"/>
      <c r="B761" s="2"/>
      <c r="C761" s="2"/>
      <c r="D761" s="2"/>
      <c r="E761" s="2"/>
      <c r="F761" s="2"/>
      <c r="G761" s="2"/>
      <c r="H761" s="183"/>
      <c r="I761" s="173"/>
      <c r="J761" s="2"/>
    </row>
    <row r="762" spans="1:10">
      <c r="A762" s="2"/>
      <c r="B762" s="2"/>
      <c r="C762" s="2"/>
      <c r="D762" s="2"/>
      <c r="E762" s="2"/>
      <c r="F762" s="2"/>
      <c r="G762" s="2"/>
      <c r="H762" s="183"/>
      <c r="I762" s="173"/>
      <c r="J762" s="2"/>
    </row>
    <row r="763" spans="1:10">
      <c r="A763" s="2"/>
      <c r="B763" s="2"/>
      <c r="C763" s="2"/>
      <c r="D763" s="2"/>
      <c r="E763" s="2"/>
      <c r="F763" s="2"/>
      <c r="G763" s="2"/>
      <c r="H763" s="183"/>
      <c r="I763" s="173"/>
      <c r="J763" s="2"/>
    </row>
    <row r="764" spans="1:10">
      <c r="A764" s="2"/>
      <c r="B764" s="2"/>
      <c r="C764" s="2"/>
      <c r="D764" s="2"/>
      <c r="E764" s="2"/>
      <c r="F764" s="2"/>
      <c r="G764" s="2"/>
      <c r="H764" s="183"/>
      <c r="I764" s="173"/>
      <c r="J764" s="2"/>
    </row>
    <row r="765" spans="1:10">
      <c r="A765" s="2"/>
      <c r="B765" s="2"/>
      <c r="C765" s="2"/>
      <c r="D765" s="2"/>
      <c r="E765" s="2"/>
      <c r="F765" s="2"/>
      <c r="G765" s="2"/>
      <c r="H765" s="183"/>
      <c r="I765" s="173"/>
      <c r="J765" s="2"/>
    </row>
    <row r="766" spans="1:10">
      <c r="A766" s="2"/>
      <c r="B766" s="2"/>
      <c r="C766" s="2"/>
      <c r="D766" s="2"/>
      <c r="E766" s="2"/>
      <c r="F766" s="2"/>
      <c r="G766" s="2"/>
      <c r="H766" s="183"/>
      <c r="I766" s="173"/>
      <c r="J766" s="2"/>
    </row>
    <row r="767" spans="1:10">
      <c r="A767" s="2"/>
      <c r="B767" s="2"/>
      <c r="C767" s="2"/>
      <c r="D767" s="2"/>
      <c r="E767" s="2"/>
      <c r="F767" s="2"/>
      <c r="G767" s="2"/>
      <c r="H767" s="183"/>
      <c r="I767" s="173"/>
      <c r="J767" s="2"/>
    </row>
    <row r="768" spans="1:10">
      <c r="A768" s="2"/>
      <c r="B768" s="2"/>
      <c r="C768" s="2"/>
      <c r="D768" s="2"/>
      <c r="E768" s="2"/>
      <c r="F768" s="2"/>
      <c r="G768" s="2"/>
      <c r="H768" s="183"/>
      <c r="I768" s="173"/>
      <c r="J768" s="2"/>
    </row>
    <row r="769" spans="1:10">
      <c r="A769" s="2"/>
      <c r="B769" s="2"/>
      <c r="C769" s="2"/>
      <c r="D769" s="2"/>
      <c r="E769" s="2"/>
      <c r="F769" s="2"/>
      <c r="G769" s="2"/>
      <c r="H769" s="183"/>
      <c r="I769" s="173"/>
      <c r="J769" s="2"/>
    </row>
    <row r="770" spans="1:10">
      <c r="A770" s="2"/>
      <c r="B770" s="2"/>
      <c r="C770" s="2"/>
      <c r="D770" s="2"/>
      <c r="E770" s="2"/>
      <c r="F770" s="2"/>
      <c r="G770" s="2"/>
      <c r="H770" s="183"/>
      <c r="I770" s="173"/>
      <c r="J770" s="2"/>
    </row>
    <row r="771" spans="1:10">
      <c r="A771" s="2"/>
      <c r="B771" s="2"/>
      <c r="C771" s="2"/>
      <c r="D771" s="2"/>
      <c r="E771" s="2"/>
      <c r="F771" s="2"/>
      <c r="G771" s="2"/>
      <c r="H771" s="183"/>
      <c r="I771" s="173"/>
      <c r="J771" s="2"/>
    </row>
    <row r="772" spans="1:10">
      <c r="A772" s="2"/>
      <c r="B772" s="2"/>
      <c r="C772" s="2"/>
      <c r="D772" s="2"/>
      <c r="E772" s="2"/>
      <c r="F772" s="2"/>
      <c r="G772" s="2"/>
      <c r="H772" s="183"/>
      <c r="I772" s="173"/>
      <c r="J772" s="2"/>
    </row>
    <row r="773" spans="1:10">
      <c r="A773" s="2"/>
      <c r="B773" s="2"/>
      <c r="C773" s="2"/>
      <c r="D773" s="2"/>
      <c r="E773" s="2"/>
      <c r="F773" s="2"/>
      <c r="G773" s="2"/>
      <c r="H773" s="183"/>
      <c r="I773" s="173"/>
      <c r="J773" s="2"/>
    </row>
    <row r="774" spans="1:10">
      <c r="A774" s="2"/>
      <c r="B774" s="2"/>
      <c r="C774" s="2"/>
      <c r="D774" s="2"/>
      <c r="E774" s="2"/>
      <c r="F774" s="2"/>
      <c r="G774" s="2"/>
      <c r="H774" s="183"/>
      <c r="I774" s="173"/>
      <c r="J774" s="2"/>
    </row>
    <row r="775" spans="1:10">
      <c r="A775" s="2"/>
      <c r="B775" s="2"/>
      <c r="C775" s="2"/>
      <c r="D775" s="2"/>
      <c r="E775" s="2"/>
      <c r="F775" s="2"/>
      <c r="G775" s="2"/>
      <c r="H775" s="183"/>
      <c r="I775" s="173"/>
      <c r="J775" s="2"/>
    </row>
    <row r="776" spans="1:10">
      <c r="A776" s="2"/>
      <c r="B776" s="2"/>
      <c r="C776" s="2"/>
      <c r="D776" s="2"/>
      <c r="E776" s="2"/>
      <c r="F776" s="2"/>
      <c r="G776" s="2"/>
      <c r="H776" s="183"/>
      <c r="I776" s="173"/>
      <c r="J776" s="2"/>
    </row>
    <row r="777" spans="1:10">
      <c r="A777" s="2"/>
      <c r="B777" s="2"/>
      <c r="C777" s="2"/>
      <c r="D777" s="2"/>
      <c r="E777" s="2"/>
      <c r="F777" s="2"/>
      <c r="G777" s="2"/>
      <c r="H777" s="183"/>
      <c r="I777" s="173"/>
      <c r="J777" s="2"/>
    </row>
    <row r="778" spans="1:10">
      <c r="A778" s="2"/>
      <c r="B778" s="2"/>
      <c r="C778" s="2"/>
      <c r="D778" s="2"/>
      <c r="E778" s="2"/>
      <c r="F778" s="2"/>
      <c r="G778" s="2"/>
      <c r="H778" s="183"/>
      <c r="I778" s="173"/>
      <c r="J778" s="2"/>
    </row>
    <row r="779" spans="1:10">
      <c r="A779" s="2"/>
      <c r="B779" s="2"/>
      <c r="C779" s="2"/>
      <c r="D779" s="2"/>
      <c r="E779" s="2"/>
      <c r="F779" s="2"/>
      <c r="G779" s="2"/>
      <c r="H779" s="183"/>
      <c r="I779" s="173"/>
      <c r="J779" s="2"/>
    </row>
    <row r="780" spans="1:10">
      <c r="A780" s="2"/>
      <c r="B780" s="2"/>
      <c r="C780" s="2"/>
      <c r="D780" s="2"/>
      <c r="E780" s="2"/>
      <c r="F780" s="2"/>
      <c r="G780" s="2"/>
      <c r="H780" s="183"/>
      <c r="I780" s="173"/>
      <c r="J780" s="2"/>
    </row>
    <row r="781" spans="1:10">
      <c r="A781" s="2"/>
      <c r="B781" s="2"/>
      <c r="C781" s="2"/>
      <c r="D781" s="2"/>
      <c r="E781" s="2"/>
      <c r="F781" s="2"/>
      <c r="G781" s="2"/>
      <c r="H781" s="183"/>
      <c r="I781" s="173"/>
      <c r="J781" s="2"/>
    </row>
    <row r="782" spans="1:10">
      <c r="A782" s="2"/>
      <c r="B782" s="2"/>
      <c r="C782" s="2"/>
      <c r="D782" s="2"/>
      <c r="E782" s="2"/>
      <c r="F782" s="2"/>
      <c r="G782" s="2"/>
      <c r="H782" s="183"/>
      <c r="I782" s="173"/>
      <c r="J782" s="2"/>
    </row>
    <row r="783" spans="1:10">
      <c r="A783" s="2"/>
      <c r="B783" s="2"/>
      <c r="C783" s="2"/>
      <c r="D783" s="2"/>
      <c r="E783" s="2"/>
      <c r="F783" s="2"/>
      <c r="G783" s="2"/>
      <c r="H783" s="183"/>
      <c r="I783" s="173"/>
      <c r="J783" s="2"/>
    </row>
    <row r="784" spans="1:10">
      <c r="A784" s="2"/>
      <c r="B784" s="2"/>
      <c r="C784" s="2"/>
      <c r="D784" s="2"/>
      <c r="E784" s="2"/>
      <c r="F784" s="2"/>
      <c r="G784" s="2"/>
      <c r="H784" s="183"/>
      <c r="I784" s="173"/>
      <c r="J784" s="2"/>
    </row>
    <row r="785" spans="1:10">
      <c r="A785" s="2"/>
      <c r="B785" s="2"/>
      <c r="C785" s="2"/>
      <c r="D785" s="2"/>
      <c r="E785" s="2"/>
      <c r="F785" s="2"/>
      <c r="G785" s="2"/>
      <c r="H785" s="183"/>
      <c r="I785" s="173"/>
      <c r="J785" s="2"/>
    </row>
    <row r="786" spans="1:10">
      <c r="A786" s="2"/>
      <c r="B786" s="2"/>
      <c r="C786" s="2"/>
      <c r="D786" s="2"/>
      <c r="E786" s="2"/>
      <c r="F786" s="2"/>
      <c r="G786" s="2"/>
      <c r="H786" s="183"/>
      <c r="I786" s="173"/>
      <c r="J786" s="2"/>
    </row>
    <row r="787" spans="1:10">
      <c r="A787" s="2"/>
      <c r="B787" s="2"/>
      <c r="C787" s="2"/>
      <c r="D787" s="2"/>
      <c r="E787" s="2"/>
      <c r="F787" s="2"/>
      <c r="G787" s="2"/>
      <c r="H787" s="183"/>
      <c r="I787" s="173"/>
      <c r="J787" s="2"/>
    </row>
    <row r="788" spans="1:10">
      <c r="A788" s="2"/>
      <c r="B788" s="2"/>
      <c r="C788" s="2"/>
      <c r="D788" s="2"/>
      <c r="E788" s="2"/>
      <c r="F788" s="2"/>
      <c r="G788" s="2"/>
      <c r="H788" s="183"/>
      <c r="I788" s="173"/>
      <c r="J788" s="2"/>
    </row>
    <row r="789" spans="1:10">
      <c r="A789" s="2"/>
      <c r="B789" s="2"/>
      <c r="C789" s="2"/>
      <c r="D789" s="2"/>
      <c r="E789" s="2"/>
      <c r="F789" s="2"/>
      <c r="G789" s="2"/>
      <c r="H789" s="183"/>
      <c r="I789" s="173"/>
      <c r="J789" s="2"/>
    </row>
    <row r="790" spans="1:10">
      <c r="A790" s="2"/>
      <c r="B790" s="2"/>
      <c r="C790" s="2"/>
      <c r="D790" s="2"/>
      <c r="E790" s="2"/>
      <c r="F790" s="2"/>
      <c r="G790" s="2"/>
      <c r="H790" s="183"/>
      <c r="I790" s="173"/>
      <c r="J790" s="2"/>
    </row>
    <row r="791" spans="1:10">
      <c r="A791" s="2"/>
      <c r="B791" s="2"/>
      <c r="C791" s="2"/>
      <c r="D791" s="2"/>
      <c r="E791" s="2"/>
      <c r="F791" s="2"/>
      <c r="G791" s="2"/>
      <c r="H791" s="183"/>
      <c r="I791" s="173"/>
      <c r="J791" s="2"/>
    </row>
    <row r="792" spans="1:10">
      <c r="A792" s="2"/>
      <c r="B792" s="2"/>
      <c r="C792" s="2"/>
      <c r="D792" s="2"/>
      <c r="E792" s="2"/>
      <c r="F792" s="2"/>
      <c r="G792" s="2"/>
      <c r="H792" s="183"/>
      <c r="I792" s="173"/>
      <c r="J792" s="2"/>
    </row>
    <row r="793" spans="1:10">
      <c r="A793" s="2"/>
      <c r="B793" s="2"/>
      <c r="C793" s="2"/>
      <c r="D793" s="2"/>
      <c r="E793" s="2"/>
      <c r="F793" s="2"/>
      <c r="G793" s="2"/>
      <c r="H793" s="183"/>
      <c r="I793" s="173"/>
      <c r="J793" s="2"/>
    </row>
    <row r="794" spans="1:10">
      <c r="A794" s="2"/>
      <c r="B794" s="2"/>
      <c r="C794" s="2"/>
      <c r="D794" s="2"/>
      <c r="E794" s="2"/>
      <c r="F794" s="2"/>
      <c r="G794" s="2"/>
      <c r="H794" s="183"/>
      <c r="I794" s="173"/>
      <c r="J794" s="2"/>
    </row>
    <row r="795" spans="1:10">
      <c r="A795" s="2"/>
      <c r="B795" s="2"/>
      <c r="C795" s="2"/>
      <c r="D795" s="2"/>
      <c r="E795" s="2"/>
      <c r="F795" s="2"/>
      <c r="G795" s="2"/>
      <c r="H795" s="183"/>
      <c r="I795" s="173"/>
      <c r="J795" s="2"/>
    </row>
    <row r="796" spans="1:10">
      <c r="A796" s="2"/>
      <c r="B796" s="2"/>
      <c r="C796" s="2"/>
      <c r="D796" s="2"/>
      <c r="E796" s="2"/>
      <c r="F796" s="2"/>
      <c r="G796" s="2"/>
      <c r="H796" s="183"/>
      <c r="I796" s="173"/>
      <c r="J796" s="2"/>
    </row>
    <row r="797" spans="1:10">
      <c r="A797" s="2"/>
      <c r="B797" s="2"/>
      <c r="C797" s="2"/>
      <c r="D797" s="2"/>
      <c r="E797" s="2"/>
      <c r="F797" s="2"/>
      <c r="G797" s="2"/>
      <c r="H797" s="183"/>
      <c r="I797" s="173"/>
      <c r="J797" s="2"/>
    </row>
    <row r="798" spans="1:10">
      <c r="A798" s="2"/>
      <c r="B798" s="2"/>
      <c r="C798" s="2"/>
      <c r="D798" s="2"/>
      <c r="E798" s="2"/>
      <c r="F798" s="2"/>
      <c r="G798" s="2"/>
      <c r="H798" s="183"/>
      <c r="I798" s="173"/>
      <c r="J798" s="2"/>
    </row>
    <row r="799" spans="1:10">
      <c r="A799" s="2"/>
      <c r="B799" s="2"/>
      <c r="C799" s="2"/>
      <c r="D799" s="2"/>
      <c r="E799" s="2"/>
      <c r="F799" s="2"/>
      <c r="G799" s="2"/>
      <c r="H799" s="183"/>
      <c r="I799" s="173"/>
      <c r="J799" s="2"/>
    </row>
    <row r="800" spans="1:10">
      <c r="A800" s="2"/>
      <c r="B800" s="2"/>
      <c r="C800" s="2"/>
      <c r="D800" s="2"/>
      <c r="E800" s="2"/>
      <c r="F800" s="2"/>
      <c r="G800" s="2"/>
      <c r="H800" s="183"/>
      <c r="I800" s="173"/>
      <c r="J800" s="2"/>
    </row>
    <row r="801" spans="1:10">
      <c r="A801" s="2"/>
      <c r="B801" s="2"/>
      <c r="C801" s="2"/>
      <c r="D801" s="2"/>
      <c r="E801" s="2"/>
      <c r="F801" s="2"/>
      <c r="G801" s="2"/>
      <c r="H801" s="183"/>
      <c r="I801" s="173"/>
      <c r="J801" s="2"/>
    </row>
    <row r="802" spans="1:10">
      <c r="A802" s="2"/>
      <c r="B802" s="2"/>
      <c r="C802" s="2"/>
      <c r="D802" s="2"/>
      <c r="E802" s="2"/>
      <c r="F802" s="2"/>
      <c r="G802" s="2"/>
      <c r="H802" s="183"/>
      <c r="I802" s="173"/>
      <c r="J802" s="2"/>
    </row>
    <row r="803" spans="1:10">
      <c r="A803" s="2"/>
      <c r="B803" s="2"/>
      <c r="C803" s="2"/>
      <c r="D803" s="2"/>
      <c r="E803" s="2"/>
      <c r="F803" s="2"/>
      <c r="G803" s="2"/>
      <c r="H803" s="183"/>
      <c r="I803" s="173"/>
      <c r="J803" s="2"/>
    </row>
    <row r="804" spans="1:10">
      <c r="A804" s="2"/>
      <c r="B804" s="2"/>
      <c r="C804" s="2"/>
      <c r="D804" s="2"/>
      <c r="E804" s="2"/>
      <c r="F804" s="2"/>
      <c r="G804" s="2"/>
      <c r="H804" s="183"/>
      <c r="I804" s="173"/>
      <c r="J804" s="2"/>
    </row>
    <row r="805" spans="1:10">
      <c r="A805" s="2"/>
      <c r="B805" s="2"/>
      <c r="C805" s="2"/>
      <c r="D805" s="2"/>
      <c r="E805" s="2"/>
      <c r="F805" s="2"/>
      <c r="G805" s="2"/>
      <c r="H805" s="183"/>
      <c r="I805" s="173"/>
      <c r="J805" s="2"/>
    </row>
    <row r="806" spans="1:10">
      <c r="A806" s="2"/>
      <c r="B806" s="2"/>
      <c r="C806" s="2"/>
      <c r="D806" s="2"/>
      <c r="E806" s="2"/>
      <c r="F806" s="2"/>
      <c r="G806" s="2"/>
      <c r="H806" s="183"/>
      <c r="I806" s="173"/>
      <c r="J806" s="2"/>
    </row>
    <row r="807" spans="1:10">
      <c r="A807" s="2"/>
      <c r="B807" s="2"/>
      <c r="C807" s="2"/>
      <c r="D807" s="2"/>
      <c r="E807" s="2"/>
      <c r="F807" s="2"/>
      <c r="G807" s="2"/>
      <c r="H807" s="183"/>
      <c r="I807" s="173"/>
      <c r="J807" s="2"/>
    </row>
    <row r="808" spans="1:10">
      <c r="A808" s="2"/>
      <c r="B808" s="2"/>
      <c r="C808" s="2"/>
      <c r="D808" s="2"/>
      <c r="E808" s="2"/>
      <c r="F808" s="2"/>
      <c r="G808" s="2"/>
      <c r="H808" s="183"/>
      <c r="I808" s="173"/>
      <c r="J808" s="2"/>
    </row>
    <row r="809" spans="1:10">
      <c r="A809" s="2"/>
      <c r="B809" s="2"/>
      <c r="C809" s="2"/>
      <c r="D809" s="2"/>
      <c r="E809" s="2"/>
      <c r="F809" s="2"/>
      <c r="G809" s="2"/>
      <c r="H809" s="183"/>
      <c r="I809" s="173"/>
      <c r="J809" s="2"/>
    </row>
    <row r="810" spans="1:10">
      <c r="A810" s="2"/>
      <c r="B810" s="2"/>
      <c r="C810" s="2"/>
      <c r="D810" s="2"/>
      <c r="E810" s="2"/>
      <c r="F810" s="2"/>
      <c r="G810" s="2"/>
      <c r="H810" s="183"/>
      <c r="I810" s="173"/>
      <c r="J810" s="2"/>
    </row>
    <row r="811" spans="1:10">
      <c r="A811" s="2"/>
      <c r="B811" s="2"/>
      <c r="C811" s="2"/>
      <c r="D811" s="2"/>
      <c r="E811" s="2"/>
      <c r="F811" s="2"/>
      <c r="G811" s="2"/>
      <c r="H811" s="183"/>
      <c r="I811" s="173"/>
      <c r="J811" s="2"/>
    </row>
    <row r="812" spans="1:10">
      <c r="A812" s="2"/>
      <c r="B812" s="2"/>
      <c r="C812" s="2"/>
      <c r="D812" s="2"/>
      <c r="E812" s="2"/>
      <c r="F812" s="2"/>
      <c r="G812" s="2"/>
      <c r="H812" s="183"/>
      <c r="I812" s="173"/>
      <c r="J812" s="2"/>
    </row>
    <row r="813" spans="1:10">
      <c r="A813" s="2"/>
      <c r="B813" s="2"/>
      <c r="C813" s="2"/>
      <c r="D813" s="2"/>
      <c r="E813" s="2"/>
      <c r="F813" s="2"/>
      <c r="G813" s="2"/>
      <c r="H813" s="183"/>
      <c r="I813" s="173"/>
      <c r="J813" s="2"/>
    </row>
    <row r="814" spans="1:10">
      <c r="A814" s="2"/>
      <c r="B814" s="2"/>
      <c r="C814" s="2"/>
      <c r="D814" s="2"/>
      <c r="E814" s="2"/>
      <c r="F814" s="2"/>
      <c r="G814" s="2"/>
      <c r="H814" s="183"/>
      <c r="I814" s="173"/>
      <c r="J814" s="2"/>
    </row>
    <row r="815" spans="1:10">
      <c r="A815" s="2"/>
      <c r="B815" s="2"/>
      <c r="C815" s="2"/>
      <c r="D815" s="2"/>
      <c r="E815" s="2"/>
      <c r="F815" s="2"/>
      <c r="G815" s="2"/>
      <c r="H815" s="183"/>
      <c r="I815" s="173"/>
      <c r="J815" s="2"/>
    </row>
    <row r="816" spans="1:10">
      <c r="A816" s="2"/>
      <c r="B816" s="2"/>
      <c r="C816" s="2"/>
      <c r="D816" s="2"/>
      <c r="E816" s="2"/>
      <c r="F816" s="2"/>
      <c r="G816" s="2"/>
      <c r="H816" s="183"/>
      <c r="I816" s="173"/>
      <c r="J816" s="2"/>
    </row>
    <row r="817" spans="1:10">
      <c r="A817" s="2"/>
      <c r="B817" s="2"/>
      <c r="C817" s="2"/>
      <c r="D817" s="2"/>
      <c r="E817" s="2"/>
      <c r="F817" s="2"/>
      <c r="G817" s="2"/>
      <c r="H817" s="183"/>
      <c r="I817" s="173"/>
      <c r="J817" s="2"/>
    </row>
    <row r="818" spans="1:10">
      <c r="A818" s="2"/>
      <c r="B818" s="2"/>
      <c r="C818" s="2"/>
      <c r="D818" s="2"/>
      <c r="E818" s="2"/>
      <c r="F818" s="2"/>
      <c r="G818" s="2"/>
      <c r="H818" s="183"/>
      <c r="I818" s="173"/>
      <c r="J818" s="2"/>
    </row>
    <row r="819" spans="1:10">
      <c r="A819" s="2"/>
      <c r="B819" s="2"/>
      <c r="C819" s="2"/>
      <c r="D819" s="2"/>
      <c r="E819" s="2"/>
      <c r="F819" s="2"/>
      <c r="G819" s="2"/>
      <c r="H819" s="183"/>
      <c r="I819" s="173"/>
      <c r="J819" s="2"/>
    </row>
    <row r="820" spans="1:10">
      <c r="A820" s="2"/>
      <c r="B820" s="2"/>
      <c r="C820" s="2"/>
      <c r="D820" s="2"/>
      <c r="E820" s="2"/>
      <c r="F820" s="2"/>
      <c r="G820" s="2"/>
      <c r="H820" s="183"/>
      <c r="I820" s="173"/>
      <c r="J820" s="2"/>
    </row>
    <row r="821" spans="1:10">
      <c r="A821" s="2"/>
      <c r="B821" s="2"/>
      <c r="C821" s="2"/>
      <c r="D821" s="2"/>
      <c r="E821" s="2"/>
      <c r="F821" s="2"/>
      <c r="G821" s="2"/>
      <c r="H821" s="183"/>
      <c r="I821" s="173"/>
      <c r="J821" s="2"/>
    </row>
    <row r="822" spans="1:10">
      <c r="A822" s="2"/>
      <c r="B822" s="2"/>
      <c r="C822" s="2"/>
      <c r="D822" s="2"/>
      <c r="E822" s="2"/>
      <c r="F822" s="2"/>
      <c r="G822" s="2"/>
      <c r="H822" s="183"/>
      <c r="I822" s="173"/>
      <c r="J822" s="2"/>
    </row>
    <row r="823" spans="1:10">
      <c r="A823" s="2"/>
      <c r="B823" s="2"/>
      <c r="C823" s="2"/>
      <c r="D823" s="2"/>
      <c r="E823" s="2"/>
      <c r="F823" s="2"/>
      <c r="G823" s="2"/>
      <c r="H823" s="183"/>
      <c r="I823" s="173"/>
      <c r="J823" s="2"/>
    </row>
    <row r="824" spans="1:10">
      <c r="A824" s="2"/>
      <c r="B824" s="2"/>
      <c r="C824" s="2"/>
      <c r="D824" s="2"/>
      <c r="E824" s="2"/>
      <c r="F824" s="2"/>
      <c r="G824" s="2"/>
      <c r="H824" s="183"/>
      <c r="I824" s="173"/>
      <c r="J824" s="2"/>
    </row>
    <row r="825" spans="1:10">
      <c r="A825" s="2"/>
      <c r="B825" s="2"/>
      <c r="C825" s="2"/>
      <c r="D825" s="2"/>
      <c r="E825" s="2"/>
      <c r="F825" s="2"/>
      <c r="G825" s="2"/>
      <c r="H825" s="183"/>
      <c r="I825" s="173"/>
      <c r="J825" s="2"/>
    </row>
    <row r="826" spans="1:10">
      <c r="A826" s="2"/>
      <c r="B826" s="2"/>
      <c r="C826" s="2"/>
      <c r="D826" s="2"/>
      <c r="E826" s="2"/>
      <c r="F826" s="2"/>
      <c r="G826" s="2"/>
      <c r="H826" s="183"/>
      <c r="I826" s="173"/>
      <c r="J826" s="2"/>
    </row>
    <row r="827" spans="1:10">
      <c r="A827" s="2"/>
      <c r="B827" s="2"/>
      <c r="C827" s="2"/>
      <c r="D827" s="2"/>
      <c r="E827" s="2"/>
      <c r="F827" s="2"/>
      <c r="G827" s="2"/>
      <c r="H827" s="183"/>
      <c r="I827" s="173"/>
      <c r="J827" s="2"/>
    </row>
    <row r="828" spans="1:10">
      <c r="A828" s="2"/>
      <c r="B828" s="2"/>
      <c r="C828" s="2"/>
      <c r="D828" s="2"/>
      <c r="E828" s="2"/>
      <c r="F828" s="2"/>
      <c r="G828" s="2"/>
      <c r="H828" s="183"/>
      <c r="I828" s="173"/>
      <c r="J828" s="2"/>
    </row>
    <row r="829" spans="1:10">
      <c r="A829" s="2"/>
      <c r="B829" s="2"/>
      <c r="C829" s="2"/>
      <c r="D829" s="2"/>
      <c r="E829" s="2"/>
      <c r="F829" s="2"/>
      <c r="G829" s="2"/>
      <c r="H829" s="183"/>
      <c r="I829" s="173"/>
      <c r="J829" s="2"/>
    </row>
    <row r="830" spans="1:10">
      <c r="A830" s="2"/>
      <c r="B830" s="2"/>
      <c r="C830" s="2"/>
      <c r="D830" s="2"/>
      <c r="E830" s="2"/>
      <c r="F830" s="2"/>
      <c r="G830" s="2"/>
      <c r="H830" s="183"/>
      <c r="I830" s="173"/>
      <c r="J830" s="2"/>
    </row>
    <row r="831" spans="1:10">
      <c r="A831" s="2"/>
      <c r="B831" s="2"/>
      <c r="C831" s="2"/>
      <c r="D831" s="2"/>
      <c r="E831" s="2"/>
      <c r="F831" s="2"/>
      <c r="G831" s="2"/>
      <c r="H831" s="183"/>
      <c r="I831" s="173"/>
      <c r="J831" s="2"/>
    </row>
    <row r="832" spans="1:10">
      <c r="A832" s="2"/>
      <c r="B832" s="2"/>
      <c r="C832" s="2"/>
      <c r="D832" s="2"/>
      <c r="E832" s="2"/>
      <c r="F832" s="2"/>
      <c r="G832" s="2"/>
      <c r="H832" s="183"/>
      <c r="I832" s="173"/>
      <c r="J832" s="2"/>
    </row>
    <row r="833" spans="1:10">
      <c r="A833" s="2"/>
      <c r="B833" s="2"/>
      <c r="C833" s="2"/>
      <c r="D833" s="2"/>
      <c r="E833" s="2"/>
      <c r="F833" s="2"/>
      <c r="G833" s="2"/>
      <c r="H833" s="183"/>
      <c r="I833" s="173"/>
      <c r="J833" s="2"/>
    </row>
    <row r="834" spans="1:10">
      <c r="A834" s="2"/>
      <c r="B834" s="2"/>
      <c r="C834" s="2"/>
      <c r="D834" s="2"/>
      <c r="E834" s="2"/>
      <c r="F834" s="2"/>
      <c r="G834" s="2"/>
      <c r="H834" s="183"/>
      <c r="I834" s="173"/>
      <c r="J834" s="2"/>
    </row>
    <row r="835" spans="1:10">
      <c r="A835" s="2"/>
      <c r="B835" s="2"/>
      <c r="C835" s="2"/>
      <c r="D835" s="2"/>
      <c r="E835" s="2"/>
      <c r="F835" s="2"/>
      <c r="G835" s="2"/>
      <c r="H835" s="183"/>
      <c r="I835" s="173"/>
      <c r="J835" s="2"/>
    </row>
    <row r="836" spans="1:10">
      <c r="A836" s="2"/>
      <c r="B836" s="2"/>
      <c r="C836" s="2"/>
      <c r="D836" s="2"/>
      <c r="E836" s="2"/>
      <c r="F836" s="2"/>
      <c r="G836" s="2"/>
      <c r="H836" s="183"/>
      <c r="I836" s="173"/>
      <c r="J836" s="2"/>
    </row>
    <row r="837" spans="1:10">
      <c r="A837" s="2"/>
      <c r="B837" s="2"/>
      <c r="C837" s="2"/>
      <c r="D837" s="2"/>
      <c r="E837" s="2"/>
      <c r="F837" s="2"/>
      <c r="G837" s="2"/>
      <c r="H837" s="183"/>
      <c r="I837" s="173"/>
      <c r="J837" s="2"/>
    </row>
    <row r="838" spans="1:10">
      <c r="A838" s="2"/>
      <c r="B838" s="2"/>
      <c r="C838" s="2"/>
      <c r="D838" s="2"/>
      <c r="E838" s="2"/>
      <c r="F838" s="2"/>
      <c r="G838" s="2"/>
      <c r="H838" s="183"/>
      <c r="I838" s="173"/>
      <c r="J838" s="2"/>
    </row>
    <row r="839" spans="1:10">
      <c r="A839" s="2"/>
      <c r="B839" s="2"/>
      <c r="C839" s="2"/>
      <c r="D839" s="2"/>
      <c r="E839" s="2"/>
      <c r="F839" s="2"/>
      <c r="G839" s="2"/>
      <c r="H839" s="183"/>
      <c r="I839" s="173"/>
      <c r="J839" s="2"/>
    </row>
    <row r="840" spans="1:10">
      <c r="A840" s="2"/>
      <c r="B840" s="2"/>
      <c r="C840" s="2"/>
      <c r="D840" s="2"/>
      <c r="E840" s="2"/>
      <c r="F840" s="2"/>
      <c r="G840" s="2"/>
      <c r="H840" s="183"/>
      <c r="I840" s="173"/>
      <c r="J840" s="2"/>
    </row>
    <row r="841" spans="1:10">
      <c r="A841" s="2"/>
      <c r="B841" s="2"/>
      <c r="C841" s="2"/>
      <c r="D841" s="2"/>
      <c r="E841" s="2"/>
      <c r="F841" s="2"/>
      <c r="G841" s="2"/>
      <c r="H841" s="183"/>
      <c r="I841" s="173"/>
      <c r="J841" s="2"/>
    </row>
    <row r="842" spans="1:10">
      <c r="A842" s="2"/>
      <c r="B842" s="2"/>
      <c r="C842" s="2"/>
      <c r="D842" s="2"/>
      <c r="E842" s="2"/>
      <c r="F842" s="2"/>
      <c r="G842" s="2"/>
      <c r="H842" s="183"/>
      <c r="I842" s="173"/>
      <c r="J842" s="2"/>
    </row>
    <row r="843" spans="1:10">
      <c r="A843" s="2"/>
      <c r="B843" s="2"/>
      <c r="C843" s="2"/>
      <c r="D843" s="2"/>
      <c r="E843" s="2"/>
      <c r="F843" s="2"/>
      <c r="G843" s="2"/>
      <c r="H843" s="183"/>
      <c r="I843" s="173"/>
      <c r="J843" s="2"/>
    </row>
    <row r="844" spans="1:10">
      <c r="A844" s="2"/>
      <c r="B844" s="2"/>
      <c r="C844" s="2"/>
      <c r="D844" s="2"/>
      <c r="E844" s="2"/>
      <c r="F844" s="2"/>
      <c r="G844" s="2"/>
      <c r="H844" s="183"/>
      <c r="I844" s="173"/>
      <c r="J844" s="2"/>
    </row>
    <row r="845" spans="1:10">
      <c r="A845" s="2"/>
      <c r="B845" s="2"/>
      <c r="C845" s="2"/>
      <c r="D845" s="2"/>
      <c r="E845" s="2"/>
      <c r="F845" s="2"/>
      <c r="G845" s="2"/>
      <c r="H845" s="183"/>
      <c r="I845" s="173"/>
      <c r="J845" s="2"/>
    </row>
    <row r="846" spans="1:10">
      <c r="A846" s="2"/>
      <c r="B846" s="2"/>
      <c r="C846" s="2"/>
      <c r="D846" s="2"/>
      <c r="E846" s="2"/>
      <c r="F846" s="2"/>
      <c r="G846" s="2"/>
      <c r="H846" s="183"/>
      <c r="I846" s="173"/>
      <c r="J846" s="2"/>
    </row>
    <row r="847" spans="1:10">
      <c r="A847" s="2"/>
      <c r="B847" s="2"/>
      <c r="C847" s="2"/>
      <c r="D847" s="2"/>
      <c r="E847" s="2"/>
      <c r="F847" s="2"/>
      <c r="G847" s="2"/>
      <c r="H847" s="183"/>
      <c r="I847" s="173"/>
      <c r="J847" s="2"/>
    </row>
    <row r="848" spans="1:10">
      <c r="A848" s="2"/>
      <c r="B848" s="2"/>
      <c r="C848" s="2"/>
      <c r="D848" s="2"/>
      <c r="E848" s="2"/>
      <c r="F848" s="2"/>
      <c r="G848" s="2"/>
      <c r="H848" s="183"/>
      <c r="I848" s="173"/>
      <c r="J848" s="2"/>
    </row>
    <row r="849" spans="1:10">
      <c r="A849" s="2"/>
      <c r="B849" s="2"/>
      <c r="C849" s="2"/>
      <c r="D849" s="2"/>
      <c r="E849" s="2"/>
      <c r="F849" s="2"/>
      <c r="G849" s="2"/>
      <c r="H849" s="183"/>
      <c r="I849" s="173"/>
      <c r="J849" s="2"/>
    </row>
    <row r="850" spans="1:10">
      <c r="A850" s="2"/>
      <c r="B850" s="2"/>
      <c r="C850" s="2"/>
      <c r="D850" s="2"/>
      <c r="E850" s="2"/>
      <c r="F850" s="2"/>
      <c r="G850" s="2"/>
      <c r="H850" s="183"/>
      <c r="I850" s="173"/>
      <c r="J850" s="2"/>
    </row>
    <row r="851" spans="1:10">
      <c r="A851" s="2"/>
      <c r="B851" s="2"/>
      <c r="C851" s="2"/>
      <c r="D851" s="2"/>
      <c r="E851" s="2"/>
      <c r="F851" s="2"/>
      <c r="G851" s="2"/>
      <c r="H851" s="183"/>
      <c r="I851" s="173"/>
      <c r="J851" s="2"/>
    </row>
    <row r="852" spans="1:10">
      <c r="A852" s="2"/>
      <c r="B852" s="2"/>
      <c r="C852" s="2"/>
      <c r="D852" s="2"/>
      <c r="E852" s="2"/>
      <c r="F852" s="2"/>
      <c r="G852" s="2"/>
      <c r="H852" s="183"/>
      <c r="I852" s="173"/>
      <c r="J852" s="2"/>
    </row>
    <row r="853" spans="1:10">
      <c r="A853" s="2"/>
      <c r="B853" s="2"/>
      <c r="C853" s="2"/>
      <c r="D853" s="2"/>
      <c r="E853" s="2"/>
      <c r="F853" s="2"/>
      <c r="G853" s="2"/>
      <c r="H853" s="183"/>
      <c r="I853" s="173"/>
      <c r="J853" s="2"/>
    </row>
    <row r="854" spans="1:10">
      <c r="A854" s="2"/>
      <c r="B854" s="2"/>
      <c r="C854" s="2"/>
      <c r="D854" s="2"/>
      <c r="E854" s="2"/>
      <c r="F854" s="2"/>
      <c r="G854" s="2"/>
      <c r="H854" s="183"/>
      <c r="I854" s="173"/>
      <c r="J854" s="2"/>
    </row>
    <row r="855" spans="1:10">
      <c r="A855" s="2"/>
      <c r="B855" s="2"/>
      <c r="C855" s="2"/>
      <c r="D855" s="2"/>
      <c r="E855" s="2"/>
      <c r="F855" s="2"/>
      <c r="G855" s="2"/>
      <c r="H855" s="183"/>
      <c r="I855" s="173"/>
      <c r="J855" s="2"/>
    </row>
    <row r="856" spans="1:10">
      <c r="A856" s="2"/>
      <c r="B856" s="2"/>
      <c r="C856" s="2"/>
      <c r="D856" s="2"/>
      <c r="E856" s="2"/>
      <c r="F856" s="2"/>
      <c r="G856" s="2"/>
      <c r="H856" s="183"/>
      <c r="I856" s="173"/>
      <c r="J856" s="2"/>
    </row>
    <row r="857" spans="1:10">
      <c r="A857" s="2"/>
      <c r="B857" s="2"/>
      <c r="C857" s="2"/>
      <c r="D857" s="2"/>
      <c r="E857" s="2"/>
      <c r="F857" s="2"/>
      <c r="G857" s="2"/>
      <c r="H857" s="183"/>
      <c r="I857" s="173"/>
      <c r="J857" s="2"/>
    </row>
    <row r="858" spans="1:10">
      <c r="A858" s="2"/>
      <c r="B858" s="2"/>
      <c r="C858" s="2"/>
      <c r="D858" s="2"/>
      <c r="E858" s="2"/>
      <c r="F858" s="2"/>
      <c r="G858" s="2"/>
      <c r="H858" s="183"/>
      <c r="I858" s="173"/>
      <c r="J858" s="2"/>
    </row>
    <row r="859" spans="1:10">
      <c r="A859" s="2"/>
      <c r="B859" s="2"/>
      <c r="C859" s="2"/>
      <c r="D859" s="2"/>
      <c r="E859" s="2"/>
      <c r="F859" s="2"/>
      <c r="G859" s="2"/>
      <c r="H859" s="183"/>
      <c r="I859" s="173"/>
      <c r="J859" s="2"/>
    </row>
    <row r="860" spans="1:10">
      <c r="A860" s="2"/>
      <c r="B860" s="2"/>
      <c r="C860" s="2"/>
      <c r="D860" s="2"/>
      <c r="E860" s="2"/>
      <c r="F860" s="2"/>
      <c r="G860" s="2"/>
      <c r="H860" s="183"/>
      <c r="I860" s="173"/>
      <c r="J860" s="2"/>
    </row>
    <row r="861" spans="1:10">
      <c r="A861" s="2"/>
      <c r="B861" s="2"/>
      <c r="C861" s="2"/>
      <c r="D861" s="2"/>
      <c r="E861" s="2"/>
      <c r="F861" s="2"/>
      <c r="G861" s="2"/>
      <c r="H861" s="183"/>
      <c r="I861" s="173"/>
      <c r="J861" s="2"/>
    </row>
    <row r="862" spans="1:10">
      <c r="A862" s="2"/>
      <c r="B862" s="2"/>
      <c r="C862" s="2"/>
      <c r="D862" s="2"/>
      <c r="E862" s="2"/>
      <c r="F862" s="2"/>
      <c r="G862" s="2"/>
      <c r="H862" s="183"/>
      <c r="I862" s="173"/>
      <c r="J862" s="2"/>
    </row>
    <row r="863" spans="1:10">
      <c r="A863" s="2"/>
      <c r="B863" s="2"/>
      <c r="C863" s="2"/>
      <c r="D863" s="2"/>
      <c r="E863" s="2"/>
      <c r="F863" s="2"/>
      <c r="G863" s="2"/>
      <c r="H863" s="183"/>
      <c r="I863" s="173"/>
      <c r="J863" s="2"/>
    </row>
    <row r="864" spans="1:10">
      <c r="A864" s="2"/>
      <c r="B864" s="2"/>
      <c r="C864" s="2"/>
      <c r="D864" s="2"/>
      <c r="E864" s="2"/>
      <c r="F864" s="2"/>
      <c r="G864" s="2"/>
      <c r="H864" s="183"/>
      <c r="I864" s="173"/>
      <c r="J864" s="2"/>
    </row>
    <row r="865" spans="1:10">
      <c r="A865" s="2"/>
      <c r="B865" s="2"/>
      <c r="C865" s="2"/>
      <c r="D865" s="2"/>
      <c r="E865" s="2"/>
      <c r="F865" s="2"/>
      <c r="G865" s="2"/>
      <c r="H865" s="183"/>
      <c r="I865" s="173"/>
      <c r="J865" s="2"/>
    </row>
    <row r="866" spans="1:10">
      <c r="A866" s="2"/>
      <c r="B866" s="2"/>
      <c r="C866" s="2"/>
      <c r="D866" s="2"/>
      <c r="E866" s="2"/>
      <c r="F866" s="2"/>
      <c r="G866" s="2"/>
      <c r="H866" s="183"/>
      <c r="I866" s="173"/>
      <c r="J866" s="2"/>
    </row>
    <row r="867" spans="1:10">
      <c r="A867" s="2"/>
      <c r="B867" s="2"/>
      <c r="C867" s="2"/>
      <c r="D867" s="2"/>
      <c r="E867" s="2"/>
      <c r="F867" s="2"/>
      <c r="G867" s="2"/>
      <c r="H867" s="183"/>
      <c r="I867" s="173"/>
      <c r="J867" s="2"/>
    </row>
    <row r="868" spans="1:10">
      <c r="A868" s="2"/>
      <c r="B868" s="2"/>
      <c r="C868" s="2"/>
      <c r="D868" s="2"/>
      <c r="E868" s="2"/>
      <c r="F868" s="2"/>
      <c r="G868" s="2"/>
      <c r="H868" s="183"/>
      <c r="I868" s="173"/>
      <c r="J868" s="2"/>
    </row>
    <row r="869" spans="1:10">
      <c r="A869" s="2"/>
      <c r="B869" s="2"/>
      <c r="C869" s="2"/>
      <c r="D869" s="2"/>
      <c r="E869" s="2"/>
      <c r="F869" s="2"/>
      <c r="G869" s="2"/>
      <c r="H869" s="183"/>
      <c r="I869" s="173"/>
      <c r="J869" s="2"/>
    </row>
    <row r="870" spans="1:10">
      <c r="A870" s="2"/>
      <c r="B870" s="2"/>
      <c r="C870" s="2"/>
      <c r="D870" s="2"/>
      <c r="E870" s="2"/>
      <c r="F870" s="2"/>
      <c r="G870" s="2"/>
      <c r="H870" s="183"/>
      <c r="I870" s="173"/>
      <c r="J870" s="2"/>
    </row>
    <row r="871" spans="1:10">
      <c r="A871" s="2"/>
      <c r="B871" s="2"/>
      <c r="C871" s="2"/>
      <c r="D871" s="2"/>
      <c r="E871" s="2"/>
      <c r="F871" s="2"/>
      <c r="G871" s="2"/>
      <c r="H871" s="183"/>
      <c r="I871" s="173"/>
      <c r="J871" s="2"/>
    </row>
    <row r="872" spans="1:10">
      <c r="A872" s="2"/>
      <c r="B872" s="2"/>
      <c r="C872" s="2"/>
      <c r="D872" s="2"/>
      <c r="E872" s="2"/>
      <c r="F872" s="2"/>
      <c r="G872" s="2"/>
      <c r="H872" s="183"/>
      <c r="I872" s="173"/>
      <c r="J872" s="2"/>
    </row>
    <row r="873" spans="1:10">
      <c r="A873" s="2"/>
      <c r="B873" s="2"/>
      <c r="C873" s="2"/>
      <c r="D873" s="2"/>
      <c r="E873" s="2"/>
      <c r="F873" s="2"/>
      <c r="G873" s="2"/>
      <c r="H873" s="183"/>
      <c r="I873" s="173"/>
      <c r="J873" s="2"/>
    </row>
    <row r="874" spans="1:10">
      <c r="A874" s="2"/>
      <c r="B874" s="2"/>
      <c r="C874" s="2"/>
      <c r="D874" s="2"/>
      <c r="E874" s="2"/>
      <c r="F874" s="2"/>
      <c r="G874" s="2"/>
      <c r="H874" s="183"/>
      <c r="I874" s="173"/>
      <c r="J874" s="2"/>
    </row>
    <row r="875" spans="1:10">
      <c r="A875" s="2"/>
      <c r="B875" s="2"/>
      <c r="C875" s="2"/>
      <c r="D875" s="2"/>
      <c r="E875" s="2"/>
      <c r="F875" s="2"/>
      <c r="G875" s="2"/>
      <c r="H875" s="183"/>
      <c r="I875" s="173"/>
      <c r="J875" s="2"/>
    </row>
    <row r="876" spans="1:10">
      <c r="A876" s="2"/>
      <c r="B876" s="2"/>
      <c r="C876" s="2"/>
      <c r="D876" s="2"/>
      <c r="E876" s="2"/>
      <c r="F876" s="2"/>
      <c r="G876" s="2"/>
      <c r="H876" s="183"/>
      <c r="I876" s="173"/>
      <c r="J876" s="2"/>
    </row>
    <row r="877" spans="1:10">
      <c r="A877" s="2"/>
      <c r="B877" s="2"/>
      <c r="C877" s="2"/>
      <c r="D877" s="2"/>
      <c r="E877" s="2"/>
      <c r="F877" s="2"/>
      <c r="G877" s="2"/>
      <c r="H877" s="183"/>
      <c r="I877" s="173"/>
      <c r="J877" s="2"/>
    </row>
    <row r="878" spans="1:10">
      <c r="A878" s="2"/>
      <c r="B878" s="2"/>
      <c r="C878" s="2"/>
      <c r="D878" s="2"/>
      <c r="E878" s="2"/>
      <c r="F878" s="2"/>
      <c r="G878" s="2"/>
      <c r="H878" s="183"/>
      <c r="I878" s="173"/>
      <c r="J878" s="2"/>
    </row>
    <row r="879" spans="1:10">
      <c r="A879" s="2"/>
      <c r="B879" s="2"/>
      <c r="C879" s="2"/>
      <c r="D879" s="2"/>
      <c r="E879" s="2"/>
      <c r="F879" s="2"/>
      <c r="G879" s="2"/>
      <c r="H879" s="183"/>
      <c r="I879" s="173"/>
      <c r="J879" s="2"/>
    </row>
    <row r="880" spans="1:10">
      <c r="A880" s="2"/>
      <c r="B880" s="2"/>
      <c r="C880" s="2"/>
      <c r="D880" s="2"/>
      <c r="E880" s="2"/>
      <c r="F880" s="2"/>
      <c r="G880" s="2"/>
      <c r="H880" s="183"/>
      <c r="I880" s="173"/>
      <c r="J880" s="2"/>
    </row>
    <row r="881" spans="1:10">
      <c r="A881" s="2"/>
      <c r="B881" s="2"/>
      <c r="C881" s="2"/>
      <c r="D881" s="2"/>
      <c r="E881" s="2"/>
      <c r="F881" s="2"/>
      <c r="G881" s="2"/>
      <c r="H881" s="183"/>
      <c r="I881" s="173"/>
      <c r="J881" s="2"/>
    </row>
    <row r="882" spans="1:10">
      <c r="A882" s="2"/>
      <c r="B882" s="2"/>
      <c r="C882" s="2"/>
      <c r="D882" s="2"/>
      <c r="E882" s="2"/>
      <c r="F882" s="2"/>
      <c r="G882" s="2"/>
      <c r="H882" s="183"/>
      <c r="I882" s="173"/>
      <c r="J882" s="2"/>
    </row>
    <row r="883" spans="1:10">
      <c r="A883" s="2"/>
      <c r="B883" s="2"/>
      <c r="C883" s="2"/>
      <c r="D883" s="2"/>
      <c r="E883" s="2"/>
      <c r="F883" s="2"/>
      <c r="G883" s="2"/>
      <c r="H883" s="183"/>
      <c r="I883" s="173"/>
      <c r="J883" s="2"/>
    </row>
    <row r="884" spans="1:10">
      <c r="A884" s="2"/>
      <c r="B884" s="2"/>
      <c r="C884" s="2"/>
      <c r="D884" s="2"/>
      <c r="E884" s="2"/>
      <c r="F884" s="2"/>
      <c r="G884" s="2"/>
      <c r="H884" s="183"/>
      <c r="I884" s="173"/>
      <c r="J884" s="2"/>
    </row>
    <row r="885" spans="1:10">
      <c r="A885" s="2"/>
      <c r="B885" s="2"/>
      <c r="C885" s="2"/>
      <c r="D885" s="2"/>
      <c r="E885" s="2"/>
      <c r="F885" s="2"/>
      <c r="G885" s="2"/>
      <c r="H885" s="183"/>
      <c r="I885" s="173"/>
      <c r="J885" s="2"/>
    </row>
    <row r="886" spans="1:10">
      <c r="A886" s="2"/>
      <c r="B886" s="2"/>
      <c r="C886" s="2"/>
      <c r="D886" s="2"/>
      <c r="E886" s="2"/>
      <c r="F886" s="2"/>
      <c r="G886" s="2"/>
      <c r="H886" s="183"/>
      <c r="I886" s="173"/>
      <c r="J886" s="2"/>
    </row>
    <row r="887" spans="1:10">
      <c r="A887" s="2"/>
      <c r="B887" s="2"/>
      <c r="C887" s="2"/>
      <c r="D887" s="2"/>
      <c r="E887" s="2"/>
      <c r="F887" s="2"/>
      <c r="G887" s="2"/>
      <c r="H887" s="183"/>
      <c r="I887" s="173"/>
      <c r="J887" s="2"/>
    </row>
    <row r="888" spans="1:10">
      <c r="A888" s="2"/>
      <c r="B888" s="2"/>
      <c r="C888" s="2"/>
      <c r="D888" s="2"/>
      <c r="E888" s="2"/>
      <c r="F888" s="2"/>
      <c r="G888" s="2"/>
      <c r="H888" s="183"/>
      <c r="I888" s="173"/>
      <c r="J888" s="2"/>
    </row>
    <row r="889" spans="1:10">
      <c r="A889" s="2"/>
      <c r="B889" s="2"/>
      <c r="C889" s="2"/>
      <c r="D889" s="2"/>
      <c r="E889" s="2"/>
      <c r="F889" s="2"/>
      <c r="G889" s="2"/>
      <c r="H889" s="183"/>
      <c r="I889" s="173"/>
      <c r="J889" s="2"/>
    </row>
    <row r="890" spans="1:10">
      <c r="A890" s="2"/>
      <c r="B890" s="2"/>
      <c r="C890" s="2"/>
      <c r="D890" s="2"/>
      <c r="E890" s="2"/>
      <c r="F890" s="2"/>
      <c r="G890" s="2"/>
      <c r="H890" s="183"/>
      <c r="I890" s="173"/>
      <c r="J890" s="2"/>
    </row>
    <row r="891" spans="1:10">
      <c r="A891" s="2"/>
      <c r="B891" s="2"/>
      <c r="C891" s="2"/>
      <c r="D891" s="2"/>
      <c r="E891" s="2"/>
      <c r="F891" s="2"/>
      <c r="G891" s="2"/>
      <c r="H891" s="183"/>
      <c r="I891" s="173"/>
      <c r="J891" s="2"/>
    </row>
    <row r="892" spans="1:10">
      <c r="A892" s="2"/>
      <c r="B892" s="2"/>
      <c r="C892" s="2"/>
      <c r="D892" s="2"/>
      <c r="E892" s="2"/>
      <c r="F892" s="2"/>
      <c r="G892" s="2"/>
      <c r="H892" s="183"/>
      <c r="I892" s="173"/>
      <c r="J892" s="2"/>
    </row>
    <row r="893" spans="1:10">
      <c r="A893" s="2"/>
      <c r="B893" s="2"/>
      <c r="C893" s="2"/>
      <c r="D893" s="2"/>
      <c r="E893" s="2"/>
      <c r="F893" s="2"/>
      <c r="G893" s="2"/>
      <c r="H893" s="183"/>
      <c r="I893" s="173"/>
      <c r="J893" s="2"/>
    </row>
    <row r="894" spans="1:10">
      <c r="A894" s="2"/>
      <c r="B894" s="2"/>
      <c r="C894" s="2"/>
      <c r="D894" s="2"/>
      <c r="E894" s="2"/>
      <c r="F894" s="2"/>
      <c r="G894" s="2"/>
      <c r="H894" s="183"/>
      <c r="I894" s="173"/>
      <c r="J894" s="2"/>
    </row>
    <row r="895" spans="1:10">
      <c r="A895" s="2"/>
      <c r="B895" s="2"/>
      <c r="C895" s="2"/>
      <c r="D895" s="2"/>
      <c r="E895" s="2"/>
      <c r="F895" s="2"/>
      <c r="G895" s="2"/>
      <c r="H895" s="183"/>
      <c r="I895" s="173"/>
      <c r="J895" s="2"/>
    </row>
    <row r="896" spans="1:10">
      <c r="A896" s="2"/>
      <c r="B896" s="2"/>
      <c r="C896" s="2"/>
      <c r="D896" s="2"/>
      <c r="E896" s="2"/>
      <c r="F896" s="2"/>
      <c r="G896" s="2"/>
      <c r="H896" s="183"/>
      <c r="I896" s="173"/>
      <c r="J896" s="2"/>
    </row>
    <row r="897" spans="1:10">
      <c r="A897" s="2"/>
      <c r="B897" s="2"/>
      <c r="C897" s="2"/>
      <c r="D897" s="2"/>
      <c r="E897" s="2"/>
      <c r="F897" s="2"/>
      <c r="G897" s="2"/>
      <c r="H897" s="183"/>
      <c r="I897" s="173"/>
      <c r="J897" s="2"/>
    </row>
    <row r="898" spans="1:10">
      <c r="A898" s="2"/>
      <c r="B898" s="2"/>
      <c r="C898" s="2"/>
      <c r="D898" s="2"/>
      <c r="E898" s="2"/>
      <c r="F898" s="2"/>
      <c r="G898" s="2"/>
      <c r="H898" s="183"/>
      <c r="I898" s="173"/>
      <c r="J898" s="2"/>
    </row>
    <row r="899" spans="1:10">
      <c r="A899" s="2"/>
      <c r="B899" s="2"/>
      <c r="C899" s="2"/>
      <c r="D899" s="2"/>
      <c r="E899" s="2"/>
      <c r="F899" s="2"/>
      <c r="G899" s="2"/>
      <c r="H899" s="183"/>
      <c r="I899" s="173"/>
      <c r="J899" s="2"/>
    </row>
    <row r="900" spans="1:10">
      <c r="A900" s="2"/>
      <c r="B900" s="2"/>
      <c r="C900" s="2"/>
      <c r="D900" s="2"/>
      <c r="E900" s="2"/>
      <c r="F900" s="2"/>
      <c r="G900" s="2"/>
      <c r="H900" s="183"/>
      <c r="I900" s="173"/>
      <c r="J900" s="2"/>
    </row>
    <row r="901" spans="1:10">
      <c r="A901" s="2"/>
      <c r="B901" s="2"/>
      <c r="C901" s="2"/>
      <c r="D901" s="2"/>
      <c r="E901" s="2"/>
      <c r="F901" s="2"/>
      <c r="G901" s="2"/>
      <c r="H901" s="183"/>
      <c r="I901" s="173"/>
      <c r="J901" s="2"/>
    </row>
    <row r="902" spans="1:10">
      <c r="A902" s="2"/>
      <c r="B902" s="2"/>
      <c r="C902" s="2"/>
      <c r="D902" s="2"/>
      <c r="E902" s="2"/>
      <c r="F902" s="2"/>
      <c r="G902" s="2"/>
      <c r="H902" s="183"/>
      <c r="I902" s="173"/>
      <c r="J902" s="2"/>
    </row>
    <row r="903" spans="1:10">
      <c r="A903" s="2"/>
      <c r="B903" s="2"/>
      <c r="C903" s="2"/>
      <c r="D903" s="2"/>
      <c r="E903" s="2"/>
      <c r="F903" s="2"/>
      <c r="G903" s="2"/>
      <c r="H903" s="183"/>
      <c r="I903" s="173"/>
      <c r="J903" s="2"/>
    </row>
    <row r="904" spans="1:10">
      <c r="A904" s="2"/>
      <c r="B904" s="2"/>
      <c r="C904" s="2"/>
      <c r="D904" s="2"/>
      <c r="E904" s="2"/>
      <c r="F904" s="2"/>
      <c r="G904" s="2"/>
      <c r="H904" s="183"/>
      <c r="I904" s="173"/>
      <c r="J904" s="2"/>
    </row>
    <row r="905" spans="1:10">
      <c r="A905" s="2"/>
      <c r="B905" s="2"/>
      <c r="C905" s="2"/>
      <c r="D905" s="2"/>
      <c r="E905" s="2"/>
      <c r="F905" s="2"/>
      <c r="G905" s="2"/>
      <c r="H905" s="183"/>
      <c r="I905" s="173"/>
      <c r="J905" s="2"/>
    </row>
    <row r="906" spans="1:10">
      <c r="A906" s="2"/>
      <c r="B906" s="2"/>
      <c r="C906" s="2"/>
      <c r="D906" s="2"/>
      <c r="E906" s="2"/>
      <c r="F906" s="2"/>
      <c r="G906" s="2"/>
      <c r="H906" s="183"/>
      <c r="I906" s="173"/>
      <c r="J906" s="2"/>
    </row>
    <row r="907" spans="1:10">
      <c r="A907" s="2"/>
      <c r="B907" s="2"/>
      <c r="C907" s="2"/>
      <c r="D907" s="2"/>
      <c r="E907" s="2"/>
      <c r="F907" s="2"/>
      <c r="G907" s="2"/>
      <c r="H907" s="183"/>
      <c r="I907" s="173"/>
      <c r="J907" s="2"/>
    </row>
    <row r="908" spans="1:10">
      <c r="A908" s="2"/>
      <c r="B908" s="2"/>
      <c r="C908" s="2"/>
      <c r="D908" s="2"/>
      <c r="E908" s="2"/>
      <c r="F908" s="2"/>
      <c r="G908" s="2"/>
      <c r="H908" s="183"/>
      <c r="I908" s="173"/>
      <c r="J908" s="2"/>
    </row>
    <row r="909" spans="1:10">
      <c r="A909" s="2"/>
      <c r="B909" s="2"/>
      <c r="C909" s="2"/>
      <c r="D909" s="2"/>
      <c r="E909" s="2"/>
      <c r="F909" s="2"/>
      <c r="G909" s="2"/>
      <c r="H909" s="183"/>
      <c r="I909" s="173"/>
      <c r="J909" s="2"/>
    </row>
    <row r="910" spans="1:10">
      <c r="A910" s="2"/>
      <c r="B910" s="2"/>
      <c r="C910" s="2"/>
      <c r="D910" s="2"/>
      <c r="E910" s="2"/>
      <c r="F910" s="2"/>
      <c r="G910" s="2"/>
      <c r="H910" s="183"/>
      <c r="I910" s="173"/>
      <c r="J910" s="2"/>
    </row>
    <row r="911" spans="1:10">
      <c r="A911" s="2"/>
      <c r="B911" s="2"/>
      <c r="C911" s="2"/>
      <c r="D911" s="2"/>
      <c r="E911" s="2"/>
      <c r="F911" s="2"/>
      <c r="G911" s="2"/>
      <c r="H911" s="183"/>
      <c r="I911" s="173"/>
      <c r="J911" s="2"/>
    </row>
    <row r="912" spans="1:10">
      <c r="A912" s="2"/>
      <c r="B912" s="2"/>
      <c r="C912" s="2"/>
      <c r="D912" s="2"/>
      <c r="E912" s="2"/>
      <c r="F912" s="2"/>
      <c r="G912" s="2"/>
      <c r="H912" s="183"/>
      <c r="I912" s="173"/>
      <c r="J912" s="2"/>
    </row>
    <row r="913" spans="1:10">
      <c r="A913" s="2"/>
      <c r="B913" s="2"/>
      <c r="C913" s="2"/>
      <c r="D913" s="2"/>
      <c r="E913" s="2"/>
      <c r="F913" s="2"/>
      <c r="G913" s="2"/>
      <c r="H913" s="183"/>
      <c r="I913" s="173"/>
      <c r="J913" s="2"/>
    </row>
    <row r="914" spans="1:10">
      <c r="A914" s="2"/>
      <c r="B914" s="2"/>
      <c r="C914" s="2"/>
      <c r="D914" s="2"/>
      <c r="E914" s="2"/>
      <c r="F914" s="2"/>
      <c r="G914" s="2"/>
      <c r="H914" s="183"/>
      <c r="I914" s="173"/>
      <c r="J914" s="2"/>
    </row>
    <row r="915" spans="1:10">
      <c r="A915" s="2"/>
      <c r="B915" s="2"/>
      <c r="C915" s="2"/>
      <c r="D915" s="2"/>
      <c r="E915" s="2"/>
      <c r="F915" s="2"/>
      <c r="G915" s="2"/>
      <c r="H915" s="183"/>
      <c r="I915" s="173"/>
      <c r="J915" s="2"/>
    </row>
    <row r="916" spans="1:10">
      <c r="A916" s="2"/>
      <c r="B916" s="2"/>
      <c r="C916" s="2"/>
      <c r="D916" s="2"/>
      <c r="E916" s="2"/>
      <c r="F916" s="2"/>
      <c r="G916" s="2"/>
      <c r="H916" s="183"/>
      <c r="I916" s="173"/>
      <c r="J916" s="2"/>
    </row>
    <row r="917" spans="1:10">
      <c r="A917" s="2"/>
      <c r="B917" s="2"/>
      <c r="C917" s="2"/>
      <c r="D917" s="2"/>
      <c r="E917" s="2"/>
      <c r="F917" s="2"/>
      <c r="G917" s="2"/>
      <c r="H917" s="183"/>
      <c r="I917" s="173"/>
      <c r="J917" s="2"/>
    </row>
    <row r="918" spans="1:10">
      <c r="A918" s="2"/>
      <c r="B918" s="2"/>
      <c r="C918" s="2"/>
      <c r="D918" s="2"/>
      <c r="E918" s="2"/>
      <c r="F918" s="2"/>
      <c r="G918" s="2"/>
      <c r="H918" s="183"/>
      <c r="I918" s="173"/>
      <c r="J918" s="2"/>
    </row>
    <row r="919" spans="1:10">
      <c r="A919" s="2"/>
      <c r="B919" s="2"/>
      <c r="C919" s="2"/>
      <c r="D919" s="2"/>
      <c r="E919" s="2"/>
      <c r="F919" s="2"/>
      <c r="G919" s="2"/>
      <c r="H919" s="183"/>
      <c r="I919" s="173"/>
      <c r="J919" s="2"/>
    </row>
    <row r="920" spans="1:10">
      <c r="A920" s="2"/>
      <c r="B920" s="2"/>
      <c r="C920" s="2"/>
      <c r="D920" s="2"/>
      <c r="E920" s="2"/>
      <c r="F920" s="2"/>
      <c r="G920" s="2"/>
      <c r="H920" s="183"/>
      <c r="I920" s="173"/>
      <c r="J920" s="2"/>
    </row>
    <row r="921" spans="1:10">
      <c r="A921" s="2"/>
      <c r="B921" s="2"/>
      <c r="C921" s="2"/>
      <c r="D921" s="2"/>
      <c r="E921" s="2"/>
      <c r="F921" s="2"/>
      <c r="G921" s="2"/>
      <c r="H921" s="183"/>
      <c r="I921" s="173"/>
      <c r="J921" s="2"/>
    </row>
    <row r="922" spans="1:10">
      <c r="A922" s="2"/>
      <c r="B922" s="2"/>
      <c r="C922" s="2"/>
      <c r="D922" s="2"/>
      <c r="E922" s="2"/>
      <c r="F922" s="2"/>
      <c r="G922" s="2"/>
      <c r="H922" s="183"/>
      <c r="I922" s="173"/>
      <c r="J922" s="2"/>
    </row>
    <row r="923" spans="1:10">
      <c r="A923" s="2"/>
      <c r="B923" s="2"/>
      <c r="C923" s="2"/>
      <c r="D923" s="2"/>
      <c r="E923" s="2"/>
      <c r="F923" s="2"/>
      <c r="G923" s="2"/>
      <c r="H923" s="183"/>
      <c r="I923" s="173"/>
      <c r="J923" s="2"/>
    </row>
    <row r="924" spans="1:10">
      <c r="A924" s="2"/>
      <c r="B924" s="2"/>
      <c r="C924" s="2"/>
      <c r="D924" s="2"/>
      <c r="E924" s="2"/>
      <c r="F924" s="2"/>
      <c r="G924" s="2"/>
      <c r="H924" s="183"/>
      <c r="I924" s="173"/>
      <c r="J924" s="2"/>
    </row>
    <row r="925" spans="1:10">
      <c r="A925" s="2"/>
      <c r="B925" s="2"/>
      <c r="C925" s="2"/>
      <c r="D925" s="2"/>
      <c r="E925" s="2"/>
      <c r="F925" s="2"/>
      <c r="G925" s="2"/>
      <c r="H925" s="183"/>
      <c r="I925" s="173"/>
      <c r="J925" s="2"/>
    </row>
    <row r="926" spans="1:10">
      <c r="A926" s="2"/>
      <c r="B926" s="2"/>
      <c r="C926" s="2"/>
      <c r="D926" s="2"/>
      <c r="E926" s="2"/>
      <c r="F926" s="2"/>
      <c r="G926" s="2"/>
      <c r="H926" s="183"/>
      <c r="I926" s="173"/>
      <c r="J926" s="2"/>
    </row>
    <row r="927" spans="1:10">
      <c r="A927" s="2"/>
      <c r="B927" s="2"/>
      <c r="C927" s="2"/>
      <c r="D927" s="2"/>
      <c r="E927" s="2"/>
      <c r="F927" s="2"/>
      <c r="G927" s="2"/>
      <c r="H927" s="183"/>
      <c r="I927" s="173"/>
      <c r="J927" s="2"/>
    </row>
    <row r="928" spans="1:10">
      <c r="A928" s="2"/>
      <c r="B928" s="2"/>
      <c r="C928" s="2"/>
      <c r="D928" s="2"/>
      <c r="E928" s="2"/>
      <c r="F928" s="2"/>
      <c r="G928" s="2"/>
      <c r="H928" s="183"/>
      <c r="I928" s="173"/>
      <c r="J928" s="2"/>
    </row>
    <row r="929" spans="1:10">
      <c r="A929" s="2"/>
      <c r="B929" s="2"/>
      <c r="C929" s="2"/>
      <c r="D929" s="2"/>
      <c r="E929" s="2"/>
      <c r="F929" s="2"/>
      <c r="G929" s="2"/>
      <c r="H929" s="183"/>
      <c r="I929" s="173"/>
      <c r="J929" s="2"/>
    </row>
    <row r="930" spans="1:10">
      <c r="A930" s="2"/>
      <c r="B930" s="2"/>
      <c r="C930" s="2"/>
      <c r="D930" s="2"/>
      <c r="E930" s="2"/>
      <c r="F930" s="2"/>
      <c r="G930" s="2"/>
      <c r="H930" s="183"/>
      <c r="I930" s="173"/>
      <c r="J930" s="2"/>
    </row>
    <row r="931" spans="1:10">
      <c r="A931" s="2"/>
      <c r="B931" s="2"/>
      <c r="C931" s="2"/>
      <c r="D931" s="2"/>
      <c r="E931" s="2"/>
      <c r="F931" s="2"/>
      <c r="G931" s="2"/>
      <c r="H931" s="183"/>
      <c r="I931" s="173"/>
      <c r="J931" s="2"/>
    </row>
    <row r="932" spans="1:10">
      <c r="A932" s="2"/>
      <c r="B932" s="2"/>
      <c r="C932" s="2"/>
      <c r="D932" s="2"/>
      <c r="E932" s="2"/>
      <c r="F932" s="2"/>
      <c r="G932" s="2"/>
      <c r="H932" s="183"/>
      <c r="I932" s="173"/>
      <c r="J932" s="2"/>
    </row>
    <row r="933" spans="1:10">
      <c r="A933" s="2"/>
      <c r="B933" s="2"/>
      <c r="C933" s="2"/>
      <c r="D933" s="2"/>
      <c r="E933" s="2"/>
      <c r="F933" s="2"/>
      <c r="G933" s="2"/>
      <c r="H933" s="183"/>
      <c r="I933" s="173"/>
      <c r="J933" s="2"/>
    </row>
    <row r="934" spans="1:10">
      <c r="A934" s="2"/>
      <c r="B934" s="2"/>
      <c r="C934" s="2"/>
      <c r="D934" s="2"/>
      <c r="E934" s="2"/>
      <c r="F934" s="2"/>
      <c r="G934" s="2"/>
      <c r="H934" s="183"/>
      <c r="I934" s="173"/>
      <c r="J934" s="2"/>
    </row>
    <row r="935" spans="1:10">
      <c r="A935" s="2"/>
      <c r="B935" s="2"/>
      <c r="C935" s="2"/>
      <c r="D935" s="2"/>
      <c r="E935" s="2"/>
      <c r="F935" s="2"/>
      <c r="G935" s="2"/>
      <c r="H935" s="183"/>
      <c r="I935" s="173"/>
      <c r="J935" s="2"/>
    </row>
    <row r="936" spans="1:10">
      <c r="A936" s="2"/>
      <c r="B936" s="2"/>
      <c r="C936" s="2"/>
      <c r="D936" s="2"/>
      <c r="E936" s="2"/>
      <c r="F936" s="2"/>
      <c r="G936" s="2"/>
      <c r="H936" s="183"/>
      <c r="I936" s="173"/>
      <c r="J936" s="2"/>
    </row>
    <row r="937" spans="1:10">
      <c r="A937" s="2"/>
      <c r="B937" s="2"/>
      <c r="C937" s="2"/>
      <c r="D937" s="2"/>
      <c r="E937" s="2"/>
      <c r="F937" s="2"/>
      <c r="G937" s="2"/>
      <c r="H937" s="183"/>
      <c r="I937" s="173"/>
      <c r="J937" s="2"/>
    </row>
    <row r="938" spans="1:10">
      <c r="A938" s="2"/>
      <c r="B938" s="2"/>
      <c r="C938" s="2"/>
      <c r="D938" s="2"/>
      <c r="E938" s="2"/>
      <c r="F938" s="2"/>
      <c r="G938" s="2"/>
      <c r="H938" s="183"/>
      <c r="I938" s="173"/>
      <c r="J938" s="2"/>
    </row>
    <row r="939" spans="1:10">
      <c r="A939" s="2"/>
      <c r="B939" s="2"/>
      <c r="C939" s="2"/>
      <c r="D939" s="2"/>
      <c r="E939" s="2"/>
      <c r="F939" s="2"/>
      <c r="G939" s="2"/>
      <c r="H939" s="183"/>
      <c r="I939" s="173"/>
      <c r="J939" s="2"/>
    </row>
    <row r="940" spans="1:10">
      <c r="A940" s="2"/>
      <c r="B940" s="2"/>
      <c r="C940" s="2"/>
      <c r="D940" s="2"/>
      <c r="E940" s="2"/>
      <c r="F940" s="2"/>
      <c r="G940" s="2"/>
      <c r="H940" s="183"/>
      <c r="I940" s="173"/>
      <c r="J940" s="2"/>
    </row>
    <row r="941" spans="1:10">
      <c r="A941" s="2"/>
      <c r="B941" s="2"/>
      <c r="C941" s="2"/>
      <c r="D941" s="2"/>
      <c r="E941" s="2"/>
      <c r="F941" s="2"/>
      <c r="G941" s="2"/>
      <c r="H941" s="183"/>
      <c r="I941" s="173"/>
      <c r="J941" s="2"/>
    </row>
    <row r="942" spans="1:10">
      <c r="A942" s="2"/>
      <c r="B942" s="2"/>
      <c r="C942" s="2"/>
      <c r="D942" s="2"/>
      <c r="E942" s="2"/>
      <c r="F942" s="2"/>
      <c r="G942" s="2"/>
      <c r="H942" s="183"/>
      <c r="I942" s="173"/>
      <c r="J942" s="2"/>
    </row>
    <row r="943" spans="1:10">
      <c r="A943" s="2"/>
      <c r="B943" s="2"/>
      <c r="C943" s="2"/>
      <c r="D943" s="2"/>
      <c r="E943" s="2"/>
      <c r="F943" s="2"/>
      <c r="G943" s="2"/>
      <c r="H943" s="183"/>
      <c r="I943" s="173"/>
      <c r="J943" s="2"/>
    </row>
    <row r="944" spans="1:10">
      <c r="A944" s="2"/>
      <c r="B944" s="2"/>
      <c r="C944" s="2"/>
      <c r="D944" s="2"/>
      <c r="E944" s="2"/>
      <c r="F944" s="2"/>
      <c r="G944" s="2"/>
      <c r="H944" s="183"/>
      <c r="I944" s="173"/>
      <c r="J944" s="2"/>
    </row>
    <row r="945" spans="1:10">
      <c r="A945" s="2"/>
      <c r="B945" s="2"/>
      <c r="C945" s="2"/>
      <c r="D945" s="2"/>
      <c r="E945" s="2"/>
      <c r="F945" s="2"/>
      <c r="G945" s="2"/>
      <c r="H945" s="183"/>
      <c r="I945" s="173"/>
      <c r="J945" s="2"/>
    </row>
    <row r="946" spans="1:10">
      <c r="A946" s="2"/>
      <c r="B946" s="2"/>
      <c r="C946" s="2"/>
      <c r="D946" s="2"/>
      <c r="E946" s="2"/>
      <c r="F946" s="2"/>
      <c r="G946" s="2"/>
      <c r="H946" s="183"/>
      <c r="I946" s="173"/>
      <c r="J946" s="2"/>
    </row>
    <row r="947" spans="1:10">
      <c r="A947" s="2"/>
      <c r="B947" s="2"/>
      <c r="C947" s="2"/>
      <c r="D947" s="2"/>
      <c r="E947" s="2"/>
      <c r="F947" s="2"/>
      <c r="G947" s="2"/>
      <c r="H947" s="183"/>
      <c r="I947" s="173"/>
      <c r="J947" s="2"/>
    </row>
    <row r="948" spans="1:10">
      <c r="A948" s="2"/>
      <c r="B948" s="2"/>
      <c r="C948" s="2"/>
      <c r="D948" s="2"/>
      <c r="E948" s="2"/>
      <c r="F948" s="2"/>
      <c r="G948" s="2"/>
      <c r="H948" s="183"/>
      <c r="I948" s="173"/>
      <c r="J948" s="2"/>
    </row>
    <row r="949" spans="1:10">
      <c r="A949" s="2"/>
      <c r="B949" s="2"/>
      <c r="C949" s="2"/>
      <c r="D949" s="2"/>
      <c r="E949" s="2"/>
      <c r="F949" s="2"/>
      <c r="G949" s="2"/>
      <c r="H949" s="183"/>
      <c r="I949" s="173"/>
      <c r="J949" s="2"/>
    </row>
    <row r="950" spans="1:10">
      <c r="A950" s="2"/>
      <c r="B950" s="2"/>
      <c r="C950" s="2"/>
      <c r="D950" s="2"/>
      <c r="E950" s="2"/>
      <c r="F950" s="2"/>
      <c r="G950" s="2"/>
      <c r="H950" s="183"/>
      <c r="I950" s="173"/>
      <c r="J950" s="2"/>
    </row>
    <row r="951" spans="1:10">
      <c r="A951" s="2"/>
      <c r="B951" s="2"/>
      <c r="C951" s="2"/>
      <c r="D951" s="2"/>
      <c r="E951" s="2"/>
      <c r="F951" s="2"/>
      <c r="G951" s="2"/>
      <c r="H951" s="183"/>
      <c r="I951" s="173"/>
      <c r="J951" s="2"/>
    </row>
    <row r="952" spans="1:10">
      <c r="A952" s="2"/>
      <c r="B952" s="2"/>
      <c r="C952" s="2"/>
      <c r="D952" s="2"/>
      <c r="E952" s="2"/>
      <c r="F952" s="2"/>
      <c r="G952" s="2"/>
      <c r="H952" s="183"/>
      <c r="I952" s="173"/>
      <c r="J952" s="2"/>
    </row>
    <row r="953" spans="1:10">
      <c r="A953" s="2"/>
      <c r="B953" s="2"/>
      <c r="C953" s="2"/>
      <c r="D953" s="2"/>
      <c r="E953" s="2"/>
      <c r="F953" s="2"/>
      <c r="G953" s="2"/>
      <c r="H953" s="183"/>
      <c r="I953" s="173"/>
      <c r="J953" s="2"/>
    </row>
    <row r="954" spans="1:10">
      <c r="A954" s="2"/>
      <c r="B954" s="2"/>
      <c r="C954" s="2"/>
      <c r="D954" s="2"/>
      <c r="E954" s="2"/>
      <c r="F954" s="2"/>
      <c r="G954" s="2"/>
      <c r="H954" s="183"/>
      <c r="I954" s="173"/>
      <c r="J954" s="2"/>
    </row>
    <row r="955" spans="1:10">
      <c r="A955" s="2"/>
      <c r="B955" s="2"/>
      <c r="C955" s="2"/>
      <c r="D955" s="2"/>
      <c r="E955" s="2"/>
      <c r="F955" s="2"/>
      <c r="G955" s="2"/>
      <c r="H955" s="183"/>
      <c r="I955" s="173"/>
      <c r="J955" s="2"/>
    </row>
    <row r="956" spans="1:10">
      <c r="A956" s="2"/>
      <c r="B956" s="2"/>
      <c r="C956" s="2"/>
      <c r="D956" s="2"/>
      <c r="E956" s="2"/>
      <c r="F956" s="2"/>
      <c r="G956" s="2"/>
      <c r="H956" s="183"/>
      <c r="I956" s="173"/>
      <c r="J956" s="2"/>
    </row>
    <row r="957" spans="1:10">
      <c r="A957" s="2"/>
      <c r="B957" s="2"/>
      <c r="C957" s="2"/>
      <c r="D957" s="2"/>
      <c r="E957" s="2"/>
      <c r="F957" s="2"/>
      <c r="G957" s="2"/>
      <c r="H957" s="183"/>
      <c r="I957" s="173"/>
      <c r="J957" s="2"/>
    </row>
    <row r="958" spans="1:10">
      <c r="A958" s="2"/>
      <c r="B958" s="2"/>
      <c r="C958" s="2"/>
      <c r="D958" s="2"/>
      <c r="E958" s="2"/>
      <c r="F958" s="2"/>
      <c r="G958" s="2"/>
      <c r="H958" s="183"/>
      <c r="I958" s="173"/>
      <c r="J958" s="2"/>
    </row>
    <row r="959" spans="1:10">
      <c r="A959" s="2"/>
      <c r="B959" s="2"/>
      <c r="C959" s="2"/>
      <c r="D959" s="2"/>
      <c r="E959" s="2"/>
      <c r="F959" s="2"/>
      <c r="G959" s="2"/>
      <c r="H959" s="183"/>
      <c r="I959" s="173"/>
      <c r="J959" s="2"/>
    </row>
    <row r="960" spans="1:10">
      <c r="A960" s="2"/>
      <c r="B960" s="2"/>
      <c r="C960" s="2"/>
      <c r="D960" s="2"/>
      <c r="E960" s="2"/>
      <c r="F960" s="2"/>
      <c r="G960" s="2"/>
      <c r="H960" s="183"/>
      <c r="I960" s="173"/>
      <c r="J960" s="2"/>
    </row>
    <row r="961" spans="1:10">
      <c r="A961" s="2"/>
      <c r="B961" s="2"/>
      <c r="C961" s="2"/>
      <c r="D961" s="2"/>
      <c r="E961" s="2"/>
      <c r="F961" s="2"/>
      <c r="G961" s="2"/>
      <c r="H961" s="183"/>
      <c r="I961" s="173"/>
      <c r="J961" s="2"/>
    </row>
    <row r="962" spans="1:10">
      <c r="A962" s="2"/>
      <c r="B962" s="2"/>
      <c r="C962" s="2"/>
      <c r="D962" s="2"/>
      <c r="E962" s="2"/>
      <c r="F962" s="2"/>
      <c r="G962" s="2"/>
      <c r="H962" s="183"/>
      <c r="I962" s="173"/>
      <c r="J962" s="2"/>
    </row>
    <row r="963" spans="1:10">
      <c r="A963" s="2"/>
      <c r="B963" s="2"/>
      <c r="C963" s="2"/>
      <c r="D963" s="2"/>
      <c r="E963" s="2"/>
      <c r="F963" s="2"/>
      <c r="G963" s="2"/>
      <c r="H963" s="183"/>
      <c r="I963" s="173"/>
      <c r="J963" s="2"/>
    </row>
    <row r="964" spans="1:10">
      <c r="A964" s="2"/>
      <c r="B964" s="2"/>
      <c r="C964" s="2"/>
      <c r="D964" s="2"/>
      <c r="E964" s="2"/>
      <c r="F964" s="2"/>
      <c r="G964" s="2"/>
      <c r="H964" s="183"/>
      <c r="I964" s="173"/>
      <c r="J964" s="2"/>
    </row>
    <row r="965" spans="1:10">
      <c r="A965" s="2"/>
      <c r="B965" s="2"/>
      <c r="C965" s="2"/>
      <c r="D965" s="2"/>
      <c r="E965" s="2"/>
      <c r="F965" s="2"/>
      <c r="G965" s="2"/>
      <c r="H965" s="183"/>
      <c r="I965" s="173"/>
      <c r="J965" s="2"/>
    </row>
    <row r="966" spans="1:10">
      <c r="A966" s="2"/>
      <c r="B966" s="2"/>
      <c r="C966" s="2"/>
      <c r="D966" s="2"/>
      <c r="E966" s="2"/>
      <c r="F966" s="2"/>
      <c r="G966" s="2"/>
      <c r="H966" s="183"/>
      <c r="I966" s="173"/>
      <c r="J966" s="2"/>
    </row>
    <row r="967" spans="1:10">
      <c r="A967" s="2"/>
      <c r="B967" s="2"/>
      <c r="C967" s="2"/>
      <c r="D967" s="2"/>
      <c r="E967" s="2"/>
      <c r="F967" s="2"/>
      <c r="G967" s="2"/>
      <c r="H967" s="183"/>
      <c r="I967" s="173"/>
      <c r="J967" s="2"/>
    </row>
    <row r="968" spans="1:10">
      <c r="A968" s="2"/>
      <c r="B968" s="2"/>
      <c r="C968" s="2"/>
      <c r="D968" s="2"/>
      <c r="E968" s="2"/>
      <c r="F968" s="2"/>
      <c r="G968" s="2"/>
      <c r="H968" s="183"/>
      <c r="I968" s="173"/>
      <c r="J968" s="2"/>
    </row>
    <row r="969" spans="1:10">
      <c r="A969" s="2"/>
      <c r="B969" s="2"/>
      <c r="C969" s="2"/>
      <c r="D969" s="2"/>
      <c r="E969" s="2"/>
      <c r="F969" s="2"/>
      <c r="G969" s="2"/>
      <c r="H969" s="183"/>
      <c r="I969" s="173"/>
      <c r="J969" s="2"/>
    </row>
    <row r="970" spans="1:10">
      <c r="A970" s="2"/>
      <c r="B970" s="2"/>
      <c r="C970" s="2"/>
      <c r="D970" s="2"/>
      <c r="E970" s="2"/>
      <c r="F970" s="2"/>
      <c r="G970" s="2"/>
      <c r="H970" s="183"/>
      <c r="I970" s="173"/>
      <c r="J970" s="2"/>
    </row>
    <row r="971" spans="1:10">
      <c r="A971" s="2"/>
      <c r="B971" s="2"/>
      <c r="C971" s="2"/>
      <c r="D971" s="2"/>
      <c r="E971" s="2"/>
      <c r="F971" s="2"/>
      <c r="G971" s="2"/>
      <c r="H971" s="183"/>
      <c r="I971" s="173"/>
      <c r="J971" s="2"/>
    </row>
    <row r="972" spans="1:10">
      <c r="A972" s="2"/>
      <c r="B972" s="2"/>
      <c r="C972" s="2"/>
      <c r="D972" s="2"/>
      <c r="E972" s="2"/>
      <c r="F972" s="2"/>
      <c r="G972" s="2"/>
      <c r="H972" s="183"/>
      <c r="I972" s="173"/>
      <c r="J972" s="2"/>
    </row>
    <row r="973" spans="1:10">
      <c r="A973" s="2"/>
      <c r="B973" s="2"/>
      <c r="C973" s="2"/>
      <c r="D973" s="2"/>
      <c r="E973" s="2"/>
      <c r="F973" s="2"/>
      <c r="G973" s="2"/>
      <c r="H973" s="183"/>
      <c r="I973" s="173"/>
      <c r="J973" s="2"/>
    </row>
    <row r="974" spans="1:10">
      <c r="A974" s="2"/>
      <c r="B974" s="2"/>
      <c r="C974" s="2"/>
      <c r="D974" s="2"/>
      <c r="E974" s="2"/>
      <c r="F974" s="2"/>
      <c r="G974" s="2"/>
      <c r="H974" s="183"/>
      <c r="I974" s="173"/>
      <c r="J974" s="2"/>
    </row>
    <row r="975" spans="1:10">
      <c r="A975" s="2"/>
      <c r="B975" s="2"/>
      <c r="C975" s="2"/>
      <c r="D975" s="2"/>
      <c r="E975" s="2"/>
      <c r="F975" s="2"/>
      <c r="G975" s="2"/>
      <c r="H975" s="183"/>
      <c r="I975" s="173"/>
      <c r="J975" s="2"/>
    </row>
    <row r="976" spans="1:10">
      <c r="A976" s="2"/>
      <c r="B976" s="2"/>
      <c r="C976" s="2"/>
      <c r="D976" s="2"/>
      <c r="E976" s="2"/>
      <c r="F976" s="2"/>
      <c r="G976" s="2"/>
      <c r="H976" s="183"/>
      <c r="I976" s="173"/>
      <c r="J976" s="2"/>
    </row>
    <row r="977" spans="1:10">
      <c r="A977" s="2"/>
      <c r="B977" s="2"/>
      <c r="C977" s="2"/>
      <c r="D977" s="2"/>
      <c r="E977" s="2"/>
      <c r="F977" s="2"/>
      <c r="G977" s="2"/>
      <c r="H977" s="183"/>
      <c r="I977" s="173"/>
      <c r="J977" s="2"/>
    </row>
    <row r="978" spans="1:10">
      <c r="A978" s="2"/>
      <c r="B978" s="2"/>
      <c r="C978" s="2"/>
      <c r="D978" s="2"/>
      <c r="E978" s="2"/>
      <c r="F978" s="2"/>
      <c r="G978" s="2"/>
      <c r="H978" s="183"/>
      <c r="I978" s="173"/>
      <c r="J978" s="2"/>
    </row>
    <row r="979" spans="1:10">
      <c r="A979" s="2"/>
      <c r="B979" s="2"/>
      <c r="C979" s="2"/>
      <c r="D979" s="2"/>
      <c r="E979" s="2"/>
      <c r="F979" s="2"/>
      <c r="G979" s="2"/>
      <c r="H979" s="183"/>
      <c r="I979" s="173"/>
      <c r="J979" s="2"/>
    </row>
    <row r="980" spans="1:10">
      <c r="A980" s="2"/>
      <c r="B980" s="2"/>
      <c r="C980" s="2"/>
      <c r="D980" s="2"/>
      <c r="E980" s="2"/>
      <c r="F980" s="2"/>
      <c r="G980" s="2"/>
      <c r="H980" s="183"/>
      <c r="I980" s="173"/>
      <c r="J980" s="2"/>
    </row>
    <row r="981" spans="1:10">
      <c r="A981" s="2"/>
      <c r="B981" s="2"/>
      <c r="C981" s="2"/>
      <c r="D981" s="2"/>
      <c r="E981" s="2"/>
      <c r="F981" s="2"/>
      <c r="G981" s="2"/>
      <c r="H981" s="183"/>
      <c r="I981" s="173"/>
      <c r="J981" s="2"/>
    </row>
    <row r="982" spans="1:10">
      <c r="A982" s="2"/>
      <c r="B982" s="2"/>
      <c r="C982" s="2"/>
      <c r="D982" s="2"/>
      <c r="E982" s="2"/>
      <c r="F982" s="2"/>
      <c r="G982" s="2"/>
      <c r="H982" s="183"/>
      <c r="I982" s="173"/>
      <c r="J982" s="2"/>
    </row>
    <row r="983" spans="1:10">
      <c r="A983" s="2"/>
      <c r="B983" s="2"/>
      <c r="C983" s="2"/>
      <c r="D983" s="2"/>
      <c r="E983" s="2"/>
      <c r="F983" s="2"/>
      <c r="G983" s="2"/>
      <c r="H983" s="183"/>
      <c r="I983" s="173"/>
      <c r="J983" s="2"/>
    </row>
    <row r="984" spans="1:10">
      <c r="A984" s="2"/>
      <c r="B984" s="2"/>
      <c r="C984" s="2"/>
      <c r="D984" s="2"/>
      <c r="E984" s="2"/>
      <c r="F984" s="2"/>
      <c r="G984" s="2"/>
      <c r="H984" s="183"/>
      <c r="I984" s="173"/>
      <c r="J984" s="2"/>
    </row>
    <row r="985" spans="1:10">
      <c r="A985" s="2"/>
      <c r="B985" s="2"/>
      <c r="C985" s="2"/>
      <c r="D985" s="2"/>
      <c r="E985" s="2"/>
      <c r="F985" s="2"/>
      <c r="G985" s="2"/>
      <c r="H985" s="183"/>
      <c r="I985" s="173"/>
      <c r="J985" s="2"/>
    </row>
    <row r="986" spans="1:10">
      <c r="A986" s="2"/>
      <c r="B986" s="2"/>
      <c r="C986" s="2"/>
      <c r="D986" s="2"/>
      <c r="E986" s="2"/>
      <c r="F986" s="2"/>
      <c r="G986" s="2"/>
      <c r="H986" s="183"/>
      <c r="I986" s="173"/>
      <c r="J986" s="2"/>
    </row>
    <row r="987" spans="1:10">
      <c r="A987" s="2"/>
      <c r="B987" s="2"/>
      <c r="C987" s="2"/>
      <c r="D987" s="2"/>
      <c r="E987" s="2"/>
      <c r="F987" s="2"/>
      <c r="G987" s="2"/>
      <c r="H987" s="183"/>
      <c r="I987" s="173"/>
      <c r="J987" s="2"/>
    </row>
    <row r="988" spans="1:10">
      <c r="A988" s="2"/>
      <c r="B988" s="2"/>
      <c r="C988" s="2"/>
      <c r="D988" s="2"/>
      <c r="E988" s="2"/>
      <c r="F988" s="2"/>
      <c r="G988" s="2"/>
      <c r="H988" s="183"/>
      <c r="I988" s="173"/>
      <c r="J988" s="2"/>
    </row>
    <row r="989" spans="1:10">
      <c r="A989" s="2"/>
      <c r="B989" s="2"/>
      <c r="C989" s="2"/>
      <c r="D989" s="2"/>
      <c r="E989" s="2"/>
      <c r="F989" s="2"/>
      <c r="G989" s="2"/>
      <c r="H989" s="183"/>
      <c r="I989" s="173"/>
      <c r="J989" s="2"/>
    </row>
    <row r="990" spans="1:10">
      <c r="A990" s="2"/>
      <c r="B990" s="2"/>
      <c r="C990" s="2"/>
      <c r="D990" s="2"/>
      <c r="E990" s="2"/>
      <c r="F990" s="2"/>
      <c r="G990" s="2"/>
      <c r="H990" s="183"/>
      <c r="I990" s="173"/>
      <c r="J990" s="2"/>
    </row>
    <row r="991" spans="1:10">
      <c r="A991" s="2"/>
      <c r="B991" s="2"/>
      <c r="C991" s="2"/>
      <c r="D991" s="2"/>
      <c r="E991" s="2"/>
      <c r="F991" s="2"/>
      <c r="G991" s="2"/>
      <c r="H991" s="183"/>
      <c r="I991" s="173"/>
      <c r="J991" s="2"/>
    </row>
    <row r="992" spans="1:10">
      <c r="A992" s="2"/>
      <c r="B992" s="2"/>
      <c r="C992" s="2"/>
      <c r="D992" s="2"/>
      <c r="E992" s="2"/>
      <c r="F992" s="2"/>
      <c r="G992" s="2"/>
      <c r="H992" s="183"/>
      <c r="I992" s="173"/>
      <c r="J992" s="2"/>
    </row>
    <row r="993" spans="1:10">
      <c r="A993" s="2"/>
      <c r="B993" s="2"/>
      <c r="C993" s="2"/>
      <c r="D993" s="2"/>
      <c r="E993" s="2"/>
      <c r="F993" s="2"/>
      <c r="G993" s="2"/>
      <c r="H993" s="183"/>
      <c r="I993" s="173"/>
      <c r="J993" s="2"/>
    </row>
    <row r="994" spans="1:10">
      <c r="A994" s="2"/>
      <c r="B994" s="2"/>
      <c r="C994" s="2"/>
      <c r="D994" s="2"/>
      <c r="E994" s="2"/>
      <c r="F994" s="2"/>
      <c r="G994" s="2"/>
      <c r="H994" s="183"/>
      <c r="I994" s="173"/>
      <c r="J994" s="2"/>
    </row>
    <row r="995" spans="1:10">
      <c r="A995" s="2"/>
      <c r="B995" s="2"/>
      <c r="C995" s="2"/>
      <c r="D995" s="2"/>
      <c r="E995" s="2"/>
      <c r="F995" s="2"/>
      <c r="G995" s="2"/>
      <c r="H995" s="183"/>
      <c r="I995" s="173"/>
      <c r="J995" s="2"/>
    </row>
    <row r="996" spans="1:10">
      <c r="A996" s="2"/>
      <c r="B996" s="2"/>
      <c r="C996" s="2"/>
      <c r="D996" s="2"/>
      <c r="E996" s="2"/>
      <c r="F996" s="2"/>
      <c r="G996" s="2"/>
      <c r="H996" s="183"/>
      <c r="I996" s="173"/>
      <c r="J996" s="2"/>
    </row>
    <row r="997" spans="1:10">
      <c r="A997" s="2"/>
      <c r="B997" s="2"/>
      <c r="C997" s="2"/>
      <c r="D997" s="2"/>
      <c r="E997" s="2"/>
      <c r="F997" s="2"/>
      <c r="G997" s="2"/>
      <c r="H997" s="183"/>
      <c r="I997" s="173"/>
      <c r="J997" s="2"/>
    </row>
    <row r="998" spans="1:10">
      <c r="A998" s="2"/>
      <c r="B998" s="2"/>
      <c r="C998" s="2"/>
      <c r="D998" s="2"/>
      <c r="E998" s="2"/>
      <c r="F998" s="2"/>
      <c r="G998" s="2"/>
      <c r="H998" s="183"/>
      <c r="I998" s="173"/>
      <c r="J998" s="2"/>
    </row>
    <row r="999" spans="1:10">
      <c r="A999" s="2"/>
      <c r="B999" s="2"/>
      <c r="C999" s="2"/>
      <c r="D999" s="2"/>
      <c r="E999" s="2"/>
      <c r="F999" s="2"/>
      <c r="G999" s="2"/>
      <c r="H999" s="183"/>
      <c r="I999" s="173"/>
      <c r="J999" s="2"/>
    </row>
    <row r="1000" spans="1:10">
      <c r="A1000" s="2"/>
      <c r="B1000" s="2"/>
      <c r="C1000" s="2"/>
      <c r="D1000" s="2"/>
      <c r="E1000" s="2"/>
      <c r="F1000" s="2"/>
      <c r="G1000" s="2"/>
      <c r="H1000" s="183"/>
      <c r="I1000" s="173"/>
      <c r="J1000" s="2"/>
    </row>
  </sheetData>
  <sheetProtection sheet="1" objects="1" scenarios="1" selectLockedCells="1"/>
  <dataValidations count="1">
    <dataValidation type="list" allowBlank="1" showInputMessage="1" showErrorMessage="1" prompt=" - " sqref="B2:B113" xr:uid="{00000000-0002-0000-1200-000000000000}">
      <formula1>"Investigation,Procedure"</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sheetPr>
  <dimension ref="A1:Z1000"/>
  <sheetViews>
    <sheetView showGridLines="0" topLeftCell="A4" workbookViewId="0" xr3:uid="{958C4451-9541-5A59-BF78-D2F731DF1C81}">
      <selection activeCell="C3" sqref="C3:AA3"/>
    </sheetView>
  </sheetViews>
  <sheetFormatPr defaultColWidth="12.5703125" defaultRowHeight="15" customHeight="1" zeroHeight="1" outlineLevelRow="1"/>
  <cols>
    <col min="1" max="2" width="1.42578125" style="183" customWidth="1"/>
    <col min="3" max="3" width="26.85546875" style="183" customWidth="1"/>
    <col min="4" max="9" width="18.140625" style="183" customWidth="1"/>
    <col min="10" max="11" width="1.42578125" style="183" customWidth="1"/>
    <col min="12" max="19" width="8" style="183" customWidth="1"/>
    <col min="20" max="26" width="7" style="183" customWidth="1"/>
    <col min="27" max="16384" width="12.5703125" style="183"/>
  </cols>
  <sheetData>
    <row r="1" spans="1:26" ht="7.5" customHeight="1">
      <c r="A1" s="2"/>
      <c r="B1" s="2"/>
      <c r="C1" s="2"/>
      <c r="D1" s="2"/>
      <c r="E1" s="2"/>
      <c r="F1" s="2"/>
      <c r="G1" s="2"/>
      <c r="H1" s="2"/>
      <c r="I1" s="2"/>
      <c r="J1" s="2"/>
      <c r="K1" s="2"/>
      <c r="L1" s="2"/>
      <c r="M1" s="2"/>
      <c r="N1" s="2"/>
      <c r="O1" s="2"/>
      <c r="P1" s="2"/>
      <c r="Q1" s="2"/>
      <c r="R1" s="2"/>
      <c r="S1" s="2"/>
      <c r="T1" s="2"/>
      <c r="U1" s="2"/>
      <c r="V1" s="2"/>
      <c r="W1" s="2"/>
      <c r="X1" s="2"/>
      <c r="Y1" s="2"/>
      <c r="Z1" s="2"/>
    </row>
    <row r="2" spans="1:26" ht="7.5" customHeight="1" thickBot="1">
      <c r="A2" s="2"/>
      <c r="B2" s="1"/>
      <c r="C2" s="1"/>
      <c r="D2" s="1"/>
      <c r="E2" s="1"/>
      <c r="F2" s="1"/>
      <c r="G2" s="1"/>
      <c r="H2" s="1"/>
      <c r="I2" s="1"/>
      <c r="J2" s="1"/>
      <c r="K2" s="2"/>
      <c r="L2" s="2"/>
      <c r="M2" s="2"/>
      <c r="N2" s="2"/>
      <c r="O2" s="2"/>
      <c r="P2" s="2"/>
      <c r="Q2" s="2"/>
      <c r="R2" s="2"/>
      <c r="S2" s="2"/>
      <c r="T2" s="2"/>
      <c r="U2" s="2"/>
      <c r="V2" s="2"/>
      <c r="W2" s="2"/>
      <c r="X2" s="2"/>
      <c r="Y2" s="2"/>
      <c r="Z2" s="2"/>
    </row>
    <row r="3" spans="1:26" ht="19.5" customHeight="1" thickBot="1">
      <c r="A3" s="2"/>
      <c r="B3" s="1"/>
      <c r="C3" s="509" t="s">
        <v>13</v>
      </c>
      <c r="D3" s="510"/>
      <c r="E3" s="510"/>
      <c r="F3" s="510"/>
      <c r="G3" s="510"/>
      <c r="H3" s="510"/>
      <c r="I3" s="510"/>
      <c r="J3" s="1"/>
      <c r="K3" s="2"/>
      <c r="L3" s="2"/>
      <c r="M3" s="2"/>
      <c r="N3" s="2"/>
      <c r="O3" s="2"/>
      <c r="P3" s="2"/>
      <c r="Q3" s="2"/>
      <c r="R3" s="2"/>
      <c r="S3" s="2"/>
      <c r="T3" s="2"/>
      <c r="U3" s="2"/>
      <c r="V3" s="2"/>
      <c r="W3" s="2"/>
      <c r="X3" s="2"/>
      <c r="Y3" s="2"/>
      <c r="Z3" s="2"/>
    </row>
    <row r="4" spans="1:26" ht="7.5" customHeight="1" thickBot="1">
      <c r="A4" s="2"/>
      <c r="B4" s="1"/>
      <c r="C4" s="1"/>
      <c r="D4" s="1"/>
      <c r="E4" s="1"/>
      <c r="F4" s="1"/>
      <c r="G4" s="1"/>
      <c r="H4" s="1"/>
      <c r="I4" s="1"/>
      <c r="J4" s="1"/>
      <c r="K4" s="2"/>
      <c r="L4" s="2"/>
      <c r="M4" s="2"/>
      <c r="N4" s="2"/>
      <c r="O4" s="2"/>
      <c r="P4" s="2"/>
      <c r="Q4" s="2"/>
      <c r="R4" s="2"/>
      <c r="S4" s="2"/>
      <c r="T4" s="2"/>
      <c r="U4" s="2"/>
      <c r="V4" s="2"/>
      <c r="W4" s="2"/>
      <c r="X4" s="2"/>
      <c r="Y4" s="2"/>
      <c r="Z4" s="2"/>
    </row>
    <row r="5" spans="1:26" ht="19.5" customHeight="1" thickBot="1">
      <c r="A5" s="3"/>
      <c r="B5" s="4"/>
      <c r="C5" s="5" t="s">
        <v>14</v>
      </c>
      <c r="D5" s="420" t="str">
        <f>IF('START - AWARD DETAILS'!$D$13="","",'START - AWARD DETAILS'!$D$13)</f>
        <v/>
      </c>
      <c r="E5" s="6"/>
      <c r="F5" s="6"/>
      <c r="G5" s="6"/>
      <c r="H5" s="6"/>
      <c r="I5" s="7"/>
      <c r="J5" s="4"/>
      <c r="K5" s="3"/>
      <c r="L5" s="3"/>
      <c r="M5" s="3"/>
      <c r="N5" s="3"/>
      <c r="O5" s="3"/>
      <c r="P5" s="3"/>
      <c r="Q5" s="3"/>
      <c r="R5" s="3"/>
      <c r="S5" s="3"/>
      <c r="T5" s="3"/>
      <c r="U5" s="3"/>
      <c r="V5" s="3"/>
      <c r="W5" s="3"/>
      <c r="X5" s="3"/>
      <c r="Y5" s="3"/>
      <c r="Z5" s="3"/>
    </row>
    <row r="6" spans="1:26" ht="7.5" customHeight="1" thickBot="1">
      <c r="A6" s="3"/>
      <c r="B6" s="4"/>
      <c r="C6" s="4"/>
      <c r="D6" s="421"/>
      <c r="E6" s="4"/>
      <c r="F6" s="4"/>
      <c r="G6" s="4"/>
      <c r="H6" s="4"/>
      <c r="I6" s="4"/>
      <c r="J6" s="4"/>
      <c r="K6" s="3"/>
      <c r="L6" s="3"/>
      <c r="M6" s="3"/>
      <c r="N6" s="3"/>
      <c r="O6" s="3"/>
      <c r="P6" s="3"/>
      <c r="Q6" s="3"/>
      <c r="R6" s="3"/>
      <c r="S6" s="3"/>
      <c r="T6" s="3"/>
      <c r="U6" s="3"/>
      <c r="V6" s="3"/>
      <c r="W6" s="3"/>
      <c r="X6" s="3"/>
      <c r="Y6" s="3"/>
      <c r="Z6" s="3"/>
    </row>
    <row r="7" spans="1:26" ht="19.5" customHeight="1" thickBot="1">
      <c r="A7" s="3"/>
      <c r="B7" s="4"/>
      <c r="C7" s="8" t="s">
        <v>15</v>
      </c>
      <c r="D7" s="420" t="str">
        <f>IF('START - AWARD DETAILS'!$D$14="","",'START - AWARD DETAILS'!$D$14)</f>
        <v/>
      </c>
      <c r="E7" s="6"/>
      <c r="F7" s="6"/>
      <c r="G7" s="6"/>
      <c r="H7" s="6"/>
      <c r="I7" s="7"/>
      <c r="J7" s="4"/>
      <c r="K7" s="3"/>
      <c r="L7" s="3"/>
      <c r="M7" s="3"/>
      <c r="N7" s="3"/>
      <c r="O7" s="3"/>
      <c r="P7" s="3"/>
      <c r="Q7" s="3"/>
      <c r="R7" s="3"/>
      <c r="S7" s="3"/>
      <c r="T7" s="3"/>
      <c r="U7" s="3"/>
      <c r="V7" s="3"/>
      <c r="W7" s="3"/>
      <c r="X7" s="3"/>
      <c r="Y7" s="3"/>
      <c r="Z7" s="3"/>
    </row>
    <row r="8" spans="1:26" ht="7.5" customHeight="1" thickBot="1">
      <c r="A8" s="2"/>
      <c r="B8" s="1"/>
      <c r="C8" s="1"/>
      <c r="D8" s="1"/>
      <c r="E8" s="1"/>
      <c r="F8" s="1"/>
      <c r="G8" s="1"/>
      <c r="H8" s="1"/>
      <c r="I8" s="1"/>
      <c r="J8" s="1"/>
      <c r="K8" s="2"/>
      <c r="L8" s="2"/>
      <c r="M8" s="2"/>
      <c r="N8" s="2"/>
      <c r="O8" s="2"/>
      <c r="P8" s="2"/>
      <c r="Q8" s="2"/>
      <c r="R8" s="2"/>
      <c r="S8" s="2"/>
      <c r="T8" s="2"/>
      <c r="U8" s="2"/>
      <c r="V8" s="2"/>
      <c r="W8" s="2"/>
      <c r="X8" s="2"/>
      <c r="Y8" s="2"/>
      <c r="Z8" s="2"/>
    </row>
    <row r="9" spans="1:26" ht="19.5" customHeight="1" thickBot="1">
      <c r="A9" s="2"/>
      <c r="B9" s="1"/>
      <c r="C9" s="511" t="s">
        <v>16</v>
      </c>
      <c r="D9" s="510"/>
      <c r="E9" s="510"/>
      <c r="F9" s="510"/>
      <c r="G9" s="510"/>
      <c r="H9" s="510"/>
      <c r="I9" s="512"/>
      <c r="J9" s="1"/>
      <c r="K9" s="2"/>
      <c r="L9" s="2"/>
      <c r="M9" s="2"/>
      <c r="N9" s="2"/>
      <c r="O9" s="2"/>
      <c r="P9" s="2"/>
      <c r="Q9" s="2"/>
      <c r="R9" s="2"/>
      <c r="S9" s="2"/>
      <c r="T9" s="2"/>
      <c r="U9" s="2"/>
      <c r="V9" s="2"/>
      <c r="W9" s="2"/>
      <c r="X9" s="2"/>
      <c r="Y9" s="2"/>
      <c r="Z9" s="2"/>
    </row>
    <row r="10" spans="1:26" ht="7.5" customHeight="1" thickBot="1">
      <c r="A10" s="2"/>
      <c r="B10" s="1"/>
      <c r="C10" s="1"/>
      <c r="D10" s="1"/>
      <c r="E10" s="1"/>
      <c r="F10" s="1"/>
      <c r="G10" s="1"/>
      <c r="H10" s="1"/>
      <c r="I10" s="1"/>
      <c r="J10" s="1"/>
      <c r="K10" s="2"/>
      <c r="L10" s="2"/>
      <c r="M10" s="2"/>
      <c r="N10" s="2"/>
      <c r="O10" s="2"/>
      <c r="P10" s="2"/>
      <c r="Q10" s="2"/>
      <c r="R10" s="2"/>
      <c r="S10" s="2"/>
      <c r="T10" s="2"/>
      <c r="U10" s="2"/>
      <c r="V10" s="2"/>
      <c r="W10" s="2"/>
      <c r="X10" s="2"/>
      <c r="Y10" s="2"/>
      <c r="Z10" s="2"/>
    </row>
    <row r="11" spans="1:26" ht="30" customHeight="1" thickBot="1">
      <c r="A11" s="2"/>
      <c r="B11" s="1"/>
      <c r="C11" s="9" t="s">
        <v>17</v>
      </c>
      <c r="D11" s="10" t="s">
        <v>18</v>
      </c>
      <c r="E11" s="10" t="s">
        <v>19</v>
      </c>
      <c r="F11" s="10" t="s">
        <v>20</v>
      </c>
      <c r="G11" s="10" t="s">
        <v>21</v>
      </c>
      <c r="H11" s="12" t="s">
        <v>22</v>
      </c>
      <c r="I11" s="16" t="s">
        <v>23</v>
      </c>
      <c r="J11" s="1"/>
      <c r="K11" s="2"/>
      <c r="L11" s="2"/>
      <c r="M11" s="2"/>
      <c r="N11" s="2"/>
      <c r="O11" s="2"/>
      <c r="P11" s="2"/>
      <c r="Q11" s="2"/>
      <c r="R11" s="2"/>
      <c r="S11" s="2"/>
      <c r="T11" s="2"/>
      <c r="U11" s="2"/>
      <c r="V11" s="2"/>
      <c r="W11" s="2"/>
      <c r="X11" s="2"/>
      <c r="Y11" s="2"/>
      <c r="Z11" s="2"/>
    </row>
    <row r="12" spans="1:26" ht="30" customHeight="1" collapsed="1" thickBot="1">
      <c r="A12" s="2"/>
      <c r="B12" s="1"/>
      <c r="C12" s="18" t="s">
        <v>24</v>
      </c>
      <c r="D12" s="19">
        <f t="shared" ref="D12:H12" si="0">SUM(D13:D19)</f>
        <v>0</v>
      </c>
      <c r="E12" s="19">
        <f t="shared" si="0"/>
        <v>0</v>
      </c>
      <c r="F12" s="19">
        <f t="shared" si="0"/>
        <v>0</v>
      </c>
      <c r="G12" s="19">
        <f t="shared" si="0"/>
        <v>0</v>
      </c>
      <c r="H12" s="19">
        <f t="shared" si="0"/>
        <v>0</v>
      </c>
      <c r="I12" s="21">
        <f t="shared" ref="I12:I20" si="1">SUM(D12:H12)</f>
        <v>0</v>
      </c>
      <c r="J12" s="1"/>
      <c r="K12" s="2"/>
      <c r="L12" s="2"/>
      <c r="M12" s="2"/>
      <c r="N12" s="2"/>
      <c r="O12" s="2"/>
      <c r="P12" s="2"/>
      <c r="Q12" s="2"/>
      <c r="R12" s="2"/>
      <c r="S12" s="2"/>
      <c r="T12" s="2"/>
      <c r="U12" s="2"/>
      <c r="V12" s="2"/>
      <c r="W12" s="2"/>
      <c r="X12" s="2"/>
      <c r="Y12" s="2"/>
      <c r="Z12" s="2"/>
    </row>
    <row r="13" spans="1:26" ht="30" hidden="1" customHeight="1" outlineLevel="1">
      <c r="A13" s="2"/>
      <c r="B13" s="1"/>
      <c r="C13" s="22" t="s">
        <v>25</v>
      </c>
      <c r="D13" s="24">
        <f>'2. Annual Costs of Staff Posts'!L114</f>
        <v>0</v>
      </c>
      <c r="E13" s="24">
        <f>'2. Annual Costs of Staff Posts'!Q114</f>
        <v>0</v>
      </c>
      <c r="F13" s="24">
        <f>'2. Annual Costs of Staff Posts'!V114</f>
        <v>0</v>
      </c>
      <c r="G13" s="24">
        <f>'2. Annual Costs of Staff Posts'!AA114</f>
        <v>0</v>
      </c>
      <c r="H13" s="25">
        <f>'2. Annual Costs of Staff Posts'!AF114</f>
        <v>0</v>
      </c>
      <c r="I13" s="26">
        <f t="shared" si="1"/>
        <v>0</v>
      </c>
      <c r="J13" s="1"/>
      <c r="K13" s="2"/>
      <c r="L13" s="2"/>
      <c r="M13" s="2"/>
      <c r="N13" s="2"/>
      <c r="O13" s="2"/>
      <c r="P13" s="2"/>
      <c r="Q13" s="2"/>
      <c r="R13" s="2"/>
      <c r="S13" s="2"/>
      <c r="T13" s="2"/>
      <c r="U13" s="2"/>
      <c r="V13" s="2"/>
      <c r="W13" s="2"/>
      <c r="X13" s="2"/>
      <c r="Y13" s="2"/>
      <c r="Z13" s="2"/>
    </row>
    <row r="14" spans="1:26" ht="30" hidden="1" customHeight="1" outlineLevel="1">
      <c r="A14" s="2"/>
      <c r="B14" s="1"/>
      <c r="C14" s="27" t="s">
        <v>26</v>
      </c>
      <c r="D14" s="29">
        <f>'3.Travel,Subsistence&amp;Conference'!I62</f>
        <v>0</v>
      </c>
      <c r="E14" s="29">
        <f>'3.Travel,Subsistence&amp;Conference'!K62</f>
        <v>0</v>
      </c>
      <c r="F14" s="29">
        <f>'3.Travel,Subsistence&amp;Conference'!M62</f>
        <v>0</v>
      </c>
      <c r="G14" s="29">
        <f>'3.Travel,Subsistence&amp;Conference'!O62</f>
        <v>0</v>
      </c>
      <c r="H14" s="30">
        <f>'3.Travel,Subsistence&amp;Conference'!Q62</f>
        <v>0</v>
      </c>
      <c r="I14" s="31">
        <f t="shared" si="1"/>
        <v>0</v>
      </c>
      <c r="J14" s="1"/>
      <c r="K14" s="2"/>
      <c r="L14" s="2"/>
      <c r="M14" s="2"/>
      <c r="N14" s="2"/>
      <c r="O14" s="2"/>
      <c r="P14" s="2"/>
      <c r="Q14" s="2"/>
      <c r="R14" s="2"/>
      <c r="S14" s="2"/>
      <c r="T14" s="2"/>
      <c r="U14" s="2"/>
      <c r="V14" s="2"/>
      <c r="W14" s="2"/>
      <c r="X14" s="2"/>
      <c r="Y14" s="2"/>
      <c r="Z14" s="2"/>
    </row>
    <row r="15" spans="1:26" ht="30" hidden="1" customHeight="1" outlineLevel="1">
      <c r="A15" s="2"/>
      <c r="B15" s="1"/>
      <c r="C15" s="27" t="s">
        <v>27</v>
      </c>
      <c r="D15" s="29">
        <f>'4. Equipment'!H62</f>
        <v>0</v>
      </c>
      <c r="E15" s="29">
        <f>'4. Equipment'!J62</f>
        <v>0</v>
      </c>
      <c r="F15" s="29">
        <f>'4. Equipment'!L62</f>
        <v>0</v>
      </c>
      <c r="G15" s="29">
        <f>'4. Equipment'!N62</f>
        <v>0</v>
      </c>
      <c r="H15" s="29">
        <f>'4. Equipment'!P62</f>
        <v>0</v>
      </c>
      <c r="I15" s="31">
        <f t="shared" si="1"/>
        <v>0</v>
      </c>
      <c r="J15" s="1"/>
      <c r="K15" s="2"/>
      <c r="L15" s="2"/>
      <c r="M15" s="2"/>
      <c r="N15" s="2"/>
      <c r="O15" s="2"/>
      <c r="P15" s="2"/>
      <c r="Q15" s="2"/>
      <c r="R15" s="2"/>
      <c r="S15" s="2"/>
      <c r="T15" s="2"/>
      <c r="U15" s="2"/>
      <c r="V15" s="2"/>
      <c r="W15" s="2"/>
      <c r="X15" s="2"/>
      <c r="Y15" s="2"/>
      <c r="Z15" s="2"/>
    </row>
    <row r="16" spans="1:26" ht="30" hidden="1" customHeight="1" outlineLevel="1">
      <c r="A16" s="2"/>
      <c r="B16" s="1"/>
      <c r="C16" s="27" t="s">
        <v>28</v>
      </c>
      <c r="D16" s="29">
        <f>'5. Consumables'!H62</f>
        <v>0</v>
      </c>
      <c r="E16" s="29">
        <f>'5. Consumables'!J62</f>
        <v>0</v>
      </c>
      <c r="F16" s="29">
        <f>'5. Consumables'!L62</f>
        <v>0</v>
      </c>
      <c r="G16" s="29">
        <f>'5. Consumables'!N62</f>
        <v>0</v>
      </c>
      <c r="H16" s="29">
        <f>'5. Consumables'!P62</f>
        <v>0</v>
      </c>
      <c r="I16" s="31">
        <f t="shared" si="1"/>
        <v>0</v>
      </c>
      <c r="J16" s="1"/>
      <c r="K16" s="2"/>
      <c r="L16" s="2"/>
      <c r="M16" s="2"/>
      <c r="N16" s="2"/>
      <c r="O16" s="2"/>
      <c r="P16" s="2"/>
      <c r="Q16" s="2"/>
      <c r="R16" s="2"/>
      <c r="S16" s="2"/>
      <c r="T16" s="2"/>
      <c r="U16" s="2"/>
      <c r="V16" s="2"/>
      <c r="W16" s="2"/>
      <c r="X16" s="2"/>
      <c r="Y16" s="2"/>
      <c r="Z16" s="2"/>
    </row>
    <row r="17" spans="1:26" ht="30" hidden="1" customHeight="1" outlineLevel="1">
      <c r="A17" s="2"/>
      <c r="B17" s="1"/>
      <c r="C17" s="27" t="s">
        <v>29</v>
      </c>
      <c r="D17" s="29">
        <f>'6. PPIEP'!H62</f>
        <v>0</v>
      </c>
      <c r="E17" s="29">
        <f>'6. PPIEP'!J62</f>
        <v>0</v>
      </c>
      <c r="F17" s="29">
        <f>'6. PPIEP'!L62</f>
        <v>0</v>
      </c>
      <c r="G17" s="29">
        <f>'6. PPIEP'!N62</f>
        <v>0</v>
      </c>
      <c r="H17" s="29">
        <f>'6. PPIEP'!P62</f>
        <v>0</v>
      </c>
      <c r="I17" s="31">
        <f t="shared" si="1"/>
        <v>0</v>
      </c>
      <c r="J17" s="1"/>
      <c r="K17" s="2"/>
      <c r="L17" s="2"/>
      <c r="M17" s="2"/>
      <c r="N17" s="2"/>
      <c r="O17" s="2"/>
      <c r="P17" s="2"/>
      <c r="Q17" s="2"/>
      <c r="R17" s="2"/>
      <c r="S17" s="2"/>
      <c r="T17" s="2"/>
      <c r="U17" s="2"/>
      <c r="V17" s="2"/>
      <c r="W17" s="2"/>
      <c r="X17" s="2"/>
      <c r="Y17" s="2"/>
      <c r="Z17" s="2"/>
    </row>
    <row r="18" spans="1:26" ht="30" hidden="1" customHeight="1" outlineLevel="1">
      <c r="A18" s="2"/>
      <c r="B18" s="1"/>
      <c r="C18" s="27" t="s">
        <v>30</v>
      </c>
      <c r="D18" s="29">
        <f>'7. Dissemination'!H62</f>
        <v>0</v>
      </c>
      <c r="E18" s="29">
        <f>'7. Dissemination'!J62</f>
        <v>0</v>
      </c>
      <c r="F18" s="29">
        <f>'7. Dissemination'!L62</f>
        <v>0</v>
      </c>
      <c r="G18" s="29">
        <f>'7. Dissemination'!N62</f>
        <v>0</v>
      </c>
      <c r="H18" s="29">
        <f>'7. Dissemination'!P62</f>
        <v>0</v>
      </c>
      <c r="I18" s="31">
        <f t="shared" si="1"/>
        <v>0</v>
      </c>
      <c r="J18" s="1"/>
      <c r="K18" s="2"/>
      <c r="L18" s="2"/>
      <c r="M18" s="2"/>
      <c r="N18" s="2"/>
      <c r="O18" s="2"/>
      <c r="P18" s="2"/>
      <c r="Q18" s="2"/>
      <c r="R18" s="2"/>
      <c r="S18" s="2"/>
      <c r="T18" s="2"/>
      <c r="U18" s="2"/>
      <c r="V18" s="2"/>
      <c r="W18" s="2"/>
      <c r="X18" s="2"/>
      <c r="Y18" s="2"/>
      <c r="Z18" s="2"/>
    </row>
    <row r="19" spans="1:26" ht="30" hidden="1" customHeight="1" outlineLevel="1" thickBot="1">
      <c r="A19" s="2"/>
      <c r="B19" s="1"/>
      <c r="C19" s="32" t="s">
        <v>31</v>
      </c>
      <c r="D19" s="33">
        <f>'8. Other Direct Costs '!H63</f>
        <v>0</v>
      </c>
      <c r="E19" s="33">
        <f>'8. Other Direct Costs '!J63</f>
        <v>0</v>
      </c>
      <c r="F19" s="33">
        <f>'8. Other Direct Costs '!L63</f>
        <v>0</v>
      </c>
      <c r="G19" s="33">
        <f>'8. Other Direct Costs '!N63</f>
        <v>0</v>
      </c>
      <c r="H19" s="33">
        <f>'8. Other Direct Costs '!P63</f>
        <v>0</v>
      </c>
      <c r="I19" s="34">
        <f t="shared" si="1"/>
        <v>0</v>
      </c>
      <c r="J19" s="1"/>
      <c r="K19" s="2"/>
      <c r="L19" s="2"/>
      <c r="M19" s="2"/>
      <c r="N19" s="2"/>
      <c r="O19" s="2"/>
      <c r="P19" s="2"/>
      <c r="Q19" s="2"/>
      <c r="R19" s="2"/>
      <c r="S19" s="2"/>
      <c r="T19" s="2"/>
      <c r="U19" s="2"/>
      <c r="V19" s="2"/>
      <c r="W19" s="2"/>
      <c r="X19" s="2"/>
      <c r="Y19" s="2"/>
      <c r="Z19" s="2"/>
    </row>
    <row r="20" spans="1:26" ht="30" customHeight="1" thickBot="1">
      <c r="A20" s="2"/>
      <c r="B20" s="1"/>
      <c r="C20" s="18" t="s">
        <v>32</v>
      </c>
      <c r="D20" s="19">
        <f>'9. INDIRECT COSTS'!J63</f>
        <v>0</v>
      </c>
      <c r="E20" s="19">
        <f>'9. INDIRECT COSTS'!N63</f>
        <v>0</v>
      </c>
      <c r="F20" s="19">
        <f>'9. INDIRECT COSTS'!R63</f>
        <v>0</v>
      </c>
      <c r="G20" s="19">
        <f>'9. INDIRECT COSTS'!V63</f>
        <v>0</v>
      </c>
      <c r="H20" s="35">
        <f>'9. INDIRECT COSTS'!Z63</f>
        <v>0</v>
      </c>
      <c r="I20" s="21">
        <f t="shared" si="1"/>
        <v>0</v>
      </c>
      <c r="J20" s="1"/>
      <c r="K20" s="2"/>
      <c r="L20" s="2"/>
      <c r="M20" s="2"/>
      <c r="N20" s="2"/>
      <c r="O20" s="2"/>
      <c r="P20" s="2"/>
      <c r="Q20" s="2"/>
      <c r="R20" s="2"/>
      <c r="S20" s="2"/>
      <c r="T20" s="2"/>
      <c r="U20" s="2"/>
      <c r="V20" s="2"/>
      <c r="W20" s="2"/>
      <c r="X20" s="2"/>
      <c r="Y20" s="2"/>
      <c r="Z20" s="2"/>
    </row>
    <row r="21" spans="1:26" ht="30" customHeight="1" thickBot="1">
      <c r="A21" s="2"/>
      <c r="B21" s="1"/>
      <c r="C21" s="36" t="s">
        <v>33</v>
      </c>
      <c r="D21" s="37">
        <f t="shared" ref="D21:I21" si="2">D20+D12</f>
        <v>0</v>
      </c>
      <c r="E21" s="37">
        <f t="shared" si="2"/>
        <v>0</v>
      </c>
      <c r="F21" s="37">
        <f t="shared" si="2"/>
        <v>0</v>
      </c>
      <c r="G21" s="37">
        <f t="shared" si="2"/>
        <v>0</v>
      </c>
      <c r="H21" s="38">
        <f t="shared" si="2"/>
        <v>0</v>
      </c>
      <c r="I21" s="21">
        <f t="shared" si="2"/>
        <v>0</v>
      </c>
      <c r="J21" s="1"/>
      <c r="K21" s="2"/>
      <c r="L21" s="2"/>
      <c r="M21" s="2"/>
      <c r="N21" s="2"/>
      <c r="O21" s="2"/>
      <c r="P21" s="2"/>
      <c r="Q21" s="2"/>
      <c r="R21" s="2"/>
      <c r="S21" s="2"/>
      <c r="T21" s="2"/>
      <c r="U21" s="2"/>
      <c r="V21" s="2"/>
      <c r="W21" s="2"/>
      <c r="X21" s="2"/>
      <c r="Y21" s="2"/>
      <c r="Z21" s="2"/>
    </row>
    <row r="22" spans="1:26" ht="7.5" customHeight="1">
      <c r="A22" s="2"/>
      <c r="B22" s="1"/>
      <c r="C22" s="1"/>
      <c r="D22" s="1"/>
      <c r="E22" s="1"/>
      <c r="F22" s="1"/>
      <c r="G22" s="1"/>
      <c r="H22" s="1"/>
      <c r="I22" s="1"/>
      <c r="J22" s="1"/>
      <c r="K22" s="2"/>
      <c r="L22" s="2"/>
      <c r="M22" s="2"/>
      <c r="N22" s="2"/>
      <c r="O22" s="2"/>
      <c r="P22" s="2"/>
      <c r="Q22" s="2"/>
      <c r="R22" s="2"/>
      <c r="S22" s="2"/>
      <c r="T22" s="2"/>
      <c r="U22" s="2"/>
      <c r="V22" s="2"/>
      <c r="W22" s="2"/>
      <c r="X22" s="2"/>
      <c r="Y22" s="2"/>
      <c r="Z22" s="2"/>
    </row>
    <row r="23" spans="1:26" ht="7.5" customHeight="1" thickBot="1">
      <c r="A23" s="2"/>
      <c r="B23" s="1"/>
      <c r="C23" s="1"/>
      <c r="D23" s="1"/>
      <c r="E23" s="1"/>
      <c r="F23" s="1"/>
      <c r="G23" s="1"/>
      <c r="H23" s="1"/>
      <c r="I23" s="1"/>
      <c r="J23" s="1"/>
      <c r="K23" s="2"/>
      <c r="L23" s="2"/>
      <c r="M23" s="2"/>
      <c r="N23" s="2"/>
      <c r="O23" s="2"/>
      <c r="P23" s="2"/>
      <c r="Q23" s="2"/>
      <c r="R23" s="2"/>
      <c r="S23" s="2"/>
      <c r="T23" s="2"/>
      <c r="U23" s="2"/>
      <c r="V23" s="2"/>
      <c r="W23" s="2"/>
      <c r="X23" s="2"/>
      <c r="Y23" s="2"/>
      <c r="Z23" s="2"/>
    </row>
    <row r="24" spans="1:26" ht="30" customHeight="1" thickBot="1">
      <c r="A24" s="2"/>
      <c r="B24" s="1"/>
      <c r="C24" s="9" t="s">
        <v>34</v>
      </c>
      <c r="D24" s="10" t="s">
        <v>18</v>
      </c>
      <c r="E24" s="10" t="s">
        <v>19</v>
      </c>
      <c r="F24" s="10" t="s">
        <v>20</v>
      </c>
      <c r="G24" s="10" t="s">
        <v>21</v>
      </c>
      <c r="H24" s="12" t="s">
        <v>22</v>
      </c>
      <c r="I24" s="16" t="s">
        <v>23</v>
      </c>
      <c r="J24" s="1"/>
      <c r="K24" s="2"/>
      <c r="L24" s="2"/>
      <c r="M24" s="2"/>
      <c r="N24" s="2"/>
      <c r="O24" s="2"/>
      <c r="P24" s="2"/>
      <c r="Q24" s="2"/>
      <c r="R24" s="2"/>
      <c r="S24" s="2"/>
      <c r="T24" s="2"/>
      <c r="U24" s="2"/>
      <c r="V24" s="2"/>
      <c r="W24" s="2"/>
      <c r="X24" s="2"/>
      <c r="Y24" s="2"/>
      <c r="Z24" s="2"/>
    </row>
    <row r="25" spans="1:26" ht="30" customHeight="1" collapsed="1" thickBot="1">
      <c r="A25" s="2"/>
      <c r="B25" s="1"/>
      <c r="C25" s="18" t="s">
        <v>24</v>
      </c>
      <c r="D25" s="39" t="str">
        <f t="shared" ref="D25:H25" si="3">IFERROR(D12/D21,"")</f>
        <v/>
      </c>
      <c r="E25" s="39" t="str">
        <f t="shared" si="3"/>
        <v/>
      </c>
      <c r="F25" s="39" t="str">
        <f t="shared" si="3"/>
        <v/>
      </c>
      <c r="G25" s="39" t="str">
        <f t="shared" si="3"/>
        <v/>
      </c>
      <c r="H25" s="39" t="str">
        <f t="shared" si="3"/>
        <v/>
      </c>
      <c r="I25" s="40" t="str">
        <f>IFERROR(I12/$I$21,"")</f>
        <v/>
      </c>
      <c r="J25" s="1"/>
      <c r="K25" s="2"/>
      <c r="L25" s="2"/>
      <c r="M25" s="2"/>
      <c r="N25" s="2"/>
      <c r="O25" s="2"/>
      <c r="P25" s="2"/>
      <c r="Q25" s="2"/>
      <c r="R25" s="2"/>
      <c r="S25" s="2"/>
      <c r="T25" s="2"/>
      <c r="U25" s="2"/>
      <c r="V25" s="2"/>
      <c r="W25" s="2"/>
      <c r="X25" s="2"/>
      <c r="Y25" s="2"/>
      <c r="Z25" s="2"/>
    </row>
    <row r="26" spans="1:26" ht="30" hidden="1" customHeight="1" outlineLevel="1">
      <c r="A26" s="2"/>
      <c r="B26" s="1"/>
      <c r="C26" s="22" t="s">
        <v>25</v>
      </c>
      <c r="D26" s="41" t="str">
        <f t="shared" ref="D26:D32" si="4">IFERROR(D13/$D$12,"")</f>
        <v/>
      </c>
      <c r="E26" s="41" t="str">
        <f t="shared" ref="E26:E32" si="5">IFERROR(E13/$E$12,"")</f>
        <v/>
      </c>
      <c r="F26" s="41" t="str">
        <f t="shared" ref="F26:F32" si="6">IFERROR(F13/$F$12,"")</f>
        <v/>
      </c>
      <c r="G26" s="41" t="str">
        <f t="shared" ref="G26:G32" si="7">IFERROR(G13/$G$12,"")</f>
        <v/>
      </c>
      <c r="H26" s="41" t="str">
        <f t="shared" ref="H26:H32" si="8">IFERROR(H13/$H$12,"")</f>
        <v/>
      </c>
      <c r="I26" s="42" t="str">
        <f t="shared" ref="I26:I32" si="9">IFERROR(I13/$I$12,"")</f>
        <v/>
      </c>
      <c r="J26" s="1"/>
      <c r="K26" s="2"/>
      <c r="L26" s="2"/>
      <c r="M26" s="2"/>
      <c r="N26" s="2"/>
      <c r="O26" s="2"/>
      <c r="P26" s="2"/>
      <c r="Q26" s="2"/>
      <c r="R26" s="2"/>
      <c r="S26" s="2"/>
      <c r="T26" s="2"/>
      <c r="U26" s="2"/>
      <c r="V26" s="2"/>
      <c r="W26" s="2"/>
      <c r="X26" s="2"/>
      <c r="Y26" s="2"/>
      <c r="Z26" s="2"/>
    </row>
    <row r="27" spans="1:26" ht="30" hidden="1" customHeight="1" outlineLevel="1">
      <c r="A27" s="2"/>
      <c r="B27" s="1"/>
      <c r="C27" s="27" t="s">
        <v>26</v>
      </c>
      <c r="D27" s="41" t="str">
        <f t="shared" si="4"/>
        <v/>
      </c>
      <c r="E27" s="41" t="str">
        <f t="shared" si="5"/>
        <v/>
      </c>
      <c r="F27" s="41" t="str">
        <f t="shared" si="6"/>
        <v/>
      </c>
      <c r="G27" s="41" t="str">
        <f t="shared" si="7"/>
        <v/>
      </c>
      <c r="H27" s="41" t="str">
        <f t="shared" si="8"/>
        <v/>
      </c>
      <c r="I27" s="42" t="str">
        <f t="shared" si="9"/>
        <v/>
      </c>
      <c r="J27" s="1"/>
      <c r="K27" s="2"/>
      <c r="L27" s="2"/>
      <c r="M27" s="2"/>
      <c r="N27" s="2"/>
      <c r="O27" s="2"/>
      <c r="P27" s="2"/>
      <c r="Q27" s="2"/>
      <c r="R27" s="2"/>
      <c r="S27" s="2"/>
      <c r="T27" s="2"/>
      <c r="U27" s="2"/>
      <c r="V27" s="2"/>
      <c r="W27" s="2"/>
      <c r="X27" s="2"/>
      <c r="Y27" s="2"/>
      <c r="Z27" s="2"/>
    </row>
    <row r="28" spans="1:26" ht="30" hidden="1" customHeight="1" outlineLevel="1">
      <c r="A28" s="2"/>
      <c r="B28" s="1"/>
      <c r="C28" s="27" t="s">
        <v>27</v>
      </c>
      <c r="D28" s="41" t="str">
        <f t="shared" si="4"/>
        <v/>
      </c>
      <c r="E28" s="41" t="str">
        <f t="shared" si="5"/>
        <v/>
      </c>
      <c r="F28" s="41" t="str">
        <f t="shared" si="6"/>
        <v/>
      </c>
      <c r="G28" s="41" t="str">
        <f t="shared" si="7"/>
        <v/>
      </c>
      <c r="H28" s="41" t="str">
        <f t="shared" si="8"/>
        <v/>
      </c>
      <c r="I28" s="42" t="str">
        <f t="shared" si="9"/>
        <v/>
      </c>
      <c r="J28" s="1"/>
      <c r="K28" s="2"/>
      <c r="L28" s="2"/>
      <c r="M28" s="2"/>
      <c r="N28" s="2"/>
      <c r="O28" s="2"/>
      <c r="P28" s="2"/>
      <c r="Q28" s="2"/>
      <c r="R28" s="2"/>
      <c r="S28" s="2"/>
      <c r="T28" s="2"/>
      <c r="U28" s="2"/>
      <c r="V28" s="2"/>
      <c r="W28" s="2"/>
      <c r="X28" s="2"/>
      <c r="Y28" s="2"/>
      <c r="Z28" s="2"/>
    </row>
    <row r="29" spans="1:26" ht="30" hidden="1" customHeight="1" outlineLevel="1">
      <c r="A29" s="2"/>
      <c r="B29" s="1"/>
      <c r="C29" s="27" t="s">
        <v>28</v>
      </c>
      <c r="D29" s="41" t="str">
        <f t="shared" si="4"/>
        <v/>
      </c>
      <c r="E29" s="41" t="str">
        <f t="shared" si="5"/>
        <v/>
      </c>
      <c r="F29" s="41" t="str">
        <f t="shared" si="6"/>
        <v/>
      </c>
      <c r="G29" s="41" t="str">
        <f t="shared" si="7"/>
        <v/>
      </c>
      <c r="H29" s="41" t="str">
        <f t="shared" si="8"/>
        <v/>
      </c>
      <c r="I29" s="42" t="str">
        <f t="shared" si="9"/>
        <v/>
      </c>
      <c r="J29" s="1"/>
      <c r="K29" s="2"/>
      <c r="L29" s="2"/>
      <c r="M29" s="2"/>
      <c r="N29" s="2"/>
      <c r="O29" s="2"/>
      <c r="P29" s="2"/>
      <c r="Q29" s="2"/>
      <c r="R29" s="2"/>
      <c r="S29" s="2"/>
      <c r="T29" s="2"/>
      <c r="U29" s="2"/>
      <c r="V29" s="2"/>
      <c r="W29" s="2"/>
      <c r="X29" s="2"/>
      <c r="Y29" s="2"/>
      <c r="Z29" s="2"/>
    </row>
    <row r="30" spans="1:26" ht="30" hidden="1" customHeight="1" outlineLevel="1">
      <c r="A30" s="2"/>
      <c r="B30" s="1"/>
      <c r="C30" s="27" t="s">
        <v>29</v>
      </c>
      <c r="D30" s="41" t="str">
        <f t="shared" si="4"/>
        <v/>
      </c>
      <c r="E30" s="41" t="str">
        <f t="shared" si="5"/>
        <v/>
      </c>
      <c r="F30" s="41" t="str">
        <f t="shared" si="6"/>
        <v/>
      </c>
      <c r="G30" s="41" t="str">
        <f t="shared" si="7"/>
        <v/>
      </c>
      <c r="H30" s="41" t="str">
        <f t="shared" si="8"/>
        <v/>
      </c>
      <c r="I30" s="42" t="str">
        <f t="shared" si="9"/>
        <v/>
      </c>
      <c r="J30" s="1"/>
      <c r="K30" s="2"/>
      <c r="L30" s="2"/>
      <c r="M30" s="2"/>
      <c r="N30" s="2"/>
      <c r="O30" s="2"/>
      <c r="P30" s="2"/>
      <c r="Q30" s="2"/>
      <c r="R30" s="2"/>
      <c r="S30" s="2"/>
      <c r="T30" s="2"/>
      <c r="U30" s="2"/>
      <c r="V30" s="2"/>
      <c r="W30" s="2"/>
      <c r="X30" s="2"/>
      <c r="Y30" s="2"/>
      <c r="Z30" s="2"/>
    </row>
    <row r="31" spans="1:26" ht="30" hidden="1" customHeight="1" outlineLevel="1">
      <c r="A31" s="2"/>
      <c r="B31" s="1"/>
      <c r="C31" s="27" t="s">
        <v>30</v>
      </c>
      <c r="D31" s="41" t="str">
        <f t="shared" si="4"/>
        <v/>
      </c>
      <c r="E31" s="41" t="str">
        <f t="shared" si="5"/>
        <v/>
      </c>
      <c r="F31" s="41" t="str">
        <f t="shared" si="6"/>
        <v/>
      </c>
      <c r="G31" s="41" t="str">
        <f t="shared" si="7"/>
        <v/>
      </c>
      <c r="H31" s="41" t="str">
        <f t="shared" si="8"/>
        <v/>
      </c>
      <c r="I31" s="42" t="str">
        <f t="shared" si="9"/>
        <v/>
      </c>
      <c r="J31" s="1"/>
      <c r="K31" s="2"/>
      <c r="L31" s="2"/>
      <c r="M31" s="2"/>
      <c r="N31" s="2"/>
      <c r="O31" s="2"/>
      <c r="P31" s="2"/>
      <c r="Q31" s="2"/>
      <c r="R31" s="2"/>
      <c r="S31" s="2"/>
      <c r="T31" s="2"/>
      <c r="U31" s="2"/>
      <c r="V31" s="2"/>
      <c r="W31" s="2"/>
      <c r="X31" s="2"/>
      <c r="Y31" s="2"/>
      <c r="Z31" s="2"/>
    </row>
    <row r="32" spans="1:26" ht="30" hidden="1" customHeight="1" outlineLevel="1" thickBot="1">
      <c r="A32" s="2"/>
      <c r="B32" s="1"/>
      <c r="C32" s="32" t="s">
        <v>31</v>
      </c>
      <c r="D32" s="41" t="str">
        <f t="shared" si="4"/>
        <v/>
      </c>
      <c r="E32" s="41" t="str">
        <f t="shared" si="5"/>
        <v/>
      </c>
      <c r="F32" s="41" t="str">
        <f t="shared" si="6"/>
        <v/>
      </c>
      <c r="G32" s="41" t="str">
        <f t="shared" si="7"/>
        <v/>
      </c>
      <c r="H32" s="41" t="str">
        <f t="shared" si="8"/>
        <v/>
      </c>
      <c r="I32" s="42" t="str">
        <f t="shared" si="9"/>
        <v/>
      </c>
      <c r="J32" s="1"/>
      <c r="K32" s="2"/>
      <c r="L32" s="2"/>
      <c r="M32" s="2"/>
      <c r="N32" s="2"/>
      <c r="O32" s="2"/>
      <c r="P32" s="2"/>
      <c r="Q32" s="2"/>
      <c r="R32" s="2"/>
      <c r="S32" s="2"/>
      <c r="T32" s="2"/>
      <c r="U32" s="2"/>
      <c r="V32" s="2"/>
      <c r="W32" s="2"/>
      <c r="X32" s="2"/>
      <c r="Y32" s="2"/>
      <c r="Z32" s="2"/>
    </row>
    <row r="33" spans="1:26" ht="30" customHeight="1" thickBot="1">
      <c r="A33" s="2"/>
      <c r="B33" s="1"/>
      <c r="C33" s="18" t="s">
        <v>32</v>
      </c>
      <c r="D33" s="39" t="str">
        <f t="shared" ref="D33:I33" si="10">IFERROR(D20/D21,"")</f>
        <v/>
      </c>
      <c r="E33" s="39" t="str">
        <f t="shared" si="10"/>
        <v/>
      </c>
      <c r="F33" s="39" t="str">
        <f t="shared" si="10"/>
        <v/>
      </c>
      <c r="G33" s="39" t="str">
        <f t="shared" si="10"/>
        <v/>
      </c>
      <c r="H33" s="39" t="str">
        <f t="shared" si="10"/>
        <v/>
      </c>
      <c r="I33" s="40" t="str">
        <f t="shared" si="10"/>
        <v/>
      </c>
      <c r="J33" s="1"/>
      <c r="K33" s="2"/>
      <c r="L33" s="2"/>
      <c r="M33" s="2"/>
      <c r="N33" s="2"/>
      <c r="O33" s="2"/>
      <c r="P33" s="2"/>
      <c r="Q33" s="2"/>
      <c r="R33" s="2"/>
      <c r="S33" s="2"/>
      <c r="T33" s="2"/>
      <c r="U33" s="2"/>
      <c r="V33" s="2"/>
      <c r="W33" s="2"/>
      <c r="X33" s="2"/>
      <c r="Y33" s="2"/>
      <c r="Z33" s="2"/>
    </row>
    <row r="34" spans="1:26" ht="30" customHeight="1" thickBot="1">
      <c r="A34" s="2"/>
      <c r="B34" s="1"/>
      <c r="C34" s="36" t="s">
        <v>33</v>
      </c>
      <c r="D34" s="43" t="str">
        <f t="shared" ref="D34:I34" si="11">IFERROR(D33+D25,"")</f>
        <v/>
      </c>
      <c r="E34" s="43" t="str">
        <f t="shared" si="11"/>
        <v/>
      </c>
      <c r="F34" s="43" t="str">
        <f t="shared" si="11"/>
        <v/>
      </c>
      <c r="G34" s="43" t="str">
        <f t="shared" si="11"/>
        <v/>
      </c>
      <c r="H34" s="43" t="str">
        <f t="shared" si="11"/>
        <v/>
      </c>
      <c r="I34" s="40" t="str">
        <f t="shared" si="11"/>
        <v/>
      </c>
      <c r="J34" s="1"/>
      <c r="K34" s="2"/>
      <c r="L34" s="2"/>
      <c r="M34" s="2"/>
      <c r="N34" s="2"/>
      <c r="O34" s="2"/>
      <c r="P34" s="2"/>
      <c r="Q34" s="2"/>
      <c r="R34" s="2"/>
      <c r="S34" s="2"/>
      <c r="T34" s="2"/>
      <c r="U34" s="2"/>
      <c r="V34" s="2"/>
      <c r="W34" s="2"/>
      <c r="X34" s="2"/>
      <c r="Y34" s="2"/>
      <c r="Z34" s="2"/>
    </row>
    <row r="35" spans="1:26">
      <c r="A35" s="2"/>
      <c r="B35" s="1"/>
      <c r="C35" s="1"/>
      <c r="D35" s="1"/>
      <c r="E35" s="1"/>
      <c r="F35" s="1"/>
      <c r="G35" s="1"/>
      <c r="H35" s="1"/>
      <c r="I35" s="1"/>
      <c r="J35" s="1"/>
      <c r="K35" s="2"/>
      <c r="L35" s="2"/>
      <c r="M35" s="2"/>
      <c r="N35" s="2"/>
      <c r="O35" s="2"/>
      <c r="P35" s="2"/>
      <c r="Q35" s="2"/>
      <c r="R35" s="2"/>
      <c r="S35" s="2"/>
      <c r="T35" s="2"/>
      <c r="U35" s="2"/>
      <c r="V35" s="2"/>
      <c r="W35" s="2"/>
      <c r="X35" s="2"/>
      <c r="Y35" s="2"/>
      <c r="Z35" s="2"/>
    </row>
    <row r="36" spans="1:26" ht="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idden="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idden="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idden="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idden="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idden="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idden="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idden="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idden="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idden="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idden="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idden="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idden="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idden="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idden="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idden="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idden="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idden="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idden="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idden="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idden="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idden="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idden="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idden="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idden="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idden="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idden="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idden="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idden="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idden="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idden="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idden="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idden="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idden="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idden="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idden="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idden="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idden="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idden="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idden="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idden="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idden="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idden="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idden="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idden="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idden="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idden="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idden="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idden="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idden="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idden="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idden="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idden="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idden="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idden="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idden="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idden="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idden="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idden="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idden="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idden="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idden="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idden="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idden="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idden="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idden="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idden="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idden="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idden="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idden="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idden="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idden="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idden="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idden="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idden="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idden="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idden="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idden="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idden="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idden="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idden="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idden="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idden="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idden="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idden="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idden="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idden="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idden="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idden="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idden="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idden="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idden="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idden="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idden="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idden="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idden="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idden="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idden="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idden="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idden="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idden="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idden="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idden="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idden="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idden="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idden="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idden="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idden="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idden="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idden="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idden="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idden="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idden="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idden="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idden="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idden="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idden="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idden="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idden="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idden="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idden="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idden="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idden="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idden="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idden="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idden="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idden="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idden="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idden="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idden="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idden="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idden="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idden="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idden="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idden="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idden="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idden="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idden="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idden="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idden="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idden="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idden="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idden="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idden="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idden="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idden="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idden="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idden="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idden="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idden="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idden="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idden="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idden="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idden="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idden="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idden="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idden="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idden="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idden="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idden="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idden="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idden="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idden="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idden="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idden="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idden="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idden="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idden="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idden="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idden="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idden="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idden="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idden="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idden="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idden="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idden="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idden="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idden="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idden="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idden="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idden="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idden="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idden="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idden="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idden="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idden="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idden="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idden="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idden="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idden="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idden="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idden="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idden="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idden="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idden="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idden="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idden="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idden="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idden="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idden="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idden="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idden="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idden="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idden="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idden="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idden="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idden="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idden="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idden="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idden="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idden="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idden="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idden="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idden="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idden="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idden="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idden="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idden="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idden="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idden="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idden="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idden="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idden="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idden="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idden="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idden="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idden="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idden="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idden="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idden="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idden="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idden="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idden="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idden="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idden="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idden="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idden="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idden="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idden="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idden="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idden="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idden="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idden="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idden="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idden="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idden="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idden="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idden="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idden="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idden="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idden="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idden="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idden="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idden="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idden="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idden="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idden="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idden="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idden="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idden="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idden="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idden="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idden="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idden="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idden="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idden="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idden="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idden="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idden="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idden="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idden="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idden="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idden="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idden="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idden="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idden="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idden="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idden="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idden="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idden="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idden="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idden="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idden="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idden="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idden="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idden="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idden="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idden="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idden="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idden="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idden="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idden="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idden="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idden="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idden="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idden="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idden="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idden="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idden="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idden="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idden="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idden="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idden="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idden="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idden="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idden="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idden="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idden="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idden="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idden="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idden="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idden="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idden="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idden="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idden="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idden="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idden="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idden="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idden="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idden="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idden="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idden="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idden="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idden="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idden="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idden="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idden="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idden="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idden="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idden="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idden="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idden="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idden="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idden="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idden="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idden="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idden="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idden="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idden="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idden="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idden="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idden="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idden="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idden="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idden="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idden="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idden="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idden="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idden="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idden="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idden="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idden="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idden="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idden="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idden="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idden="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idden="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idden="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idden="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idden="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idden="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idden="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idden="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idden="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idden="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idden="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idden="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idden="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idden="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idden="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idden="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idden="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idden="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idden="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idden="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idden="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idden="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idden="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idden="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idden="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idden="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idden="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idden="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idden="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idden="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idden="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idden="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idden="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idden="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idden="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idden="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idden="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idden="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idden="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idden="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idden="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idden="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idden="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idden="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idden="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idden="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idden="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idden="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idden="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idden="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idden="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idden="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idden="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idden="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idden="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idden="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idden="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idden="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idden="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idden="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idden="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idden="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idden="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idden="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idden="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idden="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idden="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idden="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idden="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idden="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idden="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idden="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idden="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idden="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idden="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idden="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idden="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idden="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idden="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idden="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idden="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idden="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idden="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idden="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idden="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idden="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idden="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idden="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idden="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idden="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idden="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idden="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idden="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idden="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idden="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idden="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idden="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idden="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idden="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idden="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idden="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idden="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idden="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idden="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idden="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idden="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idden="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idden="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idden="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idden="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idden="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idden="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idden="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idden="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idden="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idden="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idden="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idden="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idden="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idden="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idden="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idden="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idden="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idden="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idden="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idden="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idden="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idden="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idden="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idden="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idden="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idden="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idden="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idden="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idden="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idden="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idden="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idden="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idden="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idden="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idden="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idden="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idden="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idden="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idden="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idden="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idden="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idden="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idden="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idden="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idden="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idden="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idden="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idden="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idden="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idden="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idden="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idden="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idden="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idden="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idden="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idden="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idden="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idden="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idden="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idden="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idden="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idden="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idden="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idden="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idden="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idden="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idden="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idden="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idden="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idden="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idden="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idden="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idden="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idden="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idden="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idden="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idden="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idden="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idden="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idden="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idden="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idden="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idden="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idden="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idden="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idden="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idden="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idden="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idden="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idden="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idden="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idden="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idden="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idden="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idden="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idden="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idden="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idden="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idden="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idden="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idden="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idden="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idden="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idden="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idden="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idden="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idden="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idden="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idden="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idden="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idden="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idden="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idden="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idden="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idden="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idden="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idden="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idden="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idden="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idden="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idden="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idden="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idden="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idden="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idden="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idden="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idden="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idden="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idden="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idden="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idden="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idden="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idden="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idden="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idden="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idden="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idden="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idden="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idden="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idden="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idden="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idden="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idden="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idden="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idden="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idden="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idden="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idden="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idden="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idden="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idden="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idden="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idden="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idden="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idden="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idden="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idden="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idden="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idden="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idden="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idden="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idden="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idden="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idden="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idden="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idden="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idden="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idden="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idden="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idden="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idden="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idden="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idden="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idden="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idden="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idden="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idden="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idden="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idden="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idden="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idden="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idden="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idden="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idden="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idden="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idden="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idden="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idden="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idden="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idden="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idden="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idden="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idden="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idden="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idden="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idden="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idden="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idden="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idden="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idden="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idden="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idden="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idden="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idden="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idden="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idden="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idden="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idden="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idden="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idden="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idden="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idden="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idden="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idden="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idden="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idden="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idden="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idden="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idden="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idden="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idden="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idden="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idden="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idden="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idden="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idden="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idden="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idden="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idden="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idden="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idden="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idden="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idden="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idden="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idden="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idden="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idden="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idden="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idden="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idden="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idden="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idden="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idden="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idden="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idden="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idden="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idden="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idden="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idden="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idden="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idden="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idden="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idden="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idden="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idden="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idden="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idden="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idden="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idden="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idden="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idden="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idden="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idden="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idden="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idden="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idden="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idden="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idden="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idden="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idden="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idden="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idden="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idden="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idden="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idden="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idden="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idden="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idden="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idden="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idden="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idden="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idden="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idden="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idden="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idden="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idden="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idden="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idden="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idden="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idden="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idden="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idden="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idden="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idden="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idden="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idden="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idden="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idden="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idden="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idden="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idden="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idden="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idden="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idden="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idden="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idden="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idden="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idden="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idden="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idden="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idden="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idden="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idden="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idden="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idden="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idden="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idden="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idden="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idden="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idden="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idden="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idden="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idden="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idden="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idden="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idden="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idden="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idden="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idden="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idden="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idden="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idden="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idden="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idden="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idden="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idden="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idden="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idden="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idden="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idden="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idden="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idden="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idden="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idden="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idden="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idden="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idden="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idden="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idden="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idden="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idden="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idden="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idden="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idden="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idden="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idden="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idden="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idden="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idden="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idden="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idden="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idden="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idden="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idden="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idden="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idden="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idden="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idden="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idden="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idden="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idden="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idden="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idden="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idden="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idden="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idden="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idden="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idden="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idden="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idden="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idden="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idden="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idden="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idden="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idden="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idden="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idden="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idden="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idden="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idden="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idden="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idden="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idden="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idden="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idden="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idden="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idden="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idden="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idden="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idden="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idden="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idden="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idden="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idden="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idden="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idden="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idden="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idden="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idden="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idden="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idden="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idden="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idden="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idden="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idden="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idden="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idden="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idden="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idden="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idden="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idden="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idden="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idden="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idden="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idden="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idden="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idden="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idden="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idden="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idden="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idden="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idden="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idden="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idden="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idden="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idden="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idden="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idden="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idden="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idden="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idden="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idden="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idden="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idden="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idden="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idden="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idden="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idden="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idden="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idden="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idden="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idden="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idden="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idden="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idden="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idden="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idden="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idden="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idden="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idden="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idden="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idden="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idden="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idden="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idden="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idden="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idden="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idden="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idden="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idden="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idden="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idden="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idden="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idden="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idden="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idden="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idden="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idden="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idden="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idden="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idden="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idden="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idden="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idden="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idden="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idden="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idden="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idden="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idden="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idden="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idden="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idden="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password="CC32" sheet="1" objects="1" scenarios="1" selectLockedCells="1"/>
  <mergeCells count="2">
    <mergeCell ref="C3:I3"/>
    <mergeCell ref="C9:I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outlinePr summaryBelow="0" summaryRight="0"/>
  </sheetPr>
  <dimension ref="A1:Z1000"/>
  <sheetViews>
    <sheetView showGridLines="0" workbookViewId="0" xr3:uid="{842E5F09-E766-5B8D-85AF-A39847EA96FD}">
      <selection activeCell="C3" sqref="C3:AA3"/>
    </sheetView>
  </sheetViews>
  <sheetFormatPr defaultColWidth="12.5703125" defaultRowHeight="15" customHeight="1" zeroHeight="1"/>
  <cols>
    <col min="1" max="2" width="1.42578125" style="183" customWidth="1"/>
    <col min="3" max="3" width="26.85546875" style="183" customWidth="1"/>
    <col min="4" max="9" width="18.140625" style="183" customWidth="1"/>
    <col min="10" max="11" width="1.42578125" style="183" customWidth="1"/>
    <col min="12" max="19" width="8" style="183" customWidth="1"/>
    <col min="20" max="26" width="7" style="183" customWidth="1"/>
    <col min="27" max="16384" width="12.5703125" style="183"/>
  </cols>
  <sheetData>
    <row r="1" spans="1:26" ht="7.5" customHeight="1">
      <c r="A1" s="2"/>
      <c r="B1" s="2"/>
      <c r="C1" s="2"/>
      <c r="D1" s="2"/>
      <c r="E1" s="2"/>
      <c r="F1" s="2"/>
      <c r="G1" s="2"/>
      <c r="H1" s="2"/>
      <c r="I1" s="2"/>
      <c r="J1" s="2"/>
      <c r="K1" s="2"/>
      <c r="L1" s="2"/>
      <c r="M1" s="2"/>
      <c r="N1" s="2"/>
      <c r="O1" s="2"/>
      <c r="P1" s="2"/>
      <c r="Q1" s="2"/>
      <c r="R1" s="2"/>
      <c r="S1" s="2"/>
      <c r="T1" s="2"/>
      <c r="U1" s="2"/>
      <c r="V1" s="2"/>
      <c r="W1" s="2"/>
      <c r="X1" s="2"/>
      <c r="Y1" s="2"/>
      <c r="Z1" s="2"/>
    </row>
    <row r="2" spans="1:26" ht="7.5" customHeight="1">
      <c r="A2" s="2"/>
      <c r="B2" s="1"/>
      <c r="C2" s="1"/>
      <c r="D2" s="1"/>
      <c r="E2" s="1"/>
      <c r="F2" s="1"/>
      <c r="G2" s="1"/>
      <c r="H2" s="1"/>
      <c r="I2" s="1"/>
      <c r="J2" s="1"/>
      <c r="K2" s="2"/>
      <c r="L2" s="2"/>
      <c r="M2" s="2"/>
      <c r="N2" s="2"/>
      <c r="O2" s="2"/>
      <c r="P2" s="2"/>
      <c r="Q2" s="2"/>
      <c r="R2" s="2"/>
      <c r="S2" s="2"/>
      <c r="T2" s="2"/>
      <c r="U2" s="2"/>
      <c r="V2" s="2"/>
      <c r="W2" s="2"/>
      <c r="X2" s="2"/>
      <c r="Y2" s="2"/>
      <c r="Z2" s="2"/>
    </row>
    <row r="3" spans="1:26" ht="19.5" customHeight="1">
      <c r="A3" s="2"/>
      <c r="B3" s="1"/>
      <c r="C3" s="509" t="s">
        <v>13</v>
      </c>
      <c r="D3" s="510"/>
      <c r="E3" s="510"/>
      <c r="F3" s="510"/>
      <c r="G3" s="510"/>
      <c r="H3" s="510"/>
      <c r="I3" s="510"/>
      <c r="J3" s="1"/>
      <c r="K3" s="2"/>
      <c r="L3" s="2"/>
      <c r="M3" s="2"/>
      <c r="N3" s="2"/>
      <c r="O3" s="2"/>
      <c r="P3" s="2"/>
      <c r="Q3" s="2"/>
      <c r="R3" s="2"/>
      <c r="S3" s="2"/>
      <c r="T3" s="2"/>
      <c r="U3" s="2"/>
      <c r="V3" s="2"/>
      <c r="W3" s="2"/>
      <c r="X3" s="2"/>
      <c r="Y3" s="2"/>
      <c r="Z3" s="2"/>
    </row>
    <row r="4" spans="1:26" ht="7.5" customHeight="1">
      <c r="A4" s="2"/>
      <c r="B4" s="1"/>
      <c r="C4" s="1"/>
      <c r="D4" s="1"/>
      <c r="E4" s="1"/>
      <c r="F4" s="1"/>
      <c r="G4" s="1"/>
      <c r="H4" s="1"/>
      <c r="I4" s="1"/>
      <c r="J4" s="1"/>
      <c r="K4" s="2"/>
      <c r="L4" s="2"/>
      <c r="M4" s="2"/>
      <c r="N4" s="2"/>
      <c r="O4" s="2"/>
      <c r="P4" s="2"/>
      <c r="Q4" s="2"/>
      <c r="R4" s="2"/>
      <c r="S4" s="2"/>
      <c r="T4" s="2"/>
      <c r="U4" s="2"/>
      <c r="V4" s="2"/>
      <c r="W4" s="2"/>
      <c r="X4" s="2"/>
      <c r="Y4" s="2"/>
      <c r="Z4" s="2"/>
    </row>
    <row r="5" spans="1:26" ht="19.5" customHeight="1">
      <c r="A5" s="3"/>
      <c r="B5" s="4"/>
      <c r="C5" s="5" t="s">
        <v>14</v>
      </c>
      <c r="D5" s="420" t="str">
        <f>IF('START - AWARD DETAILS'!$D$13="","",'START - AWARD DETAILS'!$D$13)</f>
        <v/>
      </c>
      <c r="E5" s="6"/>
      <c r="F5" s="6"/>
      <c r="G5" s="6"/>
      <c r="H5" s="6"/>
      <c r="I5" s="7"/>
      <c r="J5" s="4"/>
      <c r="K5" s="3"/>
      <c r="L5" s="3"/>
      <c r="M5" s="3"/>
      <c r="N5" s="3"/>
      <c r="O5" s="3"/>
      <c r="P5" s="3"/>
      <c r="Q5" s="3"/>
      <c r="R5" s="3"/>
      <c r="S5" s="3"/>
      <c r="T5" s="3"/>
      <c r="U5" s="3"/>
      <c r="V5" s="3"/>
      <c r="W5" s="3"/>
      <c r="X5" s="3"/>
      <c r="Y5" s="3"/>
      <c r="Z5" s="3"/>
    </row>
    <row r="6" spans="1:26" ht="7.5" customHeight="1">
      <c r="A6" s="3"/>
      <c r="B6" s="4"/>
      <c r="C6" s="4"/>
      <c r="D6" s="421"/>
      <c r="E6" s="4"/>
      <c r="F6" s="4"/>
      <c r="G6" s="4"/>
      <c r="H6" s="4"/>
      <c r="I6" s="4"/>
      <c r="J6" s="4"/>
      <c r="K6" s="3"/>
      <c r="L6" s="3"/>
      <c r="M6" s="3"/>
      <c r="N6" s="3"/>
      <c r="O6" s="3"/>
      <c r="P6" s="3"/>
      <c r="Q6" s="3"/>
      <c r="R6" s="3"/>
      <c r="S6" s="3"/>
      <c r="T6" s="3"/>
      <c r="U6" s="3"/>
      <c r="V6" s="3"/>
      <c r="W6" s="3"/>
      <c r="X6" s="3"/>
      <c r="Y6" s="3"/>
      <c r="Z6" s="3"/>
    </row>
    <row r="7" spans="1:26" ht="19.5" customHeight="1">
      <c r="A7" s="3"/>
      <c r="B7" s="4"/>
      <c r="C7" s="8" t="s">
        <v>15</v>
      </c>
      <c r="D7" s="420" t="str">
        <f>IF('START - AWARD DETAILS'!$D$14="","",'START - AWARD DETAILS'!$D$14)</f>
        <v/>
      </c>
      <c r="E7" s="6"/>
      <c r="F7" s="6"/>
      <c r="G7" s="6"/>
      <c r="H7" s="6"/>
      <c r="I7" s="7"/>
      <c r="J7" s="4"/>
      <c r="K7" s="3"/>
      <c r="L7" s="3"/>
      <c r="M7" s="3"/>
      <c r="N7" s="3"/>
      <c r="O7" s="3"/>
      <c r="P7" s="3"/>
      <c r="Q7" s="3"/>
      <c r="R7" s="3"/>
      <c r="S7" s="3"/>
      <c r="T7" s="3"/>
      <c r="U7" s="3"/>
      <c r="V7" s="3"/>
      <c r="W7" s="3"/>
      <c r="X7" s="3"/>
      <c r="Y7" s="3"/>
      <c r="Z7" s="3"/>
    </row>
    <row r="8" spans="1:26" ht="7.5" customHeight="1">
      <c r="A8" s="2"/>
      <c r="B8" s="1"/>
      <c r="C8" s="1"/>
      <c r="D8" s="1"/>
      <c r="E8" s="1"/>
      <c r="F8" s="1"/>
      <c r="G8" s="1"/>
      <c r="H8" s="1"/>
      <c r="I8" s="1"/>
      <c r="J8" s="1"/>
      <c r="K8" s="2"/>
      <c r="L8" s="2"/>
      <c r="M8" s="2"/>
      <c r="N8" s="2"/>
      <c r="O8" s="2"/>
      <c r="P8" s="2"/>
      <c r="Q8" s="2"/>
      <c r="R8" s="2"/>
      <c r="S8" s="2"/>
      <c r="T8" s="2"/>
      <c r="U8" s="2"/>
      <c r="V8" s="2"/>
      <c r="W8" s="2"/>
      <c r="X8" s="2"/>
      <c r="Y8" s="2"/>
      <c r="Z8" s="2"/>
    </row>
    <row r="9" spans="1:26" ht="19.5" customHeight="1">
      <c r="A9" s="2"/>
      <c r="B9" s="1"/>
      <c r="C9" s="511" t="s">
        <v>16</v>
      </c>
      <c r="D9" s="510"/>
      <c r="E9" s="510"/>
      <c r="F9" s="510"/>
      <c r="G9" s="510"/>
      <c r="H9" s="510"/>
      <c r="I9" s="512"/>
      <c r="J9" s="1"/>
      <c r="K9" s="2"/>
      <c r="L9" s="2"/>
      <c r="M9" s="2"/>
      <c r="N9" s="2"/>
      <c r="O9" s="2"/>
      <c r="P9" s="2"/>
      <c r="Q9" s="2"/>
      <c r="R9" s="2"/>
      <c r="S9" s="2"/>
      <c r="T9" s="2"/>
      <c r="U9" s="2"/>
      <c r="V9" s="2"/>
      <c r="W9" s="2"/>
      <c r="X9" s="2"/>
      <c r="Y9" s="2"/>
      <c r="Z9" s="2"/>
    </row>
    <row r="10" spans="1:26" ht="7.5" customHeight="1">
      <c r="A10" s="2"/>
      <c r="B10" s="1"/>
      <c r="C10" s="1"/>
      <c r="D10" s="1"/>
      <c r="E10" s="1"/>
      <c r="F10" s="1"/>
      <c r="G10" s="1"/>
      <c r="H10" s="1"/>
      <c r="I10" s="1"/>
      <c r="J10" s="1"/>
      <c r="K10" s="2"/>
      <c r="L10" s="2"/>
      <c r="M10" s="2"/>
      <c r="N10" s="2"/>
      <c r="O10" s="2"/>
      <c r="P10" s="2"/>
      <c r="Q10" s="2"/>
      <c r="R10" s="2"/>
      <c r="S10" s="2"/>
      <c r="T10" s="2"/>
      <c r="U10" s="2"/>
      <c r="V10" s="2"/>
      <c r="W10" s="2"/>
      <c r="X10" s="2"/>
      <c r="Y10" s="2"/>
      <c r="Z10" s="2"/>
    </row>
    <row r="11" spans="1:26" ht="30" customHeight="1">
      <c r="A11" s="2"/>
      <c r="B11" s="1"/>
      <c r="C11" s="9" t="s">
        <v>17</v>
      </c>
      <c r="D11" s="10" t="s">
        <v>18</v>
      </c>
      <c r="E11" s="10" t="s">
        <v>19</v>
      </c>
      <c r="F11" s="10" t="s">
        <v>20</v>
      </c>
      <c r="G11" s="10" t="s">
        <v>21</v>
      </c>
      <c r="H11" s="12" t="s">
        <v>22</v>
      </c>
      <c r="I11" s="16" t="s">
        <v>23</v>
      </c>
      <c r="J11" s="1"/>
      <c r="K11" s="2"/>
      <c r="L11" s="2"/>
      <c r="M11" s="2"/>
      <c r="N11" s="2"/>
      <c r="O11" s="2"/>
      <c r="P11" s="2"/>
      <c r="Q11" s="2"/>
      <c r="R11" s="2"/>
      <c r="S11" s="2"/>
      <c r="T11" s="2"/>
      <c r="U11" s="2"/>
      <c r="V11" s="2"/>
      <c r="W11" s="2"/>
      <c r="X11" s="2"/>
      <c r="Y11" s="2"/>
      <c r="Z11" s="2"/>
    </row>
    <row r="12" spans="1:26" ht="30" customHeight="1">
      <c r="A12" s="2"/>
      <c r="B12" s="1"/>
      <c r="C12" s="18" t="s">
        <v>24</v>
      </c>
      <c r="D12" s="19">
        <f t="shared" ref="D12:H12" si="0">SUM(D13:D19)</f>
        <v>0</v>
      </c>
      <c r="E12" s="19">
        <f t="shared" si="0"/>
        <v>0</v>
      </c>
      <c r="F12" s="19">
        <f t="shared" si="0"/>
        <v>0</v>
      </c>
      <c r="G12" s="19">
        <f t="shared" si="0"/>
        <v>0</v>
      </c>
      <c r="H12" s="19">
        <f t="shared" si="0"/>
        <v>0</v>
      </c>
      <c r="I12" s="21">
        <f t="shared" ref="I12:I20" si="1">SUM(D12:H12)</f>
        <v>0</v>
      </c>
      <c r="J12" s="1"/>
      <c r="K12" s="2"/>
      <c r="L12" s="2"/>
      <c r="M12" s="2"/>
      <c r="N12" s="2"/>
      <c r="O12" s="2"/>
      <c r="P12" s="2"/>
      <c r="Q12" s="2"/>
      <c r="R12" s="2"/>
      <c r="S12" s="2"/>
      <c r="T12" s="2"/>
      <c r="U12" s="2"/>
      <c r="V12" s="2"/>
      <c r="W12" s="2"/>
      <c r="X12" s="2"/>
      <c r="Y12" s="2"/>
      <c r="Z12" s="2"/>
    </row>
    <row r="13" spans="1:26" ht="30" customHeight="1">
      <c r="A13" s="2"/>
      <c r="B13" s="1"/>
      <c r="C13" s="22" t="s">
        <v>25</v>
      </c>
      <c r="D13" s="24">
        <f>'2. Annual Costs of Staff Posts'!L114</f>
        <v>0</v>
      </c>
      <c r="E13" s="24">
        <f>'2. Annual Costs of Staff Posts'!Q114</f>
        <v>0</v>
      </c>
      <c r="F13" s="24">
        <f>'2. Annual Costs of Staff Posts'!V114</f>
        <v>0</v>
      </c>
      <c r="G13" s="24">
        <f>'2. Annual Costs of Staff Posts'!AA114</f>
        <v>0</v>
      </c>
      <c r="H13" s="25">
        <f>'2. Annual Costs of Staff Posts'!AF114</f>
        <v>0</v>
      </c>
      <c r="I13" s="26">
        <f t="shared" si="1"/>
        <v>0</v>
      </c>
      <c r="J13" s="1"/>
      <c r="K13" s="2"/>
      <c r="L13" s="2"/>
      <c r="M13" s="2"/>
      <c r="N13" s="2"/>
      <c r="O13" s="2"/>
      <c r="P13" s="2"/>
      <c r="Q13" s="2"/>
      <c r="R13" s="2"/>
      <c r="S13" s="2"/>
      <c r="T13" s="2"/>
      <c r="U13" s="2"/>
      <c r="V13" s="2"/>
      <c r="W13" s="2"/>
      <c r="X13" s="2"/>
      <c r="Y13" s="2"/>
      <c r="Z13" s="2"/>
    </row>
    <row r="14" spans="1:26" ht="30" customHeight="1">
      <c r="A14" s="2"/>
      <c r="B14" s="1"/>
      <c r="C14" s="27" t="s">
        <v>26</v>
      </c>
      <c r="D14" s="29">
        <f>'3.Travel,Subsistence&amp;Conference'!I62</f>
        <v>0</v>
      </c>
      <c r="E14" s="29">
        <f>'3.Travel,Subsistence&amp;Conference'!K62</f>
        <v>0</v>
      </c>
      <c r="F14" s="29">
        <f>'3.Travel,Subsistence&amp;Conference'!M62</f>
        <v>0</v>
      </c>
      <c r="G14" s="29">
        <f>'3.Travel,Subsistence&amp;Conference'!O62</f>
        <v>0</v>
      </c>
      <c r="H14" s="30">
        <f>'3.Travel,Subsistence&amp;Conference'!Q62</f>
        <v>0</v>
      </c>
      <c r="I14" s="31">
        <f t="shared" si="1"/>
        <v>0</v>
      </c>
      <c r="J14" s="1"/>
      <c r="K14" s="2"/>
      <c r="L14" s="2"/>
      <c r="M14" s="2"/>
      <c r="N14" s="2"/>
      <c r="O14" s="2"/>
      <c r="P14" s="2"/>
      <c r="Q14" s="2"/>
      <c r="R14" s="2"/>
      <c r="S14" s="2"/>
      <c r="T14" s="2"/>
      <c r="U14" s="2"/>
      <c r="V14" s="2"/>
      <c r="W14" s="2"/>
      <c r="X14" s="2"/>
      <c r="Y14" s="2"/>
      <c r="Z14" s="2"/>
    </row>
    <row r="15" spans="1:26" ht="30" customHeight="1">
      <c r="A15" s="2"/>
      <c r="B15" s="1"/>
      <c r="C15" s="27" t="s">
        <v>27</v>
      </c>
      <c r="D15" s="29">
        <f>'4. Equipment'!H62</f>
        <v>0</v>
      </c>
      <c r="E15" s="29">
        <f>'4. Equipment'!J62</f>
        <v>0</v>
      </c>
      <c r="F15" s="29">
        <f>'4. Equipment'!L62</f>
        <v>0</v>
      </c>
      <c r="G15" s="29">
        <f>'4. Equipment'!N62</f>
        <v>0</v>
      </c>
      <c r="H15" s="29">
        <f>'4. Equipment'!P62</f>
        <v>0</v>
      </c>
      <c r="I15" s="31">
        <f t="shared" si="1"/>
        <v>0</v>
      </c>
      <c r="J15" s="1"/>
      <c r="K15" s="2"/>
      <c r="L15" s="2"/>
      <c r="M15" s="2"/>
      <c r="N15" s="2"/>
      <c r="O15" s="2"/>
      <c r="P15" s="2"/>
      <c r="Q15" s="2"/>
      <c r="R15" s="2"/>
      <c r="S15" s="2"/>
      <c r="T15" s="2"/>
      <c r="U15" s="2"/>
      <c r="V15" s="2"/>
      <c r="W15" s="2"/>
      <c r="X15" s="2"/>
      <c r="Y15" s="2"/>
      <c r="Z15" s="2"/>
    </row>
    <row r="16" spans="1:26" ht="30" customHeight="1">
      <c r="A16" s="2"/>
      <c r="B16" s="1"/>
      <c r="C16" s="27" t="s">
        <v>28</v>
      </c>
      <c r="D16" s="29">
        <f>'5. Consumables'!H62</f>
        <v>0</v>
      </c>
      <c r="E16" s="29">
        <f>'5. Consumables'!J62</f>
        <v>0</v>
      </c>
      <c r="F16" s="29">
        <f>'5. Consumables'!L62</f>
        <v>0</v>
      </c>
      <c r="G16" s="29">
        <f>'5. Consumables'!N62</f>
        <v>0</v>
      </c>
      <c r="H16" s="29">
        <f>'5. Consumables'!P62</f>
        <v>0</v>
      </c>
      <c r="I16" s="31">
        <f t="shared" si="1"/>
        <v>0</v>
      </c>
      <c r="J16" s="1"/>
      <c r="K16" s="2"/>
      <c r="L16" s="2"/>
      <c r="M16" s="2"/>
      <c r="N16" s="2"/>
      <c r="O16" s="2"/>
      <c r="P16" s="2"/>
      <c r="Q16" s="2"/>
      <c r="R16" s="2"/>
      <c r="S16" s="2"/>
      <c r="T16" s="2"/>
      <c r="U16" s="2"/>
      <c r="V16" s="2"/>
      <c r="W16" s="2"/>
      <c r="X16" s="2"/>
      <c r="Y16" s="2"/>
      <c r="Z16" s="2"/>
    </row>
    <row r="17" spans="1:26" ht="30" customHeight="1">
      <c r="A17" s="2"/>
      <c r="B17" s="1"/>
      <c r="C17" s="27" t="s">
        <v>29</v>
      </c>
      <c r="D17" s="29">
        <f>'6. PPIEP'!H62</f>
        <v>0</v>
      </c>
      <c r="E17" s="29">
        <f>'6. PPIEP'!J62</f>
        <v>0</v>
      </c>
      <c r="F17" s="29">
        <f>'6. PPIEP'!L62</f>
        <v>0</v>
      </c>
      <c r="G17" s="29">
        <f>'6. PPIEP'!N62</f>
        <v>0</v>
      </c>
      <c r="H17" s="29">
        <f>'6. PPIEP'!P62</f>
        <v>0</v>
      </c>
      <c r="I17" s="31">
        <f t="shared" si="1"/>
        <v>0</v>
      </c>
      <c r="J17" s="1"/>
      <c r="K17" s="2"/>
      <c r="L17" s="2"/>
      <c r="M17" s="2"/>
      <c r="N17" s="2"/>
      <c r="O17" s="2"/>
      <c r="P17" s="2"/>
      <c r="Q17" s="2"/>
      <c r="R17" s="2"/>
      <c r="S17" s="2"/>
      <c r="T17" s="2"/>
      <c r="U17" s="2"/>
      <c r="V17" s="2"/>
      <c r="W17" s="2"/>
      <c r="X17" s="2"/>
      <c r="Y17" s="2"/>
      <c r="Z17" s="2"/>
    </row>
    <row r="18" spans="1:26" ht="30" customHeight="1">
      <c r="A18" s="2"/>
      <c r="B18" s="1"/>
      <c r="C18" s="27" t="s">
        <v>30</v>
      </c>
      <c r="D18" s="29">
        <f>'7. Dissemination'!H62</f>
        <v>0</v>
      </c>
      <c r="E18" s="29">
        <f>'7. Dissemination'!J62</f>
        <v>0</v>
      </c>
      <c r="F18" s="29">
        <f>'7. Dissemination'!L62</f>
        <v>0</v>
      </c>
      <c r="G18" s="29">
        <f>'7. Dissemination'!N62</f>
        <v>0</v>
      </c>
      <c r="H18" s="29">
        <f>'7. Dissemination'!P62</f>
        <v>0</v>
      </c>
      <c r="I18" s="31">
        <f t="shared" si="1"/>
        <v>0</v>
      </c>
      <c r="J18" s="1"/>
      <c r="K18" s="2"/>
      <c r="L18" s="2"/>
      <c r="M18" s="2"/>
      <c r="N18" s="2"/>
      <c r="O18" s="2"/>
      <c r="P18" s="2"/>
      <c r="Q18" s="2"/>
      <c r="R18" s="2"/>
      <c r="S18" s="2"/>
      <c r="T18" s="2"/>
      <c r="U18" s="2"/>
      <c r="V18" s="2"/>
      <c r="W18" s="2"/>
      <c r="X18" s="2"/>
      <c r="Y18" s="2"/>
      <c r="Z18" s="2"/>
    </row>
    <row r="19" spans="1:26" ht="30" customHeight="1">
      <c r="A19" s="2"/>
      <c r="B19" s="1"/>
      <c r="C19" s="32" t="s">
        <v>31</v>
      </c>
      <c r="D19" s="33">
        <f>'8. Other Direct Costs '!H63</f>
        <v>0</v>
      </c>
      <c r="E19" s="33">
        <f>'8. Other Direct Costs '!J63</f>
        <v>0</v>
      </c>
      <c r="F19" s="33">
        <f>'8. Other Direct Costs '!L63</f>
        <v>0</v>
      </c>
      <c r="G19" s="33">
        <f>'8. Other Direct Costs '!N63</f>
        <v>0</v>
      </c>
      <c r="H19" s="33">
        <f>'8. Other Direct Costs '!P63</f>
        <v>0</v>
      </c>
      <c r="I19" s="34">
        <f t="shared" si="1"/>
        <v>0</v>
      </c>
      <c r="J19" s="1"/>
      <c r="K19" s="2"/>
      <c r="L19" s="2"/>
      <c r="M19" s="2"/>
      <c r="N19" s="2"/>
      <c r="O19" s="2"/>
      <c r="P19" s="2"/>
      <c r="Q19" s="2"/>
      <c r="R19" s="2"/>
      <c r="S19" s="2"/>
      <c r="T19" s="2"/>
      <c r="U19" s="2"/>
      <c r="V19" s="2"/>
      <c r="W19" s="2"/>
      <c r="X19" s="2"/>
      <c r="Y19" s="2"/>
      <c r="Z19" s="2"/>
    </row>
    <row r="20" spans="1:26" ht="30" customHeight="1">
      <c r="A20" s="2"/>
      <c r="B20" s="1"/>
      <c r="C20" s="18" t="s">
        <v>32</v>
      </c>
      <c r="D20" s="19">
        <f>'9. INDIRECT COSTS'!J63</f>
        <v>0</v>
      </c>
      <c r="E20" s="19">
        <f>'9. INDIRECT COSTS'!N63</f>
        <v>0</v>
      </c>
      <c r="F20" s="19">
        <f>'9. INDIRECT COSTS'!R63</f>
        <v>0</v>
      </c>
      <c r="G20" s="19">
        <f>'9. INDIRECT COSTS'!V63</f>
        <v>0</v>
      </c>
      <c r="H20" s="35">
        <f>'9. INDIRECT COSTS'!Z63</f>
        <v>0</v>
      </c>
      <c r="I20" s="21">
        <f t="shared" si="1"/>
        <v>0</v>
      </c>
      <c r="J20" s="1"/>
      <c r="K20" s="2"/>
      <c r="L20" s="2"/>
      <c r="M20" s="2"/>
      <c r="N20" s="2"/>
      <c r="O20" s="2"/>
      <c r="P20" s="2"/>
      <c r="Q20" s="2"/>
      <c r="R20" s="2"/>
      <c r="S20" s="2"/>
      <c r="T20" s="2"/>
      <c r="U20" s="2"/>
      <c r="V20" s="2"/>
      <c r="W20" s="2"/>
      <c r="X20" s="2"/>
      <c r="Y20" s="2"/>
      <c r="Z20" s="2"/>
    </row>
    <row r="21" spans="1:26" ht="30" customHeight="1">
      <c r="A21" s="2"/>
      <c r="B21" s="1"/>
      <c r="C21" s="36" t="s">
        <v>33</v>
      </c>
      <c r="D21" s="37">
        <f t="shared" ref="D21:I21" si="2">D20+D12</f>
        <v>0</v>
      </c>
      <c r="E21" s="37">
        <f t="shared" si="2"/>
        <v>0</v>
      </c>
      <c r="F21" s="37">
        <f t="shared" si="2"/>
        <v>0</v>
      </c>
      <c r="G21" s="37">
        <f t="shared" si="2"/>
        <v>0</v>
      </c>
      <c r="H21" s="38">
        <f t="shared" si="2"/>
        <v>0</v>
      </c>
      <c r="I21" s="21">
        <f t="shared" si="2"/>
        <v>0</v>
      </c>
      <c r="J21" s="1"/>
      <c r="K21" s="2"/>
      <c r="L21" s="2"/>
      <c r="M21" s="2"/>
      <c r="N21" s="2"/>
      <c r="O21" s="2"/>
      <c r="P21" s="2"/>
      <c r="Q21" s="2"/>
      <c r="R21" s="2"/>
      <c r="S21" s="2"/>
      <c r="T21" s="2"/>
      <c r="U21" s="2"/>
      <c r="V21" s="2"/>
      <c r="W21" s="2"/>
      <c r="X21" s="2"/>
      <c r="Y21" s="2"/>
      <c r="Z21" s="2"/>
    </row>
    <row r="22" spans="1:26" ht="7.5" customHeight="1">
      <c r="A22" s="2"/>
      <c r="B22" s="1"/>
      <c r="C22" s="1"/>
      <c r="D22" s="1"/>
      <c r="E22" s="1"/>
      <c r="F22" s="1"/>
      <c r="G22" s="1"/>
      <c r="H22" s="1"/>
      <c r="I22" s="1"/>
      <c r="J22" s="1"/>
      <c r="K22" s="2"/>
      <c r="L22" s="2"/>
      <c r="M22" s="2"/>
      <c r="N22" s="2"/>
      <c r="O22" s="2"/>
      <c r="P22" s="2"/>
      <c r="Q22" s="2"/>
      <c r="R22" s="2"/>
      <c r="S22" s="2"/>
      <c r="T22" s="2"/>
      <c r="U22" s="2"/>
      <c r="V22" s="2"/>
      <c r="W22" s="2"/>
      <c r="X22" s="2"/>
      <c r="Y22" s="2"/>
      <c r="Z22" s="2"/>
    </row>
    <row r="23" spans="1:26" ht="7.5" customHeight="1">
      <c r="A23" s="2"/>
      <c r="B23" s="1"/>
      <c r="C23" s="1"/>
      <c r="D23" s="1"/>
      <c r="E23" s="1"/>
      <c r="F23" s="1"/>
      <c r="G23" s="1"/>
      <c r="H23" s="1"/>
      <c r="I23" s="1"/>
      <c r="J23" s="1"/>
      <c r="K23" s="2"/>
      <c r="L23" s="2"/>
      <c r="M23" s="2"/>
      <c r="N23" s="2"/>
      <c r="O23" s="2"/>
      <c r="P23" s="2"/>
      <c r="Q23" s="2"/>
      <c r="R23" s="2"/>
      <c r="S23" s="2"/>
      <c r="T23" s="2"/>
      <c r="U23" s="2"/>
      <c r="V23" s="2"/>
      <c r="W23" s="2"/>
      <c r="X23" s="2"/>
      <c r="Y23" s="2"/>
      <c r="Z23" s="2"/>
    </row>
    <row r="24" spans="1:26" ht="30" customHeight="1">
      <c r="A24" s="2"/>
      <c r="B24" s="1"/>
      <c r="C24" s="9" t="s">
        <v>34</v>
      </c>
      <c r="D24" s="10" t="s">
        <v>18</v>
      </c>
      <c r="E24" s="10" t="s">
        <v>19</v>
      </c>
      <c r="F24" s="10" t="s">
        <v>20</v>
      </c>
      <c r="G24" s="10" t="s">
        <v>21</v>
      </c>
      <c r="H24" s="12" t="s">
        <v>22</v>
      </c>
      <c r="I24" s="16" t="s">
        <v>23</v>
      </c>
      <c r="J24" s="1"/>
      <c r="K24" s="2"/>
      <c r="L24" s="2"/>
      <c r="M24" s="2"/>
      <c r="N24" s="2"/>
      <c r="O24" s="2"/>
      <c r="P24" s="2"/>
      <c r="Q24" s="2"/>
      <c r="R24" s="2"/>
      <c r="S24" s="2"/>
      <c r="T24" s="2"/>
      <c r="U24" s="2"/>
      <c r="V24" s="2"/>
      <c r="W24" s="2"/>
      <c r="X24" s="2"/>
      <c r="Y24" s="2"/>
      <c r="Z24" s="2"/>
    </row>
    <row r="25" spans="1:26" ht="30" customHeight="1">
      <c r="A25" s="2"/>
      <c r="B25" s="1"/>
      <c r="C25" s="18" t="s">
        <v>24</v>
      </c>
      <c r="D25" s="39" t="str">
        <f t="shared" ref="D25:H25" si="3">IFERROR(D12/D21,"")</f>
        <v/>
      </c>
      <c r="E25" s="39" t="str">
        <f t="shared" si="3"/>
        <v/>
      </c>
      <c r="F25" s="39" t="str">
        <f t="shared" si="3"/>
        <v/>
      </c>
      <c r="G25" s="39" t="str">
        <f t="shared" si="3"/>
        <v/>
      </c>
      <c r="H25" s="39" t="str">
        <f t="shared" si="3"/>
        <v/>
      </c>
      <c r="I25" s="40" t="str">
        <f>IFERROR(I12/$I$21,"")</f>
        <v/>
      </c>
      <c r="J25" s="1"/>
      <c r="K25" s="2"/>
      <c r="L25" s="2"/>
      <c r="M25" s="2"/>
      <c r="N25" s="2"/>
      <c r="O25" s="2"/>
      <c r="P25" s="2"/>
      <c r="Q25" s="2"/>
      <c r="R25" s="2"/>
      <c r="S25" s="2"/>
      <c r="T25" s="2"/>
      <c r="U25" s="2"/>
      <c r="V25" s="2"/>
      <c r="W25" s="2"/>
      <c r="X25" s="2"/>
      <c r="Y25" s="2"/>
      <c r="Z25" s="2"/>
    </row>
    <row r="26" spans="1:26" ht="30" customHeight="1">
      <c r="A26" s="2"/>
      <c r="B26" s="1"/>
      <c r="C26" s="22" t="s">
        <v>25</v>
      </c>
      <c r="D26" s="41" t="str">
        <f t="shared" ref="D26:D32" si="4">IFERROR(D13/$D$12,"")</f>
        <v/>
      </c>
      <c r="E26" s="41" t="str">
        <f t="shared" ref="E26:E32" si="5">IFERROR(E13/$E$12,"")</f>
        <v/>
      </c>
      <c r="F26" s="41" t="str">
        <f t="shared" ref="F26:F32" si="6">IFERROR(F13/$F$12,"")</f>
        <v/>
      </c>
      <c r="G26" s="41" t="str">
        <f t="shared" ref="G26:G32" si="7">IFERROR(G13/$G$12,"")</f>
        <v/>
      </c>
      <c r="H26" s="41" t="str">
        <f t="shared" ref="H26:H32" si="8">IFERROR(H13/$H$12,"")</f>
        <v/>
      </c>
      <c r="I26" s="42" t="str">
        <f t="shared" ref="I26:I32" si="9">IFERROR(I13/$I$12,"")</f>
        <v/>
      </c>
      <c r="J26" s="1"/>
      <c r="K26" s="2"/>
      <c r="L26" s="2"/>
      <c r="M26" s="2"/>
      <c r="N26" s="2"/>
      <c r="O26" s="2"/>
      <c r="P26" s="2"/>
      <c r="Q26" s="2"/>
      <c r="R26" s="2"/>
      <c r="S26" s="2"/>
      <c r="T26" s="2"/>
      <c r="U26" s="2"/>
      <c r="V26" s="2"/>
      <c r="W26" s="2"/>
      <c r="X26" s="2"/>
      <c r="Y26" s="2"/>
      <c r="Z26" s="2"/>
    </row>
    <row r="27" spans="1:26" ht="30" customHeight="1">
      <c r="A27" s="2"/>
      <c r="B27" s="1"/>
      <c r="C27" s="27" t="s">
        <v>26</v>
      </c>
      <c r="D27" s="41" t="str">
        <f t="shared" si="4"/>
        <v/>
      </c>
      <c r="E27" s="41" t="str">
        <f t="shared" si="5"/>
        <v/>
      </c>
      <c r="F27" s="41" t="str">
        <f t="shared" si="6"/>
        <v/>
      </c>
      <c r="G27" s="41" t="str">
        <f t="shared" si="7"/>
        <v/>
      </c>
      <c r="H27" s="41" t="str">
        <f t="shared" si="8"/>
        <v/>
      </c>
      <c r="I27" s="42" t="str">
        <f t="shared" si="9"/>
        <v/>
      </c>
      <c r="J27" s="1"/>
      <c r="K27" s="2"/>
      <c r="L27" s="2"/>
      <c r="M27" s="2"/>
      <c r="N27" s="2"/>
      <c r="O27" s="2"/>
      <c r="P27" s="2"/>
      <c r="Q27" s="2"/>
      <c r="R27" s="2"/>
      <c r="S27" s="2"/>
      <c r="T27" s="2"/>
      <c r="U27" s="2"/>
      <c r="V27" s="2"/>
      <c r="W27" s="2"/>
      <c r="X27" s="2"/>
      <c r="Y27" s="2"/>
      <c r="Z27" s="2"/>
    </row>
    <row r="28" spans="1:26" ht="30" customHeight="1">
      <c r="A28" s="2"/>
      <c r="B28" s="1"/>
      <c r="C28" s="27" t="s">
        <v>27</v>
      </c>
      <c r="D28" s="41" t="str">
        <f t="shared" si="4"/>
        <v/>
      </c>
      <c r="E28" s="41" t="str">
        <f t="shared" si="5"/>
        <v/>
      </c>
      <c r="F28" s="41" t="str">
        <f t="shared" si="6"/>
        <v/>
      </c>
      <c r="G28" s="41" t="str">
        <f t="shared" si="7"/>
        <v/>
      </c>
      <c r="H28" s="41" t="str">
        <f t="shared" si="8"/>
        <v/>
      </c>
      <c r="I28" s="42" t="str">
        <f t="shared" si="9"/>
        <v/>
      </c>
      <c r="J28" s="1"/>
      <c r="K28" s="2"/>
      <c r="L28" s="2"/>
      <c r="M28" s="2"/>
      <c r="N28" s="2"/>
      <c r="O28" s="2"/>
      <c r="P28" s="2"/>
      <c r="Q28" s="2"/>
      <c r="R28" s="2"/>
      <c r="S28" s="2"/>
      <c r="T28" s="2"/>
      <c r="U28" s="2"/>
      <c r="V28" s="2"/>
      <c r="W28" s="2"/>
      <c r="X28" s="2"/>
      <c r="Y28" s="2"/>
      <c r="Z28" s="2"/>
    </row>
    <row r="29" spans="1:26" ht="30" customHeight="1">
      <c r="A29" s="2"/>
      <c r="B29" s="1"/>
      <c r="C29" s="27" t="s">
        <v>28</v>
      </c>
      <c r="D29" s="41" t="str">
        <f t="shared" si="4"/>
        <v/>
      </c>
      <c r="E29" s="41" t="str">
        <f t="shared" si="5"/>
        <v/>
      </c>
      <c r="F29" s="41" t="str">
        <f t="shared" si="6"/>
        <v/>
      </c>
      <c r="G29" s="41" t="str">
        <f t="shared" si="7"/>
        <v/>
      </c>
      <c r="H29" s="41" t="str">
        <f t="shared" si="8"/>
        <v/>
      </c>
      <c r="I29" s="42" t="str">
        <f t="shared" si="9"/>
        <v/>
      </c>
      <c r="J29" s="1"/>
      <c r="K29" s="2"/>
      <c r="L29" s="2"/>
      <c r="M29" s="2"/>
      <c r="N29" s="2"/>
      <c r="O29" s="2"/>
      <c r="P29" s="2"/>
      <c r="Q29" s="2"/>
      <c r="R29" s="2"/>
      <c r="S29" s="2"/>
      <c r="T29" s="2"/>
      <c r="U29" s="2"/>
      <c r="V29" s="2"/>
      <c r="W29" s="2"/>
      <c r="X29" s="2"/>
      <c r="Y29" s="2"/>
      <c r="Z29" s="2"/>
    </row>
    <row r="30" spans="1:26" ht="30" customHeight="1">
      <c r="A30" s="2"/>
      <c r="B30" s="1"/>
      <c r="C30" s="27" t="s">
        <v>29</v>
      </c>
      <c r="D30" s="41" t="str">
        <f t="shared" si="4"/>
        <v/>
      </c>
      <c r="E30" s="41" t="str">
        <f t="shared" si="5"/>
        <v/>
      </c>
      <c r="F30" s="41" t="str">
        <f t="shared" si="6"/>
        <v/>
      </c>
      <c r="G30" s="41" t="str">
        <f t="shared" si="7"/>
        <v/>
      </c>
      <c r="H30" s="41" t="str">
        <f t="shared" si="8"/>
        <v/>
      </c>
      <c r="I30" s="42" t="str">
        <f t="shared" si="9"/>
        <v/>
      </c>
      <c r="J30" s="1"/>
      <c r="K30" s="2"/>
      <c r="L30" s="2"/>
      <c r="M30" s="2"/>
      <c r="N30" s="2"/>
      <c r="O30" s="2"/>
      <c r="P30" s="2"/>
      <c r="Q30" s="2"/>
      <c r="R30" s="2"/>
      <c r="S30" s="2"/>
      <c r="T30" s="2"/>
      <c r="U30" s="2"/>
      <c r="V30" s="2"/>
      <c r="W30" s="2"/>
      <c r="X30" s="2"/>
      <c r="Y30" s="2"/>
      <c r="Z30" s="2"/>
    </row>
    <row r="31" spans="1:26" ht="30" customHeight="1">
      <c r="A31" s="2"/>
      <c r="B31" s="1"/>
      <c r="C31" s="27" t="s">
        <v>30</v>
      </c>
      <c r="D31" s="41" t="str">
        <f t="shared" si="4"/>
        <v/>
      </c>
      <c r="E31" s="41" t="str">
        <f t="shared" si="5"/>
        <v/>
      </c>
      <c r="F31" s="41" t="str">
        <f t="shared" si="6"/>
        <v/>
      </c>
      <c r="G31" s="41" t="str">
        <f t="shared" si="7"/>
        <v/>
      </c>
      <c r="H31" s="41" t="str">
        <f t="shared" si="8"/>
        <v/>
      </c>
      <c r="I31" s="42" t="str">
        <f t="shared" si="9"/>
        <v/>
      </c>
      <c r="J31" s="1"/>
      <c r="K31" s="2"/>
      <c r="L31" s="2"/>
      <c r="M31" s="2"/>
      <c r="N31" s="2"/>
      <c r="O31" s="2"/>
      <c r="P31" s="2"/>
      <c r="Q31" s="2"/>
      <c r="R31" s="2"/>
      <c r="S31" s="2"/>
      <c r="T31" s="2"/>
      <c r="U31" s="2"/>
      <c r="V31" s="2"/>
      <c r="W31" s="2"/>
      <c r="X31" s="2"/>
      <c r="Y31" s="2"/>
      <c r="Z31" s="2"/>
    </row>
    <row r="32" spans="1:26" ht="30" customHeight="1">
      <c r="A32" s="2"/>
      <c r="B32" s="1"/>
      <c r="C32" s="32" t="s">
        <v>31</v>
      </c>
      <c r="D32" s="41" t="str">
        <f t="shared" si="4"/>
        <v/>
      </c>
      <c r="E32" s="41" t="str">
        <f t="shared" si="5"/>
        <v/>
      </c>
      <c r="F32" s="41" t="str">
        <f t="shared" si="6"/>
        <v/>
      </c>
      <c r="G32" s="41" t="str">
        <f t="shared" si="7"/>
        <v/>
      </c>
      <c r="H32" s="41" t="str">
        <f t="shared" si="8"/>
        <v/>
      </c>
      <c r="I32" s="42" t="str">
        <f t="shared" si="9"/>
        <v/>
      </c>
      <c r="J32" s="1"/>
      <c r="K32" s="2"/>
      <c r="L32" s="2"/>
      <c r="M32" s="2"/>
      <c r="N32" s="2"/>
      <c r="O32" s="2"/>
      <c r="P32" s="2"/>
      <c r="Q32" s="2"/>
      <c r="R32" s="2"/>
      <c r="S32" s="2"/>
      <c r="T32" s="2"/>
      <c r="U32" s="2"/>
      <c r="V32" s="2"/>
      <c r="W32" s="2"/>
      <c r="X32" s="2"/>
      <c r="Y32" s="2"/>
      <c r="Z32" s="2"/>
    </row>
    <row r="33" spans="1:26" ht="30" customHeight="1">
      <c r="A33" s="2"/>
      <c r="B33" s="1"/>
      <c r="C33" s="18" t="s">
        <v>32</v>
      </c>
      <c r="D33" s="39" t="str">
        <f t="shared" ref="D33:I33" si="10">IFERROR(D20/D21,"")</f>
        <v/>
      </c>
      <c r="E33" s="39" t="str">
        <f t="shared" si="10"/>
        <v/>
      </c>
      <c r="F33" s="39" t="str">
        <f t="shared" si="10"/>
        <v/>
      </c>
      <c r="G33" s="39" t="str">
        <f t="shared" si="10"/>
        <v/>
      </c>
      <c r="H33" s="39" t="str">
        <f t="shared" si="10"/>
        <v/>
      </c>
      <c r="I33" s="40" t="str">
        <f t="shared" si="10"/>
        <v/>
      </c>
      <c r="J33" s="1"/>
      <c r="K33" s="2"/>
      <c r="L33" s="2"/>
      <c r="M33" s="2"/>
      <c r="N33" s="2"/>
      <c r="O33" s="2"/>
      <c r="P33" s="2"/>
      <c r="Q33" s="2"/>
      <c r="R33" s="2"/>
      <c r="S33" s="2"/>
      <c r="T33" s="2"/>
      <c r="U33" s="2"/>
      <c r="V33" s="2"/>
      <c r="W33" s="2"/>
      <c r="X33" s="2"/>
      <c r="Y33" s="2"/>
      <c r="Z33" s="2"/>
    </row>
    <row r="34" spans="1:26" ht="30" customHeight="1">
      <c r="A34" s="2"/>
      <c r="B34" s="1"/>
      <c r="C34" s="36" t="s">
        <v>33</v>
      </c>
      <c r="D34" s="43" t="str">
        <f t="shared" ref="D34:I34" si="11">IFERROR(D33+D25,"")</f>
        <v/>
      </c>
      <c r="E34" s="43" t="str">
        <f t="shared" si="11"/>
        <v/>
      </c>
      <c r="F34" s="43" t="str">
        <f t="shared" si="11"/>
        <v/>
      </c>
      <c r="G34" s="43" t="str">
        <f t="shared" si="11"/>
        <v/>
      </c>
      <c r="H34" s="43" t="str">
        <f t="shared" si="11"/>
        <v/>
      </c>
      <c r="I34" s="40" t="str">
        <f t="shared" si="11"/>
        <v/>
      </c>
      <c r="J34" s="1"/>
      <c r="K34" s="2"/>
      <c r="L34" s="2"/>
      <c r="M34" s="2"/>
      <c r="N34" s="2"/>
      <c r="O34" s="2"/>
      <c r="P34" s="2"/>
      <c r="Q34" s="2"/>
      <c r="R34" s="2"/>
      <c r="S34" s="2"/>
      <c r="T34" s="2"/>
      <c r="U34" s="2"/>
      <c r="V34" s="2"/>
      <c r="W34" s="2"/>
      <c r="X34" s="2"/>
      <c r="Y34" s="2"/>
      <c r="Z34" s="2"/>
    </row>
    <row r="35" spans="1:26">
      <c r="A35" s="2"/>
      <c r="B35" s="1"/>
      <c r="C35" s="1"/>
      <c r="D35" s="1"/>
      <c r="E35" s="1"/>
      <c r="F35" s="1"/>
      <c r="G35" s="1"/>
      <c r="H35" s="1"/>
      <c r="I35" s="1"/>
      <c r="J35" s="1"/>
      <c r="K35" s="2"/>
      <c r="L35" s="2"/>
      <c r="M35" s="2"/>
      <c r="N35" s="2"/>
      <c r="O35" s="2"/>
      <c r="P35" s="2"/>
      <c r="Q35" s="2"/>
      <c r="R35" s="2"/>
      <c r="S35" s="2"/>
      <c r="T35" s="2"/>
      <c r="U35" s="2"/>
      <c r="V35" s="2"/>
      <c r="W35" s="2"/>
      <c r="X35" s="2"/>
      <c r="Y35" s="2"/>
      <c r="Z35" s="2"/>
    </row>
    <row r="36" spans="1:26" ht="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idden="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idden="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idden="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idden="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idden="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idden="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idden="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idden="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idden="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idden="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idden="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idden="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idden="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idden="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idden="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idden="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idden="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idden="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idden="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idden="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idden="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idden="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idden="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idden="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idden="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idden="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idden="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idden="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idden="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idden="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idden="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idden="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idden="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idden="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idden="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idden="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idden="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idden="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idden="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idden="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idden="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idden="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idden="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idden="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idden="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idden="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idden="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idden="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idden="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idden="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idden="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idden="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idden="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idden="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idden="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idden="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idden="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idden="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idden="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idden="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idden="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idden="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idden="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idden="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idden="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idden="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idden="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idden="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idden="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idden="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idden="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idden="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idden="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idden="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idden="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idden="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idden="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idden="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idden="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idden="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idden="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idden="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idden="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idden="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idden="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idden="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idden="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idden="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idden="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idden="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idden="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idden="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idden="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idden="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idden="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idden="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idden="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idden="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idden="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idden="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idden="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idden="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idden="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idden="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idden="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idden="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idden="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idden="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idden="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idden="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idden="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idden="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idden="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idden="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idden="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idden="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idden="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idden="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idden="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idden="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idden="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idden="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idden="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idden="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idden="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idden="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idden="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idden="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idden="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idden="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idden="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idden="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idden="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idden="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idden="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idden="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idden="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idden="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idden="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idden="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idden="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idden="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idden="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idden="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idden="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idden="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idden="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idden="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idden="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idden="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idden="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idden="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idden="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idden="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idden="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idden="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idden="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idden="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idden="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idden="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idden="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idden="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idden="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idden="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idden="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idden="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idden="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idden="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idden="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idden="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idden="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idden="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idden="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idden="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idden="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idden="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idden="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idden="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idden="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idden="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idden="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idden="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idden="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idden="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idden="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idden="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idden="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idden="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idden="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idden="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idden="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idden="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idden="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idden="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idden="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idden="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idden="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idden="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idden="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idden="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idden="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idden="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idden="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idden="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idden="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idden="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idden="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idden="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idden="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idden="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idden="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idden="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idden="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idden="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idden="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idden="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idden="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idden="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idden="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idden="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idden="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idden="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idden="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idden="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idden="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idden="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idden="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idden="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idden="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idden="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idden="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idden="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idden="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idden="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idden="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idden="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idden="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idden="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idden="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idden="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idden="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idden="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idden="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idden="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idden="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idden="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idden="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idden="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idden="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idden="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idden="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idden="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idden="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idden="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idden="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idden="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idden="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idden="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idden="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idden="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idden="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idden="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idden="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idden="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idden="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idden="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idden="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idden="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idden="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idden="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idden="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idden="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idden="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idden="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idden="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idden="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idden="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idden="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idden="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idden="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idden="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idden="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idden="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idden="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idden="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idden="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idden="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idden="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idden="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idden="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idden="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idden="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idden="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idden="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idden="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idden="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idden="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idden="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idden="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idden="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idden="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idden="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idden="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idden="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idden="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idden="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idden="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idden="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idden="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idden="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idden="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idden="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idden="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idden="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idden="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idden="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idden="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idden="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idden="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idden="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idden="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idden="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idden="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idden="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idden="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idden="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idden="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idden="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idden="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idden="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idden="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idden="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idden="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idden="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idden="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idden="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idden="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idden="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idden="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idden="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idden="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idden="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idden="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idden="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idden="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idden="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idden="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idden="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idden="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idden="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idden="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idden="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idden="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idden="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idden="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idden="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idden="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idden="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idden="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idden="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idden="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idden="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idden="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idden="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idden="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idden="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idden="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idden="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idden="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idden="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idden="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idden="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idden="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idden="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idden="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idden="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idden="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idden="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idden="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idden="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idden="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idden="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idden="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idden="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idden="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idden="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idden="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idden="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idden="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idden="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idden="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idden="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idden="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idden="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idden="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idden="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idden="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idden="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idden="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idden="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idden="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idden="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idden="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idden="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idden="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idden="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idden="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idden="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idden="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idden="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idden="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idden="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idden="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idden="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idden="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idden="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idden="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idden="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idden="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idden="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idden="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idden="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idden="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idden="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idden="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idden="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idden="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idden="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idden="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idden="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idden="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idden="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idden="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idden="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idden="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idden="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idden="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idden="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idden="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idden="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idden="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idden="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idden="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idden="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idden="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idden="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idden="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idden="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idden="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idden="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idden="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idden="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idden="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idden="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idden="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idden="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idden="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idden="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idden="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idden="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idden="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idden="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idden="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idden="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idden="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idden="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idden="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idden="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idden="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idden="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idden="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idden="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idden="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idden="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idden="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idden="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idden="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idden="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idden="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idden="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idden="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idden="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idden="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idden="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idden="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idden="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idden="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idden="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idden="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idden="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idden="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idden="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idden="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idden="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idden="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idden="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idden="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idden="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idden="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idden="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idden="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idden="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idden="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idden="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idden="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idden="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idden="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idden="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idden="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idden="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idden="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idden="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idden="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idden="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idden="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idden="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idden="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idden="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idden="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idden="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idden="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idden="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idden="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idden="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idden="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idden="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idden="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idden="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idden="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idden="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idden="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idden="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idden="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idden="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idden="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idden="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idden="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idden="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idden="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idden="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idden="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idden="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idden="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idden="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idden="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idden="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idden="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idden="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idden="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idden="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idden="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idden="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idden="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idden="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idden="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idden="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idden="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idden="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idden="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idden="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idden="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idden="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idden="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idden="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idden="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idden="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idden="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idden="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idden="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idden="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idden="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idden="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idden="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idden="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idden="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idden="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idden="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idden="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idden="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idden="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idden="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idden="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idden="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idden="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idden="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idden="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idden="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idden="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idden="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idden="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idden="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idden="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idden="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idden="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idden="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idden="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idden="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idden="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idden="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idden="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idden="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idden="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idden="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idden="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idden="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idden="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idden="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idden="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idden="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idden="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idden="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idden="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idden="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idden="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idden="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idden="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idden="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idden="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idden="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idden="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idden="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idden="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idden="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idden="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idden="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idden="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idden="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idden="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idden="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idden="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idden="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idden="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idden="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idden="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idden="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idden="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idden="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idden="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idden="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idden="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idden="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idden="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idden="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idden="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idden="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idden="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idden="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idden="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idden="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idden="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idden="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idden="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idden="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idden="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idden="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idden="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idden="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idden="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idden="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idden="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idden="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idden="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idden="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idden="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idden="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idden="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idden="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idden="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idden="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idden="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idden="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idden="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idden="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idden="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idden="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idden="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idden="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idden="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idden="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idden="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idden="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idden="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idden="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idden="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idden="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idden="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idden="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idden="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idden="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idden="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idden="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idden="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idden="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idden="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idden="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idden="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idden="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idden="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idden="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idden="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idden="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idden="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idden="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idden="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idden="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idden="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idden="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idden="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idden="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idden="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idden="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idden="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idden="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idden="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idden="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idden="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idden="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idden="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idden="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idden="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idden="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idden="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idden="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idden="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idden="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idden="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idden="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idden="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idden="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idden="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idden="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idden="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idden="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idden="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idden="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idden="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idden="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idden="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idden="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idden="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idden="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idden="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idden="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idden="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idden="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idden="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idden="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idden="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idden="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idden="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idden="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idden="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idden="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idden="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idden="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idden="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idden="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idden="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idden="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idden="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idden="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idden="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idden="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idden="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idden="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idden="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idden="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idden="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idden="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idden="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idden="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idden="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idden="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idden="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idden="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idden="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idden="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idden="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idden="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idden="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idden="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idden="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idden="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idden="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idden="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idden="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idden="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idden="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idden="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idden="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idden="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idden="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idden="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idden="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idden="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idden="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idden="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idden="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idden="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idden="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idden="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idden="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idden="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idden="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idden="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idden="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idden="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idden="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idden="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idden="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idden="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idden="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idden="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idden="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idden="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idden="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idden="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idden="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idden="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idden="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idden="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idden="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idden="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idden="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idden="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idden="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idden="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idden="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idden="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idden="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idden="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idden="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idden="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idden="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idden="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idden="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idden="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idden="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idden="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idden="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idden="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idden="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idden="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idden="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idden="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idden="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idden="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idden="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idden="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idden="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idden="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idden="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idden="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idden="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idden="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idden="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idden="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idden="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idden="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idden="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idden="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idden="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idden="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idden="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idden="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idden="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idden="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idden="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idden="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idden="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idden="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idden="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idden="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idden="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idden="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idden="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idden="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idden="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idden="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idden="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idden="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idden="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idden="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idden="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idden="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idden="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idden="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idden="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idden="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idden="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idden="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idden="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idden="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idden="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idden="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idden="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idden="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idden="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idden="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idden="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idden="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idden="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idden="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idden="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idden="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idden="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idden="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idden="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idden="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idden="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idden="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idden="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idden="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idden="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idden="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idden="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idden="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idden="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idden="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idden="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idden="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idden="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idden="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idden="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idden="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idden="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idden="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idden="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idden="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idden="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idden="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idden="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idden="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idden="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idden="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idden="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idden="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idden="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idden="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idden="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idden="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idden="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idden="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idden="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idden="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idden="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idden="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idden="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idden="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idden="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idden="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idden="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idden="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idden="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idden="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idden="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idden="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idden="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idden="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idden="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idden="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password="CC32" sheet="1" objects="1" scenarios="1" selectLockedCells="1"/>
  <mergeCells count="2">
    <mergeCell ref="C3:I3"/>
    <mergeCell ref="C9:I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outlinePr summaryBelow="0" summaryRight="0"/>
  </sheetPr>
  <dimension ref="A1:AF1108"/>
  <sheetViews>
    <sheetView showGridLines="0" workbookViewId="0" xr3:uid="{51F8DEE0-4D01-5F28-A812-FC0BD7CAC4A5}">
      <selection activeCell="D120" sqref="D120:H160"/>
    </sheetView>
  </sheetViews>
  <sheetFormatPr defaultColWidth="0" defaultRowHeight="15" customHeight="1"/>
  <cols>
    <col min="1" max="2" width="1.42578125" style="183" customWidth="1"/>
    <col min="3" max="3" width="26.85546875" style="183" customWidth="1"/>
    <col min="4" max="9" width="18.140625" style="183" customWidth="1"/>
    <col min="10" max="11" width="1.42578125" style="183" customWidth="1"/>
    <col min="12" max="19" width="0" style="183" hidden="1" customWidth="1"/>
    <col min="20" max="26" width="7" style="183" customWidth="1"/>
    <col min="27" max="32" width="12.5703125" style="183" customWidth="1"/>
    <col min="33" max="16384" width="12.5703125" style="183" hidden="1"/>
  </cols>
  <sheetData>
    <row r="1" spans="1:26" ht="7.5" customHeight="1">
      <c r="A1" s="2"/>
      <c r="B1" s="2"/>
      <c r="C1" s="2"/>
      <c r="D1" s="2"/>
      <c r="E1" s="2"/>
      <c r="F1" s="2"/>
      <c r="G1" s="2"/>
      <c r="H1" s="2"/>
      <c r="I1" s="2"/>
      <c r="J1" s="2"/>
      <c r="K1" s="2"/>
      <c r="L1" s="2"/>
      <c r="M1" s="2"/>
      <c r="N1" s="2"/>
      <c r="O1" s="2"/>
      <c r="P1" s="2"/>
      <c r="Q1" s="2"/>
      <c r="R1" s="2"/>
      <c r="S1" s="2"/>
      <c r="T1" s="2"/>
      <c r="U1" s="2"/>
      <c r="V1" s="2"/>
      <c r="W1" s="2"/>
      <c r="X1" s="2"/>
      <c r="Y1" s="2"/>
      <c r="Z1" s="2"/>
    </row>
    <row r="2" spans="1:26" ht="15.75" customHeight="1">
      <c r="A2" s="2"/>
      <c r="B2" s="1"/>
      <c r="C2" s="1"/>
      <c r="D2" s="1"/>
      <c r="E2" s="1"/>
      <c r="F2" s="1"/>
      <c r="G2" s="1"/>
      <c r="H2" s="1"/>
      <c r="I2" s="1"/>
      <c r="J2" s="1"/>
      <c r="K2" s="2"/>
      <c r="L2" s="2"/>
      <c r="M2" s="2"/>
      <c r="N2" s="2"/>
      <c r="O2" s="2"/>
      <c r="P2" s="2"/>
      <c r="Q2" s="2"/>
      <c r="R2" s="2"/>
      <c r="S2" s="2"/>
      <c r="T2" s="2"/>
      <c r="U2" s="2"/>
      <c r="V2" s="2"/>
      <c r="W2" s="2"/>
      <c r="X2" s="2"/>
      <c r="Y2" s="2"/>
      <c r="Z2" s="2"/>
    </row>
    <row r="3" spans="1:26" ht="19.5" customHeight="1">
      <c r="A3" s="2"/>
      <c r="B3" s="1"/>
      <c r="C3" s="509" t="s">
        <v>35</v>
      </c>
      <c r="D3" s="510"/>
      <c r="E3" s="510"/>
      <c r="F3" s="510"/>
      <c r="G3" s="510"/>
      <c r="H3" s="510"/>
      <c r="I3" s="510"/>
      <c r="J3" s="1"/>
      <c r="K3" s="2"/>
      <c r="L3" s="2"/>
      <c r="M3" s="2"/>
      <c r="N3" s="2"/>
      <c r="O3" s="2"/>
      <c r="P3" s="2"/>
      <c r="Q3" s="2"/>
      <c r="R3" s="2"/>
      <c r="S3" s="2"/>
      <c r="T3" s="2"/>
      <c r="U3" s="2"/>
      <c r="V3" s="2"/>
      <c r="W3" s="2"/>
      <c r="X3" s="2"/>
      <c r="Y3" s="2"/>
      <c r="Z3" s="2"/>
    </row>
    <row r="4" spans="1:26" ht="7.5" customHeight="1">
      <c r="A4" s="2"/>
      <c r="B4" s="1"/>
      <c r="C4" s="1"/>
      <c r="D4" s="1"/>
      <c r="E4" s="1"/>
      <c r="F4" s="1"/>
      <c r="G4" s="1"/>
      <c r="H4" s="1"/>
      <c r="I4" s="1"/>
      <c r="J4" s="1"/>
      <c r="K4" s="2"/>
      <c r="L4" s="2"/>
      <c r="M4" s="2"/>
      <c r="N4" s="2"/>
      <c r="O4" s="2"/>
      <c r="P4" s="2"/>
      <c r="Q4" s="2"/>
      <c r="R4" s="2"/>
      <c r="S4" s="2"/>
      <c r="T4" s="2"/>
      <c r="U4" s="2"/>
      <c r="V4" s="2"/>
      <c r="W4" s="2"/>
      <c r="X4" s="2"/>
      <c r="Y4" s="2"/>
      <c r="Z4" s="2"/>
    </row>
    <row r="5" spans="1:26" ht="19.5" customHeight="1">
      <c r="A5" s="2"/>
      <c r="B5" s="4"/>
      <c r="C5" s="5" t="s">
        <v>14</v>
      </c>
      <c r="D5" s="420" t="str">
        <f>IF('START - AWARD DETAILS'!$D$13="","",'START - AWARD DETAILS'!$D$13)</f>
        <v/>
      </c>
      <c r="E5" s="6"/>
      <c r="F5" s="6"/>
      <c r="G5" s="6"/>
      <c r="H5" s="6"/>
      <c r="I5" s="7"/>
      <c r="J5" s="4"/>
      <c r="K5" s="2"/>
      <c r="L5" s="2"/>
      <c r="M5" s="2"/>
      <c r="N5" s="2"/>
      <c r="O5" s="2"/>
      <c r="P5" s="2"/>
      <c r="Q5" s="2"/>
      <c r="R5" s="2"/>
      <c r="S5" s="2"/>
      <c r="T5" s="2"/>
      <c r="U5" s="2"/>
      <c r="V5" s="2"/>
      <c r="W5" s="2"/>
      <c r="X5" s="2"/>
      <c r="Y5" s="2"/>
      <c r="Z5" s="2"/>
    </row>
    <row r="6" spans="1:26" ht="7.5" customHeight="1">
      <c r="A6" s="2"/>
      <c r="B6" s="4"/>
      <c r="C6" s="4"/>
      <c r="D6" s="421"/>
      <c r="E6" s="4"/>
      <c r="F6" s="4"/>
      <c r="G6" s="4"/>
      <c r="H6" s="4"/>
      <c r="I6" s="4"/>
      <c r="J6" s="4"/>
      <c r="K6" s="2"/>
      <c r="L6" s="2"/>
      <c r="M6" s="2"/>
      <c r="N6" s="2"/>
      <c r="O6" s="2"/>
      <c r="P6" s="2"/>
      <c r="Q6" s="2"/>
      <c r="R6" s="2"/>
      <c r="S6" s="2"/>
      <c r="T6" s="2"/>
      <c r="U6" s="2"/>
      <c r="V6" s="2"/>
      <c r="W6" s="2"/>
      <c r="X6" s="2"/>
      <c r="Y6" s="2"/>
      <c r="Z6" s="2"/>
    </row>
    <row r="7" spans="1:26" ht="19.5" customHeight="1">
      <c r="A7" s="2"/>
      <c r="B7" s="4"/>
      <c r="C7" s="8" t="s">
        <v>15</v>
      </c>
      <c r="D7" s="420" t="str">
        <f>IF('START - AWARD DETAILS'!$D$14="","",'START - AWARD DETAILS'!$D$14)</f>
        <v/>
      </c>
      <c r="E7" s="6"/>
      <c r="F7" s="6"/>
      <c r="G7" s="6"/>
      <c r="H7" s="6"/>
      <c r="I7" s="7"/>
      <c r="J7" s="4"/>
      <c r="K7" s="2"/>
      <c r="L7" s="2"/>
      <c r="M7" s="2"/>
      <c r="N7" s="2"/>
      <c r="O7" s="2"/>
      <c r="P7" s="2"/>
      <c r="Q7" s="2"/>
      <c r="R7" s="2"/>
      <c r="S7" s="2"/>
      <c r="T7" s="2"/>
      <c r="U7" s="2"/>
      <c r="V7" s="2"/>
      <c r="W7" s="2"/>
      <c r="X7" s="2"/>
      <c r="Y7" s="2"/>
      <c r="Z7" s="2"/>
    </row>
    <row r="8" spans="1:26" ht="7.5" customHeight="1">
      <c r="A8" s="2"/>
      <c r="B8" s="1"/>
      <c r="C8" s="1"/>
      <c r="D8" s="1"/>
      <c r="E8" s="1"/>
      <c r="F8" s="1"/>
      <c r="G8" s="1"/>
      <c r="H8" s="1"/>
      <c r="I8" s="1"/>
      <c r="J8" s="1"/>
      <c r="K8" s="2"/>
      <c r="L8" s="2"/>
      <c r="M8" s="2"/>
      <c r="N8" s="2"/>
      <c r="O8" s="2"/>
      <c r="P8" s="2"/>
      <c r="Q8" s="2"/>
      <c r="R8" s="2"/>
      <c r="S8" s="2"/>
      <c r="T8" s="2"/>
      <c r="U8" s="2"/>
      <c r="V8" s="2"/>
      <c r="W8" s="2"/>
      <c r="X8" s="2"/>
      <c r="Y8" s="2"/>
      <c r="Z8" s="2"/>
    </row>
    <row r="9" spans="1:26" ht="19.5" customHeight="1">
      <c r="A9" s="2"/>
      <c r="B9" s="1"/>
      <c r="C9" s="511" t="s">
        <v>16</v>
      </c>
      <c r="D9" s="510"/>
      <c r="E9" s="510"/>
      <c r="F9" s="510"/>
      <c r="G9" s="510"/>
      <c r="H9" s="510"/>
      <c r="I9" s="512"/>
      <c r="J9" s="1"/>
      <c r="K9" s="2"/>
      <c r="L9" s="2"/>
      <c r="M9" s="2"/>
      <c r="N9" s="2"/>
      <c r="O9" s="2"/>
      <c r="P9" s="2"/>
      <c r="Q9" s="2"/>
      <c r="R9" s="2"/>
      <c r="S9" s="2"/>
      <c r="T9" s="2"/>
      <c r="U9" s="2"/>
      <c r="V9" s="2"/>
      <c r="W9" s="2"/>
      <c r="X9" s="2"/>
      <c r="Y9" s="2"/>
      <c r="Z9" s="2"/>
    </row>
    <row r="10" spans="1:26" ht="7.5" customHeight="1">
      <c r="A10" s="2"/>
      <c r="B10" s="1"/>
      <c r="C10" s="1"/>
      <c r="D10" s="1"/>
      <c r="E10" s="1"/>
      <c r="F10" s="1"/>
      <c r="G10" s="1"/>
      <c r="H10" s="1"/>
      <c r="I10" s="1"/>
      <c r="J10" s="1"/>
      <c r="K10" s="2"/>
      <c r="L10" s="2"/>
      <c r="M10" s="2"/>
      <c r="N10" s="2"/>
      <c r="O10" s="2"/>
      <c r="P10" s="2"/>
      <c r="Q10" s="2"/>
      <c r="R10" s="2"/>
      <c r="S10" s="2"/>
      <c r="T10" s="2"/>
      <c r="U10" s="2"/>
      <c r="V10" s="2"/>
      <c r="W10" s="2"/>
      <c r="X10" s="2"/>
      <c r="Y10" s="2"/>
      <c r="Z10" s="2"/>
    </row>
    <row r="11" spans="1:26" ht="30" customHeight="1">
      <c r="A11" s="2"/>
      <c r="B11" s="1"/>
      <c r="C11" s="11" t="s">
        <v>36</v>
      </c>
      <c r="D11" s="13" t="s">
        <v>18</v>
      </c>
      <c r="E11" s="13" t="s">
        <v>19</v>
      </c>
      <c r="F11" s="13" t="s">
        <v>20</v>
      </c>
      <c r="G11" s="13" t="s">
        <v>21</v>
      </c>
      <c r="H11" s="14" t="s">
        <v>22</v>
      </c>
      <c r="I11" s="15" t="s">
        <v>23</v>
      </c>
      <c r="J11" s="1"/>
      <c r="K11" s="2"/>
      <c r="L11" s="2"/>
      <c r="M11" s="2"/>
      <c r="N11" s="2"/>
      <c r="O11" s="2"/>
      <c r="P11" s="2"/>
      <c r="Q11" s="2"/>
      <c r="R11" s="2"/>
      <c r="S11" s="2"/>
      <c r="T11" s="2"/>
      <c r="U11" s="2"/>
      <c r="V11" s="2"/>
      <c r="W11" s="2"/>
      <c r="X11" s="2"/>
      <c r="Y11" s="2"/>
      <c r="Z11" s="2"/>
    </row>
    <row r="12" spans="1:26" ht="30" customHeight="1">
      <c r="A12" s="2"/>
      <c r="B12" s="17">
        <v>1</v>
      </c>
      <c r="C12" s="20" t="str">
        <f ca="1">IFERROR(OFFSET('1. Staff Posts and Salaries'!$F$1,MATCH(B12,'1. Staff Posts and Salaries'!P:P,0)-1,0),"")</f>
        <v/>
      </c>
      <c r="D12" s="23">
        <f ca="1">IFERROR(SUMIF('2. Annual Costs of Staff Posts'!$F$13:$F$113,'Summary of Staff Resourcing'!$C12,'2. Annual Costs of Staff Posts'!$L$13:$L$113),"")</f>
        <v>0</v>
      </c>
      <c r="E12" s="23">
        <f ca="1">IFERROR(SUMIF('2. Annual Costs of Staff Posts'!$F$13:$F$113,'Summary of Staff Resourcing'!$C12,'2. Annual Costs of Staff Posts'!$Q$13:$Q$113),"")</f>
        <v>0</v>
      </c>
      <c r="F12" s="23">
        <f ca="1">IFERROR(SUMIF('2. Annual Costs of Staff Posts'!$F$13:$F$113,'Summary of Staff Resourcing'!$C12,'2. Annual Costs of Staff Posts'!$V$13:$V$113),"")</f>
        <v>0</v>
      </c>
      <c r="G12" s="23">
        <f ca="1">IFERROR(SUMIF('2. Annual Costs of Staff Posts'!$F$13:$F$113,'Summary of Staff Resourcing'!$C12,'2. Annual Costs of Staff Posts'!$AA$13:$AA$113),"")</f>
        <v>0</v>
      </c>
      <c r="H12" s="23">
        <f ca="1">IFERROR(SUMIF('2. Annual Costs of Staff Posts'!$F$13:$F$113,'Summary of Staff Resourcing'!$C12,'2. Annual Costs of Staff Posts'!$AF$13:$AF$113),"")</f>
        <v>0</v>
      </c>
      <c r="I12" s="28">
        <f t="shared" ref="I12:I61" ca="1" si="0">SUM(D12:H12)</f>
        <v>0</v>
      </c>
      <c r="J12" s="1"/>
      <c r="K12" s="2"/>
      <c r="L12" s="2"/>
      <c r="M12" s="2"/>
      <c r="N12" s="2"/>
      <c r="O12" s="2"/>
      <c r="P12" s="2"/>
      <c r="Q12" s="2"/>
      <c r="R12" s="2"/>
      <c r="S12" s="2"/>
      <c r="T12" s="2"/>
      <c r="U12" s="2"/>
      <c r="V12" s="2"/>
      <c r="W12" s="2"/>
      <c r="X12" s="2"/>
      <c r="Y12" s="2"/>
      <c r="Z12" s="2"/>
    </row>
    <row r="13" spans="1:26" ht="30" customHeight="1">
      <c r="A13" s="2"/>
      <c r="B13" s="17">
        <v>2</v>
      </c>
      <c r="C13" s="20" t="str">
        <f ca="1">IFERROR(OFFSET('1. Staff Posts and Salaries'!$F$1,MATCH(B13,'1. Staff Posts and Salaries'!P:P,0)-1,0),"")</f>
        <v/>
      </c>
      <c r="D13" s="23">
        <f ca="1">IFERROR(SUMIF('2. Annual Costs of Staff Posts'!$F$13:$F$113,'Summary of Staff Resourcing'!$C13,'2. Annual Costs of Staff Posts'!$L$13:$L$113),"")</f>
        <v>0</v>
      </c>
      <c r="E13" s="23">
        <f ca="1">IFERROR(SUMIF('2. Annual Costs of Staff Posts'!$F$13:$F$113,'Summary of Staff Resourcing'!$C13,'2. Annual Costs of Staff Posts'!$Q$13:$Q$113),"")</f>
        <v>0</v>
      </c>
      <c r="F13" s="23">
        <f ca="1">IFERROR(SUMIF('2. Annual Costs of Staff Posts'!$F$13:$F$113,'Summary of Staff Resourcing'!$C13,'2. Annual Costs of Staff Posts'!$V$13:$V$113),"")</f>
        <v>0</v>
      </c>
      <c r="G13" s="23">
        <f ca="1">IFERROR(SUMIF('2. Annual Costs of Staff Posts'!$F$13:$F$113,'Summary of Staff Resourcing'!$C13,'2. Annual Costs of Staff Posts'!$AA$13:$AA$113),"")</f>
        <v>0</v>
      </c>
      <c r="H13" s="23">
        <f ca="1">IFERROR(SUMIF('2. Annual Costs of Staff Posts'!$F$13:$F$113,'Summary of Staff Resourcing'!$C13,'2. Annual Costs of Staff Posts'!$AF$13:$AF$113),"")</f>
        <v>0</v>
      </c>
      <c r="I13" s="28">
        <f t="shared" ca="1" si="0"/>
        <v>0</v>
      </c>
      <c r="J13" s="1"/>
      <c r="K13" s="2"/>
      <c r="L13" s="2"/>
      <c r="M13" s="2"/>
      <c r="N13" s="2"/>
      <c r="O13" s="2"/>
      <c r="P13" s="2"/>
      <c r="Q13" s="2"/>
      <c r="R13" s="2"/>
      <c r="S13" s="2"/>
      <c r="T13" s="2"/>
      <c r="U13" s="2"/>
      <c r="V13" s="2"/>
      <c r="W13" s="2"/>
      <c r="X13" s="2"/>
      <c r="Y13" s="2"/>
      <c r="Z13" s="2"/>
    </row>
    <row r="14" spans="1:26" ht="30" customHeight="1">
      <c r="A14" s="2"/>
      <c r="B14" s="17">
        <v>3</v>
      </c>
      <c r="C14" s="20" t="str">
        <f ca="1">IFERROR(OFFSET('1. Staff Posts and Salaries'!$F$1,MATCH(B14,'1. Staff Posts and Salaries'!P:P,0)-1,0),"")</f>
        <v/>
      </c>
      <c r="D14" s="23">
        <f ca="1">IFERROR(SUMIF('2. Annual Costs of Staff Posts'!$F$13:$F$113,'Summary of Staff Resourcing'!$C14,'2. Annual Costs of Staff Posts'!$L$13:$L$113),"")</f>
        <v>0</v>
      </c>
      <c r="E14" s="23">
        <f ca="1">IFERROR(SUMIF('2. Annual Costs of Staff Posts'!$F$13:$F$113,'Summary of Staff Resourcing'!$C14,'2. Annual Costs of Staff Posts'!$Q$13:$Q$113),"")</f>
        <v>0</v>
      </c>
      <c r="F14" s="23">
        <f ca="1">IFERROR(SUMIF('2. Annual Costs of Staff Posts'!$F$13:$F$113,'Summary of Staff Resourcing'!$C14,'2. Annual Costs of Staff Posts'!$V$13:$V$113),"")</f>
        <v>0</v>
      </c>
      <c r="G14" s="23">
        <f ca="1">IFERROR(SUMIF('2. Annual Costs of Staff Posts'!$F$13:$F$113,'Summary of Staff Resourcing'!$C14,'2. Annual Costs of Staff Posts'!$AA$13:$AA$113),"")</f>
        <v>0</v>
      </c>
      <c r="H14" s="23">
        <f ca="1">IFERROR(SUMIF('2. Annual Costs of Staff Posts'!$F$13:$F$113,'Summary of Staff Resourcing'!$C14,'2. Annual Costs of Staff Posts'!$AF$13:$AF$113),"")</f>
        <v>0</v>
      </c>
      <c r="I14" s="28">
        <f t="shared" ca="1" si="0"/>
        <v>0</v>
      </c>
      <c r="J14" s="1"/>
      <c r="K14" s="2"/>
      <c r="L14" s="2"/>
      <c r="M14" s="2"/>
      <c r="N14" s="2"/>
      <c r="O14" s="2"/>
      <c r="P14" s="2"/>
      <c r="Q14" s="2"/>
      <c r="R14" s="2"/>
      <c r="S14" s="2"/>
      <c r="T14" s="2"/>
      <c r="U14" s="2"/>
      <c r="V14" s="2"/>
      <c r="W14" s="2"/>
      <c r="X14" s="2"/>
      <c r="Y14" s="2"/>
      <c r="Z14" s="2"/>
    </row>
    <row r="15" spans="1:26" ht="30" customHeight="1">
      <c r="A15" s="2"/>
      <c r="B15" s="17">
        <v>4</v>
      </c>
      <c r="C15" s="20" t="str">
        <f ca="1">IFERROR(OFFSET('1. Staff Posts and Salaries'!$F$1,MATCH(B15,'1. Staff Posts and Salaries'!P:P,0)-1,0),"")</f>
        <v/>
      </c>
      <c r="D15" s="23">
        <f ca="1">IFERROR(SUMIF('2. Annual Costs of Staff Posts'!$F$13:$F$113,'Summary of Staff Resourcing'!$C15,'2. Annual Costs of Staff Posts'!$L$13:$L$113),"")</f>
        <v>0</v>
      </c>
      <c r="E15" s="23">
        <f ca="1">IFERROR(SUMIF('2. Annual Costs of Staff Posts'!$F$13:$F$113,'Summary of Staff Resourcing'!$C15,'2. Annual Costs of Staff Posts'!$Q$13:$Q$113),"")</f>
        <v>0</v>
      </c>
      <c r="F15" s="23">
        <f ca="1">IFERROR(SUMIF('2. Annual Costs of Staff Posts'!$F$13:$F$113,'Summary of Staff Resourcing'!$C15,'2. Annual Costs of Staff Posts'!$V$13:$V$113),"")</f>
        <v>0</v>
      </c>
      <c r="G15" s="23">
        <f ca="1">IFERROR(SUMIF('2. Annual Costs of Staff Posts'!$F$13:$F$113,'Summary of Staff Resourcing'!$C15,'2. Annual Costs of Staff Posts'!$AA$13:$AA$113),"")</f>
        <v>0</v>
      </c>
      <c r="H15" s="23">
        <f ca="1">IFERROR(SUMIF('2. Annual Costs of Staff Posts'!$F$13:$F$113,'Summary of Staff Resourcing'!$C15,'2. Annual Costs of Staff Posts'!$AF$13:$AF$113),"")</f>
        <v>0</v>
      </c>
      <c r="I15" s="28">
        <f t="shared" ca="1" si="0"/>
        <v>0</v>
      </c>
      <c r="J15" s="1"/>
      <c r="K15" s="2"/>
      <c r="L15" s="2"/>
      <c r="M15" s="2"/>
      <c r="N15" s="2"/>
      <c r="O15" s="2"/>
      <c r="P15" s="2"/>
      <c r="Q15" s="2"/>
      <c r="R15" s="2"/>
      <c r="S15" s="2"/>
      <c r="T15" s="2"/>
      <c r="U15" s="2"/>
      <c r="V15" s="2"/>
      <c r="W15" s="2"/>
      <c r="X15" s="2"/>
      <c r="Y15" s="2"/>
      <c r="Z15" s="2"/>
    </row>
    <row r="16" spans="1:26" ht="30" customHeight="1">
      <c r="A16" s="2"/>
      <c r="B16" s="17">
        <v>5</v>
      </c>
      <c r="C16" s="20" t="str">
        <f ca="1">IFERROR(OFFSET('1. Staff Posts and Salaries'!$F$1,MATCH(B16,'1. Staff Posts and Salaries'!P:P,0)-1,0),"")</f>
        <v/>
      </c>
      <c r="D16" s="23">
        <f ca="1">IFERROR(SUMIF('2. Annual Costs of Staff Posts'!$F$13:$F$113,'Summary of Staff Resourcing'!$C16,'2. Annual Costs of Staff Posts'!$L$13:$L$113),"")</f>
        <v>0</v>
      </c>
      <c r="E16" s="23">
        <f ca="1">IFERROR(SUMIF('2. Annual Costs of Staff Posts'!$F$13:$F$113,'Summary of Staff Resourcing'!$C16,'2. Annual Costs of Staff Posts'!$Q$13:$Q$113),"")</f>
        <v>0</v>
      </c>
      <c r="F16" s="23">
        <f ca="1">IFERROR(SUMIF('2. Annual Costs of Staff Posts'!$F$13:$F$113,'Summary of Staff Resourcing'!$C16,'2. Annual Costs of Staff Posts'!$V$13:$V$113),"")</f>
        <v>0</v>
      </c>
      <c r="G16" s="23">
        <f ca="1">IFERROR(SUMIF('2. Annual Costs of Staff Posts'!$F$13:$F$113,'Summary of Staff Resourcing'!$C16,'2. Annual Costs of Staff Posts'!$AA$13:$AA$113),"")</f>
        <v>0</v>
      </c>
      <c r="H16" s="23">
        <f ca="1">IFERROR(SUMIF('2. Annual Costs of Staff Posts'!$F$13:$F$113,'Summary of Staff Resourcing'!$C16,'2. Annual Costs of Staff Posts'!$AF$13:$AF$113),"")</f>
        <v>0</v>
      </c>
      <c r="I16" s="28">
        <f t="shared" ca="1" si="0"/>
        <v>0</v>
      </c>
      <c r="J16" s="1"/>
      <c r="K16" s="2"/>
      <c r="L16" s="2"/>
      <c r="M16" s="2"/>
      <c r="N16" s="2"/>
      <c r="O16" s="2"/>
      <c r="P16" s="2"/>
      <c r="Q16" s="2"/>
      <c r="R16" s="2"/>
      <c r="S16" s="2"/>
      <c r="T16" s="2"/>
      <c r="U16" s="2"/>
      <c r="V16" s="2"/>
      <c r="W16" s="2"/>
      <c r="X16" s="2"/>
      <c r="Y16" s="2"/>
      <c r="Z16" s="2"/>
    </row>
    <row r="17" spans="1:26" ht="30" customHeight="1">
      <c r="A17" s="2"/>
      <c r="B17" s="17">
        <v>6</v>
      </c>
      <c r="C17" s="20" t="str">
        <f ca="1">IFERROR(OFFSET('1. Staff Posts and Salaries'!$F$1,MATCH(B17,'1. Staff Posts and Salaries'!P:P,0)-1,0),"")</f>
        <v/>
      </c>
      <c r="D17" s="23">
        <f ca="1">IFERROR(SUMIF('2. Annual Costs of Staff Posts'!$F$13:$F$113,'Summary of Staff Resourcing'!$C17,'2. Annual Costs of Staff Posts'!$L$13:$L$113),"")</f>
        <v>0</v>
      </c>
      <c r="E17" s="23">
        <f ca="1">IFERROR(SUMIF('2. Annual Costs of Staff Posts'!$F$13:$F$113,'Summary of Staff Resourcing'!$C17,'2. Annual Costs of Staff Posts'!$Q$13:$Q$113),"")</f>
        <v>0</v>
      </c>
      <c r="F17" s="23">
        <f ca="1">IFERROR(SUMIF('2. Annual Costs of Staff Posts'!$F$13:$F$113,'Summary of Staff Resourcing'!$C17,'2. Annual Costs of Staff Posts'!$V$13:$V$113),"")</f>
        <v>0</v>
      </c>
      <c r="G17" s="23">
        <f ca="1">IFERROR(SUMIF('2. Annual Costs of Staff Posts'!$F$13:$F$113,'Summary of Staff Resourcing'!$C17,'2. Annual Costs of Staff Posts'!$AA$13:$AA$113),"")</f>
        <v>0</v>
      </c>
      <c r="H17" s="23">
        <f ca="1">IFERROR(SUMIF('2. Annual Costs of Staff Posts'!$F$13:$F$113,'Summary of Staff Resourcing'!$C17,'2. Annual Costs of Staff Posts'!$AF$13:$AF$113),"")</f>
        <v>0</v>
      </c>
      <c r="I17" s="28">
        <f t="shared" ca="1" si="0"/>
        <v>0</v>
      </c>
      <c r="J17" s="1"/>
      <c r="K17" s="2"/>
      <c r="L17" s="2"/>
      <c r="M17" s="2"/>
      <c r="N17" s="2"/>
      <c r="O17" s="2"/>
      <c r="P17" s="2"/>
      <c r="Q17" s="2"/>
      <c r="R17" s="2"/>
      <c r="S17" s="2"/>
      <c r="T17" s="2"/>
      <c r="U17" s="2"/>
      <c r="V17" s="2"/>
      <c r="W17" s="2"/>
      <c r="X17" s="2"/>
      <c r="Y17" s="2"/>
      <c r="Z17" s="2"/>
    </row>
    <row r="18" spans="1:26" ht="30" customHeight="1">
      <c r="A18" s="2"/>
      <c r="B18" s="17">
        <v>7</v>
      </c>
      <c r="C18" s="20" t="str">
        <f ca="1">IFERROR(OFFSET('1. Staff Posts and Salaries'!$F$1,MATCH(B18,'1. Staff Posts and Salaries'!P:P,0)-1,0),"")</f>
        <v/>
      </c>
      <c r="D18" s="23">
        <f ca="1">IFERROR(SUMIF('2. Annual Costs of Staff Posts'!$F$13:$F$113,'Summary of Staff Resourcing'!$C18,'2. Annual Costs of Staff Posts'!$L$13:$L$113),"")</f>
        <v>0</v>
      </c>
      <c r="E18" s="23">
        <f ca="1">IFERROR(SUMIF('2. Annual Costs of Staff Posts'!$F$13:$F$113,'Summary of Staff Resourcing'!$C18,'2. Annual Costs of Staff Posts'!$Q$13:$Q$113),"")</f>
        <v>0</v>
      </c>
      <c r="F18" s="23">
        <f ca="1">IFERROR(SUMIF('2. Annual Costs of Staff Posts'!$F$13:$F$113,'Summary of Staff Resourcing'!$C18,'2. Annual Costs of Staff Posts'!$V$13:$V$113),"")</f>
        <v>0</v>
      </c>
      <c r="G18" s="23">
        <f ca="1">IFERROR(SUMIF('2. Annual Costs of Staff Posts'!$F$13:$F$113,'Summary of Staff Resourcing'!$C18,'2. Annual Costs of Staff Posts'!$AA$13:$AA$113),"")</f>
        <v>0</v>
      </c>
      <c r="H18" s="23">
        <f ca="1">IFERROR(SUMIF('2. Annual Costs of Staff Posts'!$F$13:$F$113,'Summary of Staff Resourcing'!$C18,'2. Annual Costs of Staff Posts'!$AF$13:$AF$113),"")</f>
        <v>0</v>
      </c>
      <c r="I18" s="28">
        <f t="shared" ca="1" si="0"/>
        <v>0</v>
      </c>
      <c r="J18" s="1"/>
      <c r="K18" s="2"/>
      <c r="L18" s="2"/>
      <c r="M18" s="2"/>
      <c r="N18" s="2"/>
      <c r="O18" s="2"/>
      <c r="P18" s="2"/>
      <c r="Q18" s="2"/>
      <c r="R18" s="2"/>
      <c r="S18" s="2"/>
      <c r="T18" s="2"/>
      <c r="U18" s="2"/>
      <c r="V18" s="2"/>
      <c r="W18" s="2"/>
      <c r="X18" s="2"/>
      <c r="Y18" s="2"/>
      <c r="Z18" s="2"/>
    </row>
    <row r="19" spans="1:26" ht="30" customHeight="1">
      <c r="A19" s="2"/>
      <c r="B19" s="17">
        <v>8</v>
      </c>
      <c r="C19" s="20" t="str">
        <f ca="1">IFERROR(OFFSET('1. Staff Posts and Salaries'!$F$1,MATCH(B19,'1. Staff Posts and Salaries'!P:P,0)-1,0),"")</f>
        <v/>
      </c>
      <c r="D19" s="23">
        <f ca="1">IFERROR(SUMIF('2. Annual Costs of Staff Posts'!$F$13:$F$113,'Summary of Staff Resourcing'!$C19,'2. Annual Costs of Staff Posts'!$L$13:$L$113),"")</f>
        <v>0</v>
      </c>
      <c r="E19" s="23">
        <f ca="1">IFERROR(SUMIF('2. Annual Costs of Staff Posts'!$F$13:$F$113,'Summary of Staff Resourcing'!$C19,'2. Annual Costs of Staff Posts'!$Q$13:$Q$113),"")</f>
        <v>0</v>
      </c>
      <c r="F19" s="23">
        <f ca="1">IFERROR(SUMIF('2. Annual Costs of Staff Posts'!$F$13:$F$113,'Summary of Staff Resourcing'!$C19,'2. Annual Costs of Staff Posts'!$V$13:$V$113),"")</f>
        <v>0</v>
      </c>
      <c r="G19" s="23">
        <f ca="1">IFERROR(SUMIF('2. Annual Costs of Staff Posts'!$F$13:$F$113,'Summary of Staff Resourcing'!$C19,'2. Annual Costs of Staff Posts'!$AA$13:$AA$113),"")</f>
        <v>0</v>
      </c>
      <c r="H19" s="23">
        <f ca="1">IFERROR(SUMIF('2. Annual Costs of Staff Posts'!$F$13:$F$113,'Summary of Staff Resourcing'!$C19,'2. Annual Costs of Staff Posts'!$AF$13:$AF$113),"")</f>
        <v>0</v>
      </c>
      <c r="I19" s="28">
        <f t="shared" ca="1" si="0"/>
        <v>0</v>
      </c>
      <c r="J19" s="1"/>
      <c r="K19" s="2"/>
      <c r="L19" s="2"/>
      <c r="M19" s="2"/>
      <c r="N19" s="2"/>
      <c r="O19" s="2"/>
      <c r="P19" s="2"/>
      <c r="Q19" s="2"/>
      <c r="R19" s="2"/>
      <c r="S19" s="2"/>
      <c r="T19" s="2"/>
      <c r="U19" s="2"/>
      <c r="V19" s="2"/>
      <c r="W19" s="2"/>
      <c r="X19" s="2"/>
      <c r="Y19" s="2"/>
      <c r="Z19" s="2"/>
    </row>
    <row r="20" spans="1:26" ht="30" customHeight="1">
      <c r="A20" s="2"/>
      <c r="B20" s="17">
        <v>9</v>
      </c>
      <c r="C20" s="20" t="str">
        <f ca="1">IFERROR(OFFSET('1. Staff Posts and Salaries'!$F$1,MATCH(B20,'1. Staff Posts and Salaries'!P:P,0)-1,0),"")</f>
        <v/>
      </c>
      <c r="D20" s="23">
        <f ca="1">IFERROR(SUMIF('2. Annual Costs of Staff Posts'!$F$13:$F$113,'Summary of Staff Resourcing'!$C20,'2. Annual Costs of Staff Posts'!$L$13:$L$113),"")</f>
        <v>0</v>
      </c>
      <c r="E20" s="23">
        <f ca="1">IFERROR(SUMIF('2. Annual Costs of Staff Posts'!$F$13:$F$113,'Summary of Staff Resourcing'!$C20,'2. Annual Costs of Staff Posts'!$Q$13:$Q$113),"")</f>
        <v>0</v>
      </c>
      <c r="F20" s="23">
        <f ca="1">IFERROR(SUMIF('2. Annual Costs of Staff Posts'!$F$13:$F$113,'Summary of Staff Resourcing'!$C20,'2. Annual Costs of Staff Posts'!$V$13:$V$113),"")</f>
        <v>0</v>
      </c>
      <c r="G20" s="23">
        <f ca="1">IFERROR(SUMIF('2. Annual Costs of Staff Posts'!$F$13:$F$113,'Summary of Staff Resourcing'!$C20,'2. Annual Costs of Staff Posts'!$AA$13:$AA$113),"")</f>
        <v>0</v>
      </c>
      <c r="H20" s="23">
        <f ca="1">IFERROR(SUMIF('2. Annual Costs of Staff Posts'!$F$13:$F$113,'Summary of Staff Resourcing'!$C20,'2. Annual Costs of Staff Posts'!$AF$13:$AF$113),"")</f>
        <v>0</v>
      </c>
      <c r="I20" s="28">
        <f t="shared" ca="1" si="0"/>
        <v>0</v>
      </c>
      <c r="J20" s="1"/>
      <c r="K20" s="2"/>
      <c r="L20" s="2"/>
      <c r="M20" s="2"/>
      <c r="N20" s="2"/>
      <c r="O20" s="2"/>
      <c r="P20" s="2"/>
      <c r="Q20" s="2"/>
      <c r="R20" s="2"/>
      <c r="S20" s="2"/>
      <c r="T20" s="2"/>
      <c r="U20" s="2"/>
      <c r="V20" s="2"/>
      <c r="W20" s="2"/>
      <c r="X20" s="2"/>
      <c r="Y20" s="2"/>
      <c r="Z20" s="2"/>
    </row>
    <row r="21" spans="1:26" ht="30" customHeight="1">
      <c r="A21" s="2"/>
      <c r="B21" s="17">
        <v>10</v>
      </c>
      <c r="C21" s="20" t="str">
        <f ca="1">IFERROR(OFFSET('1. Staff Posts and Salaries'!$F$1,MATCH(B21,'1. Staff Posts and Salaries'!P:P,0)-1,0),"")</f>
        <v/>
      </c>
      <c r="D21" s="23">
        <f ca="1">IFERROR(SUMIF('2. Annual Costs of Staff Posts'!$F$13:$F$113,'Summary of Staff Resourcing'!$C21,'2. Annual Costs of Staff Posts'!$L$13:$L$113),"")</f>
        <v>0</v>
      </c>
      <c r="E21" s="23">
        <f ca="1">IFERROR(SUMIF('2. Annual Costs of Staff Posts'!$F$13:$F$113,'Summary of Staff Resourcing'!$C21,'2. Annual Costs of Staff Posts'!$Q$13:$Q$113),"")</f>
        <v>0</v>
      </c>
      <c r="F21" s="23">
        <f ca="1">IFERROR(SUMIF('2. Annual Costs of Staff Posts'!$F$13:$F$113,'Summary of Staff Resourcing'!$C21,'2. Annual Costs of Staff Posts'!$V$13:$V$113),"")</f>
        <v>0</v>
      </c>
      <c r="G21" s="23">
        <f ca="1">IFERROR(SUMIF('2. Annual Costs of Staff Posts'!$F$13:$F$113,'Summary of Staff Resourcing'!$C21,'2. Annual Costs of Staff Posts'!$AA$13:$AA$113),"")</f>
        <v>0</v>
      </c>
      <c r="H21" s="23">
        <f ca="1">IFERROR(SUMIF('2. Annual Costs of Staff Posts'!$F$13:$F$113,'Summary of Staff Resourcing'!$C21,'2. Annual Costs of Staff Posts'!$AF$13:$AF$113),"")</f>
        <v>0</v>
      </c>
      <c r="I21" s="28">
        <f t="shared" ref="I21:I60" ca="1" si="1">SUM(D21:H21)</f>
        <v>0</v>
      </c>
      <c r="J21" s="1"/>
      <c r="K21" s="2"/>
      <c r="L21" s="2"/>
      <c r="M21" s="2"/>
      <c r="N21" s="2"/>
      <c r="O21" s="2"/>
      <c r="P21" s="2"/>
      <c r="Q21" s="2"/>
      <c r="R21" s="2"/>
      <c r="S21" s="2"/>
      <c r="T21" s="2"/>
      <c r="U21" s="2"/>
      <c r="V21" s="2"/>
      <c r="W21" s="2"/>
      <c r="X21" s="2"/>
      <c r="Y21" s="2"/>
      <c r="Z21" s="2"/>
    </row>
    <row r="22" spans="1:26" ht="30" customHeight="1">
      <c r="A22" s="2"/>
      <c r="B22" s="17">
        <v>11</v>
      </c>
      <c r="C22" s="20" t="str">
        <f ca="1">IFERROR(OFFSET('1. Staff Posts and Salaries'!$F$1,MATCH(B22,'1. Staff Posts and Salaries'!P:P,0)-1,0),"")</f>
        <v/>
      </c>
      <c r="D22" s="23">
        <f ca="1">IFERROR(SUMIF('2. Annual Costs of Staff Posts'!$F$13:$F$113,'Summary of Staff Resourcing'!$C22,'2. Annual Costs of Staff Posts'!$L$13:$L$113),"")</f>
        <v>0</v>
      </c>
      <c r="E22" s="23">
        <f ca="1">IFERROR(SUMIF('2. Annual Costs of Staff Posts'!$F$13:$F$113,'Summary of Staff Resourcing'!$C22,'2. Annual Costs of Staff Posts'!$Q$13:$Q$113),"")</f>
        <v>0</v>
      </c>
      <c r="F22" s="23">
        <f ca="1">IFERROR(SUMIF('2. Annual Costs of Staff Posts'!$F$13:$F$113,'Summary of Staff Resourcing'!$C22,'2. Annual Costs of Staff Posts'!$V$13:$V$113),"")</f>
        <v>0</v>
      </c>
      <c r="G22" s="23">
        <f ca="1">IFERROR(SUMIF('2. Annual Costs of Staff Posts'!$F$13:$F$113,'Summary of Staff Resourcing'!$C22,'2. Annual Costs of Staff Posts'!$AA$13:$AA$113),"")</f>
        <v>0</v>
      </c>
      <c r="H22" s="23">
        <f ca="1">IFERROR(SUMIF('2. Annual Costs of Staff Posts'!$F$13:$F$113,'Summary of Staff Resourcing'!$C22,'2. Annual Costs of Staff Posts'!$AF$13:$AF$113),"")</f>
        <v>0</v>
      </c>
      <c r="I22" s="28">
        <f t="shared" ca="1" si="1"/>
        <v>0</v>
      </c>
      <c r="J22" s="1"/>
      <c r="K22" s="2"/>
      <c r="L22" s="2"/>
      <c r="M22" s="2"/>
      <c r="N22" s="2"/>
      <c r="O22" s="2"/>
      <c r="P22" s="2"/>
      <c r="Q22" s="2"/>
      <c r="R22" s="2"/>
      <c r="S22" s="2"/>
      <c r="T22" s="2"/>
      <c r="U22" s="2"/>
      <c r="V22" s="2"/>
      <c r="W22" s="2"/>
      <c r="X22" s="2"/>
      <c r="Y22" s="2"/>
      <c r="Z22" s="2"/>
    </row>
    <row r="23" spans="1:26" ht="30" customHeight="1">
      <c r="A23" s="2"/>
      <c r="B23" s="17">
        <v>12</v>
      </c>
      <c r="C23" s="20" t="str">
        <f ca="1">IFERROR(OFFSET('1. Staff Posts and Salaries'!$F$1,MATCH(B23,'1. Staff Posts and Salaries'!P:P,0)-1,0),"")</f>
        <v/>
      </c>
      <c r="D23" s="23">
        <f ca="1">IFERROR(SUMIF('2. Annual Costs of Staff Posts'!$F$13:$F$113,'Summary of Staff Resourcing'!$C23,'2. Annual Costs of Staff Posts'!$L$13:$L$113),"")</f>
        <v>0</v>
      </c>
      <c r="E23" s="23">
        <f ca="1">IFERROR(SUMIF('2. Annual Costs of Staff Posts'!$F$13:$F$113,'Summary of Staff Resourcing'!$C23,'2. Annual Costs of Staff Posts'!$Q$13:$Q$113),"")</f>
        <v>0</v>
      </c>
      <c r="F23" s="23">
        <f ca="1">IFERROR(SUMIF('2. Annual Costs of Staff Posts'!$F$13:$F$113,'Summary of Staff Resourcing'!$C23,'2. Annual Costs of Staff Posts'!$V$13:$V$113),"")</f>
        <v>0</v>
      </c>
      <c r="G23" s="23">
        <f ca="1">IFERROR(SUMIF('2. Annual Costs of Staff Posts'!$F$13:$F$113,'Summary of Staff Resourcing'!$C23,'2. Annual Costs of Staff Posts'!$AA$13:$AA$113),"")</f>
        <v>0</v>
      </c>
      <c r="H23" s="23">
        <f ca="1">IFERROR(SUMIF('2. Annual Costs of Staff Posts'!$F$13:$F$113,'Summary of Staff Resourcing'!$C23,'2. Annual Costs of Staff Posts'!$AF$13:$AF$113),"")</f>
        <v>0</v>
      </c>
      <c r="I23" s="28">
        <f t="shared" ca="1" si="1"/>
        <v>0</v>
      </c>
      <c r="J23" s="1"/>
      <c r="K23" s="2"/>
      <c r="L23" s="2"/>
      <c r="M23" s="2"/>
      <c r="N23" s="2"/>
      <c r="O23" s="2"/>
      <c r="P23" s="2"/>
      <c r="Q23" s="2"/>
      <c r="R23" s="2"/>
      <c r="S23" s="2"/>
      <c r="T23" s="2"/>
      <c r="U23" s="2"/>
      <c r="V23" s="2"/>
      <c r="W23" s="2"/>
      <c r="X23" s="2"/>
      <c r="Y23" s="2"/>
      <c r="Z23" s="2"/>
    </row>
    <row r="24" spans="1:26" ht="30" customHeight="1">
      <c r="A24" s="2"/>
      <c r="B24" s="17">
        <v>13</v>
      </c>
      <c r="C24" s="20" t="str">
        <f ca="1">IFERROR(OFFSET('1. Staff Posts and Salaries'!$F$1,MATCH(B24,'1. Staff Posts and Salaries'!P:P,0)-1,0),"")</f>
        <v/>
      </c>
      <c r="D24" s="23">
        <f ca="1">IFERROR(SUMIF('2. Annual Costs of Staff Posts'!$F$13:$F$113,'Summary of Staff Resourcing'!$C24,'2. Annual Costs of Staff Posts'!$L$13:$L$113),"")</f>
        <v>0</v>
      </c>
      <c r="E24" s="23">
        <f ca="1">IFERROR(SUMIF('2. Annual Costs of Staff Posts'!$F$13:$F$113,'Summary of Staff Resourcing'!$C24,'2. Annual Costs of Staff Posts'!$Q$13:$Q$113),"")</f>
        <v>0</v>
      </c>
      <c r="F24" s="23">
        <f ca="1">IFERROR(SUMIF('2. Annual Costs of Staff Posts'!$F$13:$F$113,'Summary of Staff Resourcing'!$C24,'2. Annual Costs of Staff Posts'!$V$13:$V$113),"")</f>
        <v>0</v>
      </c>
      <c r="G24" s="23">
        <f ca="1">IFERROR(SUMIF('2. Annual Costs of Staff Posts'!$F$13:$F$113,'Summary of Staff Resourcing'!$C24,'2. Annual Costs of Staff Posts'!$AA$13:$AA$113),"")</f>
        <v>0</v>
      </c>
      <c r="H24" s="23">
        <f ca="1">IFERROR(SUMIF('2. Annual Costs of Staff Posts'!$F$13:$F$113,'Summary of Staff Resourcing'!$C24,'2. Annual Costs of Staff Posts'!$AF$13:$AF$113),"")</f>
        <v>0</v>
      </c>
      <c r="I24" s="28">
        <f t="shared" ca="1" si="1"/>
        <v>0</v>
      </c>
      <c r="J24" s="1"/>
      <c r="K24" s="2"/>
      <c r="L24" s="2"/>
      <c r="M24" s="2"/>
      <c r="N24" s="2"/>
      <c r="O24" s="2"/>
      <c r="P24" s="2"/>
      <c r="Q24" s="2"/>
      <c r="R24" s="2"/>
      <c r="S24" s="2"/>
      <c r="T24" s="2"/>
      <c r="U24" s="2"/>
      <c r="V24" s="2"/>
      <c r="W24" s="2"/>
      <c r="X24" s="2"/>
      <c r="Y24" s="2"/>
      <c r="Z24" s="2"/>
    </row>
    <row r="25" spans="1:26" ht="30" customHeight="1">
      <c r="A25" s="2"/>
      <c r="B25" s="17">
        <v>14</v>
      </c>
      <c r="C25" s="20" t="str">
        <f ca="1">IFERROR(OFFSET('1. Staff Posts and Salaries'!$F$1,MATCH(B25,'1. Staff Posts and Salaries'!P:P,0)-1,0),"")</f>
        <v/>
      </c>
      <c r="D25" s="23">
        <f ca="1">IFERROR(SUMIF('2. Annual Costs of Staff Posts'!$F$13:$F$113,'Summary of Staff Resourcing'!$C25,'2. Annual Costs of Staff Posts'!$L$13:$L$113),"")</f>
        <v>0</v>
      </c>
      <c r="E25" s="23">
        <f ca="1">IFERROR(SUMIF('2. Annual Costs of Staff Posts'!$F$13:$F$113,'Summary of Staff Resourcing'!$C25,'2. Annual Costs of Staff Posts'!$Q$13:$Q$113),"")</f>
        <v>0</v>
      </c>
      <c r="F25" s="23">
        <f ca="1">IFERROR(SUMIF('2. Annual Costs of Staff Posts'!$F$13:$F$113,'Summary of Staff Resourcing'!$C25,'2. Annual Costs of Staff Posts'!$V$13:$V$113),"")</f>
        <v>0</v>
      </c>
      <c r="G25" s="23">
        <f ca="1">IFERROR(SUMIF('2. Annual Costs of Staff Posts'!$F$13:$F$113,'Summary of Staff Resourcing'!$C25,'2. Annual Costs of Staff Posts'!$AA$13:$AA$113),"")</f>
        <v>0</v>
      </c>
      <c r="H25" s="23">
        <f ca="1">IFERROR(SUMIF('2. Annual Costs of Staff Posts'!$F$13:$F$113,'Summary of Staff Resourcing'!$C25,'2. Annual Costs of Staff Posts'!$AF$13:$AF$113),"")</f>
        <v>0</v>
      </c>
      <c r="I25" s="28">
        <f t="shared" ca="1" si="1"/>
        <v>0</v>
      </c>
      <c r="J25" s="1"/>
      <c r="K25" s="2"/>
      <c r="L25" s="2"/>
      <c r="M25" s="2"/>
      <c r="N25" s="2"/>
      <c r="O25" s="2"/>
      <c r="P25" s="2"/>
      <c r="Q25" s="2"/>
      <c r="R25" s="2"/>
      <c r="S25" s="2"/>
      <c r="T25" s="2"/>
      <c r="U25" s="2"/>
      <c r="V25" s="2"/>
      <c r="W25" s="2"/>
      <c r="X25" s="2"/>
      <c r="Y25" s="2"/>
      <c r="Z25" s="2"/>
    </row>
    <row r="26" spans="1:26" ht="30" customHeight="1">
      <c r="A26" s="2"/>
      <c r="B26" s="17">
        <v>15</v>
      </c>
      <c r="C26" s="20" t="str">
        <f ca="1">IFERROR(OFFSET('1. Staff Posts and Salaries'!$F$1,MATCH(B26,'1. Staff Posts and Salaries'!P:P,0)-1,0),"")</f>
        <v/>
      </c>
      <c r="D26" s="23">
        <f ca="1">IFERROR(SUMIF('2. Annual Costs of Staff Posts'!$F$13:$F$113,'Summary of Staff Resourcing'!$C26,'2. Annual Costs of Staff Posts'!$L$13:$L$113),"")</f>
        <v>0</v>
      </c>
      <c r="E26" s="23">
        <f ca="1">IFERROR(SUMIF('2. Annual Costs of Staff Posts'!$F$13:$F$113,'Summary of Staff Resourcing'!$C26,'2. Annual Costs of Staff Posts'!$Q$13:$Q$113),"")</f>
        <v>0</v>
      </c>
      <c r="F26" s="23">
        <f ca="1">IFERROR(SUMIF('2. Annual Costs of Staff Posts'!$F$13:$F$113,'Summary of Staff Resourcing'!$C26,'2. Annual Costs of Staff Posts'!$V$13:$V$113),"")</f>
        <v>0</v>
      </c>
      <c r="G26" s="23">
        <f ca="1">IFERROR(SUMIF('2. Annual Costs of Staff Posts'!$F$13:$F$113,'Summary of Staff Resourcing'!$C26,'2. Annual Costs of Staff Posts'!$AA$13:$AA$113),"")</f>
        <v>0</v>
      </c>
      <c r="H26" s="23">
        <f ca="1">IFERROR(SUMIF('2. Annual Costs of Staff Posts'!$F$13:$F$113,'Summary of Staff Resourcing'!$C26,'2. Annual Costs of Staff Posts'!$AF$13:$AF$113),"")</f>
        <v>0</v>
      </c>
      <c r="I26" s="28">
        <f t="shared" ca="1" si="1"/>
        <v>0</v>
      </c>
      <c r="J26" s="1"/>
      <c r="K26" s="2"/>
      <c r="L26" s="2"/>
      <c r="M26" s="2"/>
      <c r="N26" s="2"/>
      <c r="O26" s="2"/>
      <c r="P26" s="2"/>
      <c r="Q26" s="2"/>
      <c r="R26" s="2"/>
      <c r="S26" s="2"/>
      <c r="T26" s="2"/>
      <c r="U26" s="2"/>
      <c r="V26" s="2"/>
      <c r="W26" s="2"/>
      <c r="X26" s="2"/>
      <c r="Y26" s="2"/>
      <c r="Z26" s="2"/>
    </row>
    <row r="27" spans="1:26" ht="30" customHeight="1">
      <c r="A27" s="2"/>
      <c r="B27" s="17">
        <v>16</v>
      </c>
      <c r="C27" s="20" t="str">
        <f ca="1">IFERROR(OFFSET('1. Staff Posts and Salaries'!$F$1,MATCH(B27,'1. Staff Posts and Salaries'!P:P,0)-1,0),"")</f>
        <v/>
      </c>
      <c r="D27" s="23">
        <f ca="1">IFERROR(SUMIF('2. Annual Costs of Staff Posts'!$F$13:$F$113,'Summary of Staff Resourcing'!$C27,'2. Annual Costs of Staff Posts'!$L$13:$L$113),"")</f>
        <v>0</v>
      </c>
      <c r="E27" s="23">
        <f ca="1">IFERROR(SUMIF('2. Annual Costs of Staff Posts'!$F$13:$F$113,'Summary of Staff Resourcing'!$C27,'2. Annual Costs of Staff Posts'!$Q$13:$Q$113),"")</f>
        <v>0</v>
      </c>
      <c r="F27" s="23">
        <f ca="1">IFERROR(SUMIF('2. Annual Costs of Staff Posts'!$F$13:$F$113,'Summary of Staff Resourcing'!$C27,'2. Annual Costs of Staff Posts'!$V$13:$V$113),"")</f>
        <v>0</v>
      </c>
      <c r="G27" s="23">
        <f ca="1">IFERROR(SUMIF('2. Annual Costs of Staff Posts'!$F$13:$F$113,'Summary of Staff Resourcing'!$C27,'2. Annual Costs of Staff Posts'!$AA$13:$AA$113),"")</f>
        <v>0</v>
      </c>
      <c r="H27" s="23">
        <f ca="1">IFERROR(SUMIF('2. Annual Costs of Staff Posts'!$F$13:$F$113,'Summary of Staff Resourcing'!$C27,'2. Annual Costs of Staff Posts'!$AF$13:$AF$113),"")</f>
        <v>0</v>
      </c>
      <c r="I27" s="28">
        <f t="shared" ca="1" si="1"/>
        <v>0</v>
      </c>
      <c r="J27" s="1"/>
      <c r="K27" s="2"/>
      <c r="L27" s="2"/>
      <c r="M27" s="2"/>
      <c r="N27" s="2"/>
      <c r="O27" s="2"/>
      <c r="P27" s="2"/>
      <c r="Q27" s="2"/>
      <c r="R27" s="2"/>
      <c r="S27" s="2"/>
      <c r="T27" s="2"/>
      <c r="U27" s="2"/>
      <c r="V27" s="2"/>
      <c r="W27" s="2"/>
      <c r="X27" s="2"/>
      <c r="Y27" s="2"/>
      <c r="Z27" s="2"/>
    </row>
    <row r="28" spans="1:26" ht="30" customHeight="1">
      <c r="A28" s="2"/>
      <c r="B28" s="17">
        <v>17</v>
      </c>
      <c r="C28" s="20" t="str">
        <f ca="1">IFERROR(OFFSET('1. Staff Posts and Salaries'!$F$1,MATCH(B28,'1. Staff Posts and Salaries'!P:P,0)-1,0),"")</f>
        <v/>
      </c>
      <c r="D28" s="23">
        <f ca="1">IFERROR(SUMIF('2. Annual Costs of Staff Posts'!$F$13:$F$113,'Summary of Staff Resourcing'!$C28,'2. Annual Costs of Staff Posts'!$L$13:$L$113),"")</f>
        <v>0</v>
      </c>
      <c r="E28" s="23">
        <f ca="1">IFERROR(SUMIF('2. Annual Costs of Staff Posts'!$F$13:$F$113,'Summary of Staff Resourcing'!$C28,'2. Annual Costs of Staff Posts'!$Q$13:$Q$113),"")</f>
        <v>0</v>
      </c>
      <c r="F28" s="23">
        <f ca="1">IFERROR(SUMIF('2. Annual Costs of Staff Posts'!$F$13:$F$113,'Summary of Staff Resourcing'!$C28,'2. Annual Costs of Staff Posts'!$V$13:$V$113),"")</f>
        <v>0</v>
      </c>
      <c r="G28" s="23">
        <f ca="1">IFERROR(SUMIF('2. Annual Costs of Staff Posts'!$F$13:$F$113,'Summary of Staff Resourcing'!$C28,'2. Annual Costs of Staff Posts'!$AA$13:$AA$113),"")</f>
        <v>0</v>
      </c>
      <c r="H28" s="23">
        <f ca="1">IFERROR(SUMIF('2. Annual Costs of Staff Posts'!$F$13:$F$113,'Summary of Staff Resourcing'!$C28,'2. Annual Costs of Staff Posts'!$AF$13:$AF$113),"")</f>
        <v>0</v>
      </c>
      <c r="I28" s="28">
        <f t="shared" ca="1" si="1"/>
        <v>0</v>
      </c>
      <c r="J28" s="1"/>
      <c r="K28" s="2"/>
      <c r="L28" s="2"/>
      <c r="M28" s="2"/>
      <c r="N28" s="2"/>
      <c r="O28" s="2"/>
      <c r="P28" s="2"/>
      <c r="Q28" s="2"/>
      <c r="R28" s="2"/>
      <c r="S28" s="2"/>
      <c r="T28" s="2"/>
      <c r="U28" s="2"/>
      <c r="V28" s="2"/>
      <c r="W28" s="2"/>
      <c r="X28" s="2"/>
      <c r="Y28" s="2"/>
      <c r="Z28" s="2"/>
    </row>
    <row r="29" spans="1:26" ht="30" customHeight="1">
      <c r="A29" s="2"/>
      <c r="B29" s="17">
        <v>18</v>
      </c>
      <c r="C29" s="20" t="str">
        <f ca="1">IFERROR(OFFSET('1. Staff Posts and Salaries'!$F$1,MATCH(B29,'1. Staff Posts and Salaries'!P:P,0)-1,0),"")</f>
        <v/>
      </c>
      <c r="D29" s="23">
        <f ca="1">IFERROR(SUMIF('2. Annual Costs of Staff Posts'!$F$13:$F$113,'Summary of Staff Resourcing'!$C29,'2. Annual Costs of Staff Posts'!$L$13:$L$113),"")</f>
        <v>0</v>
      </c>
      <c r="E29" s="23">
        <f ca="1">IFERROR(SUMIF('2. Annual Costs of Staff Posts'!$F$13:$F$113,'Summary of Staff Resourcing'!$C29,'2. Annual Costs of Staff Posts'!$Q$13:$Q$113),"")</f>
        <v>0</v>
      </c>
      <c r="F29" s="23">
        <f ca="1">IFERROR(SUMIF('2. Annual Costs of Staff Posts'!$F$13:$F$113,'Summary of Staff Resourcing'!$C29,'2. Annual Costs of Staff Posts'!$V$13:$V$113),"")</f>
        <v>0</v>
      </c>
      <c r="G29" s="23">
        <f ca="1">IFERROR(SUMIF('2. Annual Costs of Staff Posts'!$F$13:$F$113,'Summary of Staff Resourcing'!$C29,'2. Annual Costs of Staff Posts'!$AA$13:$AA$113),"")</f>
        <v>0</v>
      </c>
      <c r="H29" s="23">
        <f ca="1">IFERROR(SUMIF('2. Annual Costs of Staff Posts'!$F$13:$F$113,'Summary of Staff Resourcing'!$C29,'2. Annual Costs of Staff Posts'!$AF$13:$AF$113),"")</f>
        <v>0</v>
      </c>
      <c r="I29" s="28">
        <f t="shared" ca="1" si="1"/>
        <v>0</v>
      </c>
      <c r="J29" s="1"/>
      <c r="K29" s="2"/>
      <c r="L29" s="2"/>
      <c r="M29" s="2"/>
      <c r="N29" s="2"/>
      <c r="O29" s="2"/>
      <c r="P29" s="2"/>
      <c r="Q29" s="2"/>
      <c r="R29" s="2"/>
      <c r="S29" s="2"/>
      <c r="T29" s="2"/>
      <c r="U29" s="2"/>
      <c r="V29" s="2"/>
      <c r="W29" s="2"/>
      <c r="X29" s="2"/>
      <c r="Y29" s="2"/>
      <c r="Z29" s="2"/>
    </row>
    <row r="30" spans="1:26" ht="30" customHeight="1">
      <c r="A30" s="2"/>
      <c r="B30" s="17">
        <v>19</v>
      </c>
      <c r="C30" s="20" t="str">
        <f ca="1">IFERROR(OFFSET('1. Staff Posts and Salaries'!$F$1,MATCH(B30,'1. Staff Posts and Salaries'!P:P,0)-1,0),"")</f>
        <v/>
      </c>
      <c r="D30" s="23">
        <f ca="1">IFERROR(SUMIF('2. Annual Costs of Staff Posts'!$F$13:$F$113,'Summary of Staff Resourcing'!$C30,'2. Annual Costs of Staff Posts'!$L$13:$L$113),"")</f>
        <v>0</v>
      </c>
      <c r="E30" s="23">
        <f ca="1">IFERROR(SUMIF('2. Annual Costs of Staff Posts'!$F$13:$F$113,'Summary of Staff Resourcing'!$C30,'2. Annual Costs of Staff Posts'!$Q$13:$Q$113),"")</f>
        <v>0</v>
      </c>
      <c r="F30" s="23">
        <f ca="1">IFERROR(SUMIF('2. Annual Costs of Staff Posts'!$F$13:$F$113,'Summary of Staff Resourcing'!$C30,'2. Annual Costs of Staff Posts'!$V$13:$V$113),"")</f>
        <v>0</v>
      </c>
      <c r="G30" s="23">
        <f ca="1">IFERROR(SUMIF('2. Annual Costs of Staff Posts'!$F$13:$F$113,'Summary of Staff Resourcing'!$C30,'2. Annual Costs of Staff Posts'!$AA$13:$AA$113),"")</f>
        <v>0</v>
      </c>
      <c r="H30" s="23">
        <f ca="1">IFERROR(SUMIF('2. Annual Costs of Staff Posts'!$F$13:$F$113,'Summary of Staff Resourcing'!$C30,'2. Annual Costs of Staff Posts'!$AF$13:$AF$113),"")</f>
        <v>0</v>
      </c>
      <c r="I30" s="28">
        <f t="shared" ca="1" si="1"/>
        <v>0</v>
      </c>
      <c r="J30" s="1"/>
      <c r="K30" s="2"/>
      <c r="L30" s="2"/>
      <c r="M30" s="2"/>
      <c r="N30" s="2"/>
      <c r="O30" s="2"/>
      <c r="P30" s="2"/>
      <c r="Q30" s="2"/>
      <c r="R30" s="2"/>
      <c r="S30" s="2"/>
      <c r="T30" s="2"/>
      <c r="U30" s="2"/>
      <c r="V30" s="2"/>
      <c r="W30" s="2"/>
      <c r="X30" s="2"/>
      <c r="Y30" s="2"/>
      <c r="Z30" s="2"/>
    </row>
    <row r="31" spans="1:26" ht="30" customHeight="1">
      <c r="A31" s="2"/>
      <c r="B31" s="17">
        <v>20</v>
      </c>
      <c r="C31" s="20" t="str">
        <f ca="1">IFERROR(OFFSET('1. Staff Posts and Salaries'!$F$1,MATCH(B31,'1. Staff Posts and Salaries'!P:P,0)-1,0),"")</f>
        <v/>
      </c>
      <c r="D31" s="23">
        <f ca="1">IFERROR(SUMIF('2. Annual Costs of Staff Posts'!$F$13:$F$113,'Summary of Staff Resourcing'!$C31,'2. Annual Costs of Staff Posts'!$L$13:$L$113),"")</f>
        <v>0</v>
      </c>
      <c r="E31" s="23">
        <f ca="1">IFERROR(SUMIF('2. Annual Costs of Staff Posts'!$F$13:$F$113,'Summary of Staff Resourcing'!$C31,'2. Annual Costs of Staff Posts'!$Q$13:$Q$113),"")</f>
        <v>0</v>
      </c>
      <c r="F31" s="23">
        <f ca="1">IFERROR(SUMIF('2. Annual Costs of Staff Posts'!$F$13:$F$113,'Summary of Staff Resourcing'!$C31,'2. Annual Costs of Staff Posts'!$V$13:$V$113),"")</f>
        <v>0</v>
      </c>
      <c r="G31" s="23">
        <f ca="1">IFERROR(SUMIF('2. Annual Costs of Staff Posts'!$F$13:$F$113,'Summary of Staff Resourcing'!$C31,'2. Annual Costs of Staff Posts'!$AA$13:$AA$113),"")</f>
        <v>0</v>
      </c>
      <c r="H31" s="23">
        <f ca="1">IFERROR(SUMIF('2. Annual Costs of Staff Posts'!$F$13:$F$113,'Summary of Staff Resourcing'!$C31,'2. Annual Costs of Staff Posts'!$AF$13:$AF$113),"")</f>
        <v>0</v>
      </c>
      <c r="I31" s="28">
        <f t="shared" ca="1" si="1"/>
        <v>0</v>
      </c>
      <c r="J31" s="1"/>
      <c r="K31" s="2"/>
      <c r="L31" s="2"/>
      <c r="M31" s="2"/>
      <c r="N31" s="2"/>
      <c r="O31" s="2"/>
      <c r="P31" s="2"/>
      <c r="Q31" s="2"/>
      <c r="R31" s="2"/>
      <c r="S31" s="2"/>
      <c r="T31" s="2"/>
      <c r="U31" s="2"/>
      <c r="V31" s="2"/>
      <c r="W31" s="2"/>
      <c r="X31" s="2"/>
      <c r="Y31" s="2"/>
      <c r="Z31" s="2"/>
    </row>
    <row r="32" spans="1:26" ht="30" customHeight="1">
      <c r="A32" s="2"/>
      <c r="B32" s="17">
        <v>21</v>
      </c>
      <c r="C32" s="20" t="str">
        <f ca="1">IFERROR(OFFSET('1. Staff Posts and Salaries'!$F$1,MATCH(B32,'1. Staff Posts and Salaries'!P:P,0)-1,0),"")</f>
        <v/>
      </c>
      <c r="D32" s="23">
        <f ca="1">IFERROR(SUMIF('2. Annual Costs of Staff Posts'!$F$13:$F$113,'Summary of Staff Resourcing'!$C32,'2. Annual Costs of Staff Posts'!$L$13:$L$113),"")</f>
        <v>0</v>
      </c>
      <c r="E32" s="23">
        <f ca="1">IFERROR(SUMIF('2. Annual Costs of Staff Posts'!$F$13:$F$113,'Summary of Staff Resourcing'!$C32,'2. Annual Costs of Staff Posts'!$Q$13:$Q$113),"")</f>
        <v>0</v>
      </c>
      <c r="F32" s="23">
        <f ca="1">IFERROR(SUMIF('2. Annual Costs of Staff Posts'!$F$13:$F$113,'Summary of Staff Resourcing'!$C32,'2. Annual Costs of Staff Posts'!$V$13:$V$113),"")</f>
        <v>0</v>
      </c>
      <c r="G32" s="23">
        <f ca="1">IFERROR(SUMIF('2. Annual Costs of Staff Posts'!$F$13:$F$113,'Summary of Staff Resourcing'!$C32,'2. Annual Costs of Staff Posts'!$AA$13:$AA$113),"")</f>
        <v>0</v>
      </c>
      <c r="H32" s="23">
        <f ca="1">IFERROR(SUMIF('2. Annual Costs of Staff Posts'!$F$13:$F$113,'Summary of Staff Resourcing'!$C32,'2. Annual Costs of Staff Posts'!$AF$13:$AF$113),"")</f>
        <v>0</v>
      </c>
      <c r="I32" s="28">
        <f t="shared" ca="1" si="1"/>
        <v>0</v>
      </c>
      <c r="J32" s="1"/>
      <c r="K32" s="2"/>
      <c r="L32" s="2"/>
      <c r="M32" s="2"/>
      <c r="N32" s="2"/>
      <c r="O32" s="2"/>
      <c r="P32" s="2"/>
      <c r="Q32" s="2"/>
      <c r="R32" s="2"/>
      <c r="S32" s="2"/>
      <c r="T32" s="2"/>
      <c r="U32" s="2"/>
      <c r="V32" s="2"/>
      <c r="W32" s="2"/>
      <c r="X32" s="2"/>
      <c r="Y32" s="2"/>
      <c r="Z32" s="2"/>
    </row>
    <row r="33" spans="1:26" ht="30" customHeight="1">
      <c r="A33" s="2"/>
      <c r="B33" s="17">
        <v>22</v>
      </c>
      <c r="C33" s="20" t="str">
        <f ca="1">IFERROR(OFFSET('1. Staff Posts and Salaries'!$F$1,MATCH(B33,'1. Staff Posts and Salaries'!P:P,0)-1,0),"")</f>
        <v/>
      </c>
      <c r="D33" s="23">
        <f ca="1">IFERROR(SUMIF('2. Annual Costs of Staff Posts'!$F$13:$F$113,'Summary of Staff Resourcing'!$C33,'2. Annual Costs of Staff Posts'!$L$13:$L$113),"")</f>
        <v>0</v>
      </c>
      <c r="E33" s="23">
        <f ca="1">IFERROR(SUMIF('2. Annual Costs of Staff Posts'!$F$13:$F$113,'Summary of Staff Resourcing'!$C33,'2. Annual Costs of Staff Posts'!$Q$13:$Q$113),"")</f>
        <v>0</v>
      </c>
      <c r="F33" s="23">
        <f ca="1">IFERROR(SUMIF('2. Annual Costs of Staff Posts'!$F$13:$F$113,'Summary of Staff Resourcing'!$C33,'2. Annual Costs of Staff Posts'!$V$13:$V$113),"")</f>
        <v>0</v>
      </c>
      <c r="G33" s="23">
        <f ca="1">IFERROR(SUMIF('2. Annual Costs of Staff Posts'!$F$13:$F$113,'Summary of Staff Resourcing'!$C33,'2. Annual Costs of Staff Posts'!$AA$13:$AA$113),"")</f>
        <v>0</v>
      </c>
      <c r="H33" s="23">
        <f ca="1">IFERROR(SUMIF('2. Annual Costs of Staff Posts'!$F$13:$F$113,'Summary of Staff Resourcing'!$C33,'2. Annual Costs of Staff Posts'!$AF$13:$AF$113),"")</f>
        <v>0</v>
      </c>
      <c r="I33" s="28">
        <f t="shared" ca="1" si="1"/>
        <v>0</v>
      </c>
      <c r="J33" s="1"/>
      <c r="K33" s="2"/>
      <c r="L33" s="2"/>
      <c r="M33" s="2"/>
      <c r="N33" s="2"/>
      <c r="O33" s="2"/>
      <c r="P33" s="2"/>
      <c r="Q33" s="2"/>
      <c r="R33" s="2"/>
      <c r="S33" s="2"/>
      <c r="T33" s="2"/>
      <c r="U33" s="2"/>
      <c r="V33" s="2"/>
      <c r="W33" s="2"/>
      <c r="X33" s="2"/>
      <c r="Y33" s="2"/>
      <c r="Z33" s="2"/>
    </row>
    <row r="34" spans="1:26" ht="30" customHeight="1">
      <c r="A34" s="2"/>
      <c r="B34" s="17">
        <v>23</v>
      </c>
      <c r="C34" s="20" t="str">
        <f ca="1">IFERROR(OFFSET('1. Staff Posts and Salaries'!$F$1,MATCH(B34,'1. Staff Posts and Salaries'!P:P,0)-1,0),"")</f>
        <v/>
      </c>
      <c r="D34" s="23">
        <f ca="1">IFERROR(SUMIF('2. Annual Costs of Staff Posts'!$F$13:$F$113,'Summary of Staff Resourcing'!$C34,'2. Annual Costs of Staff Posts'!$L$13:$L$113),"")</f>
        <v>0</v>
      </c>
      <c r="E34" s="23">
        <f ca="1">IFERROR(SUMIF('2. Annual Costs of Staff Posts'!$F$13:$F$113,'Summary of Staff Resourcing'!$C34,'2. Annual Costs of Staff Posts'!$Q$13:$Q$113),"")</f>
        <v>0</v>
      </c>
      <c r="F34" s="23">
        <f ca="1">IFERROR(SUMIF('2. Annual Costs of Staff Posts'!$F$13:$F$113,'Summary of Staff Resourcing'!$C34,'2. Annual Costs of Staff Posts'!$V$13:$V$113),"")</f>
        <v>0</v>
      </c>
      <c r="G34" s="23">
        <f ca="1">IFERROR(SUMIF('2. Annual Costs of Staff Posts'!$F$13:$F$113,'Summary of Staff Resourcing'!$C34,'2. Annual Costs of Staff Posts'!$AA$13:$AA$113),"")</f>
        <v>0</v>
      </c>
      <c r="H34" s="23">
        <f ca="1">IFERROR(SUMIF('2. Annual Costs of Staff Posts'!$F$13:$F$113,'Summary of Staff Resourcing'!$C34,'2. Annual Costs of Staff Posts'!$AF$13:$AF$113),"")</f>
        <v>0</v>
      </c>
      <c r="I34" s="28">
        <f t="shared" ca="1" si="1"/>
        <v>0</v>
      </c>
      <c r="J34" s="1"/>
      <c r="K34" s="2"/>
      <c r="L34" s="2"/>
      <c r="M34" s="2"/>
      <c r="N34" s="2"/>
      <c r="O34" s="2"/>
      <c r="P34" s="2"/>
      <c r="Q34" s="2"/>
      <c r="R34" s="2"/>
      <c r="S34" s="2"/>
      <c r="T34" s="2"/>
      <c r="U34" s="2"/>
      <c r="V34" s="2"/>
      <c r="W34" s="2"/>
      <c r="X34" s="2"/>
      <c r="Y34" s="2"/>
      <c r="Z34" s="2"/>
    </row>
    <row r="35" spans="1:26" ht="30" customHeight="1">
      <c r="A35" s="2"/>
      <c r="B35" s="17">
        <v>24</v>
      </c>
      <c r="C35" s="20" t="str">
        <f ca="1">IFERROR(OFFSET('1. Staff Posts and Salaries'!$F$1,MATCH(B35,'1. Staff Posts and Salaries'!P:P,0)-1,0),"")</f>
        <v/>
      </c>
      <c r="D35" s="23">
        <f ca="1">IFERROR(SUMIF('2. Annual Costs of Staff Posts'!$F$13:$F$113,'Summary of Staff Resourcing'!$C35,'2. Annual Costs of Staff Posts'!$L$13:$L$113),"")</f>
        <v>0</v>
      </c>
      <c r="E35" s="23">
        <f ca="1">IFERROR(SUMIF('2. Annual Costs of Staff Posts'!$F$13:$F$113,'Summary of Staff Resourcing'!$C35,'2. Annual Costs of Staff Posts'!$Q$13:$Q$113),"")</f>
        <v>0</v>
      </c>
      <c r="F35" s="23">
        <f ca="1">IFERROR(SUMIF('2. Annual Costs of Staff Posts'!$F$13:$F$113,'Summary of Staff Resourcing'!$C35,'2. Annual Costs of Staff Posts'!$V$13:$V$113),"")</f>
        <v>0</v>
      </c>
      <c r="G35" s="23">
        <f ca="1">IFERROR(SUMIF('2. Annual Costs of Staff Posts'!$F$13:$F$113,'Summary of Staff Resourcing'!$C35,'2. Annual Costs of Staff Posts'!$AA$13:$AA$113),"")</f>
        <v>0</v>
      </c>
      <c r="H35" s="23">
        <f ca="1">IFERROR(SUMIF('2. Annual Costs of Staff Posts'!$F$13:$F$113,'Summary of Staff Resourcing'!$C35,'2. Annual Costs of Staff Posts'!$AF$13:$AF$113),"")</f>
        <v>0</v>
      </c>
      <c r="I35" s="28">
        <f t="shared" ca="1" si="1"/>
        <v>0</v>
      </c>
      <c r="J35" s="1"/>
      <c r="K35" s="2"/>
      <c r="L35" s="2"/>
      <c r="M35" s="2"/>
      <c r="N35" s="2"/>
      <c r="O35" s="2"/>
      <c r="P35" s="2"/>
      <c r="Q35" s="2"/>
      <c r="R35" s="2"/>
      <c r="S35" s="2"/>
      <c r="T35" s="2"/>
      <c r="U35" s="2"/>
      <c r="V35" s="2"/>
      <c r="W35" s="2"/>
      <c r="X35" s="2"/>
      <c r="Y35" s="2"/>
      <c r="Z35" s="2"/>
    </row>
    <row r="36" spans="1:26" ht="30" customHeight="1">
      <c r="A36" s="2"/>
      <c r="B36" s="17">
        <v>25</v>
      </c>
      <c r="C36" s="20" t="str">
        <f ca="1">IFERROR(OFFSET('1. Staff Posts and Salaries'!$F$1,MATCH(B36,'1. Staff Posts and Salaries'!P:P,0)-1,0),"")</f>
        <v/>
      </c>
      <c r="D36" s="23">
        <f ca="1">IFERROR(SUMIF('2. Annual Costs of Staff Posts'!$F$13:$F$113,'Summary of Staff Resourcing'!$C36,'2. Annual Costs of Staff Posts'!$L$13:$L$113),"")</f>
        <v>0</v>
      </c>
      <c r="E36" s="23">
        <f ca="1">IFERROR(SUMIF('2. Annual Costs of Staff Posts'!$F$13:$F$113,'Summary of Staff Resourcing'!$C36,'2. Annual Costs of Staff Posts'!$Q$13:$Q$113),"")</f>
        <v>0</v>
      </c>
      <c r="F36" s="23">
        <f ca="1">IFERROR(SUMIF('2. Annual Costs of Staff Posts'!$F$13:$F$113,'Summary of Staff Resourcing'!$C36,'2. Annual Costs of Staff Posts'!$V$13:$V$113),"")</f>
        <v>0</v>
      </c>
      <c r="G36" s="23">
        <f ca="1">IFERROR(SUMIF('2. Annual Costs of Staff Posts'!$F$13:$F$113,'Summary of Staff Resourcing'!$C36,'2. Annual Costs of Staff Posts'!$AA$13:$AA$113),"")</f>
        <v>0</v>
      </c>
      <c r="H36" s="23">
        <f ca="1">IFERROR(SUMIF('2. Annual Costs of Staff Posts'!$F$13:$F$113,'Summary of Staff Resourcing'!$C36,'2. Annual Costs of Staff Posts'!$AF$13:$AF$113),"")</f>
        <v>0</v>
      </c>
      <c r="I36" s="28">
        <f t="shared" ca="1" si="1"/>
        <v>0</v>
      </c>
      <c r="J36" s="1"/>
      <c r="K36" s="2"/>
      <c r="L36" s="2"/>
      <c r="M36" s="2"/>
      <c r="N36" s="2"/>
      <c r="O36" s="2"/>
      <c r="P36" s="2"/>
      <c r="Q36" s="2"/>
      <c r="R36" s="2"/>
      <c r="S36" s="2"/>
      <c r="T36" s="2"/>
      <c r="U36" s="2"/>
      <c r="V36" s="2"/>
      <c r="W36" s="2"/>
      <c r="X36" s="2"/>
      <c r="Y36" s="2"/>
      <c r="Z36" s="2"/>
    </row>
    <row r="37" spans="1:26" ht="30" customHeight="1">
      <c r="A37" s="2"/>
      <c r="B37" s="17">
        <v>26</v>
      </c>
      <c r="C37" s="20" t="str">
        <f ca="1">IFERROR(OFFSET('1. Staff Posts and Salaries'!$F$1,MATCH(B37,'1. Staff Posts and Salaries'!P:P,0)-1,0),"")</f>
        <v/>
      </c>
      <c r="D37" s="23">
        <f ca="1">IFERROR(SUMIF('2. Annual Costs of Staff Posts'!$F$13:$F$113,'Summary of Staff Resourcing'!$C37,'2. Annual Costs of Staff Posts'!$L$13:$L$113),"")</f>
        <v>0</v>
      </c>
      <c r="E37" s="23">
        <f ca="1">IFERROR(SUMIF('2. Annual Costs of Staff Posts'!$F$13:$F$113,'Summary of Staff Resourcing'!$C37,'2. Annual Costs of Staff Posts'!$Q$13:$Q$113),"")</f>
        <v>0</v>
      </c>
      <c r="F37" s="23">
        <f ca="1">IFERROR(SUMIF('2. Annual Costs of Staff Posts'!$F$13:$F$113,'Summary of Staff Resourcing'!$C37,'2. Annual Costs of Staff Posts'!$V$13:$V$113),"")</f>
        <v>0</v>
      </c>
      <c r="G37" s="23">
        <f ca="1">IFERROR(SUMIF('2. Annual Costs of Staff Posts'!$F$13:$F$113,'Summary of Staff Resourcing'!$C37,'2. Annual Costs of Staff Posts'!$AA$13:$AA$113),"")</f>
        <v>0</v>
      </c>
      <c r="H37" s="23">
        <f ca="1">IFERROR(SUMIF('2. Annual Costs of Staff Posts'!$F$13:$F$113,'Summary of Staff Resourcing'!$C37,'2. Annual Costs of Staff Posts'!$AF$13:$AF$113),"")</f>
        <v>0</v>
      </c>
      <c r="I37" s="28">
        <f t="shared" ca="1" si="1"/>
        <v>0</v>
      </c>
      <c r="J37" s="1"/>
      <c r="K37" s="2"/>
      <c r="L37" s="2"/>
      <c r="M37" s="2"/>
      <c r="N37" s="2"/>
      <c r="O37" s="2"/>
      <c r="P37" s="2"/>
      <c r="Q37" s="2"/>
      <c r="R37" s="2"/>
      <c r="S37" s="2"/>
      <c r="T37" s="2"/>
      <c r="U37" s="2"/>
      <c r="V37" s="2"/>
      <c r="W37" s="2"/>
      <c r="X37" s="2"/>
      <c r="Y37" s="2"/>
      <c r="Z37" s="2"/>
    </row>
    <row r="38" spans="1:26" ht="30" customHeight="1">
      <c r="A38" s="2"/>
      <c r="B38" s="17">
        <v>27</v>
      </c>
      <c r="C38" s="20" t="str">
        <f ca="1">IFERROR(OFFSET('1. Staff Posts and Salaries'!$F$1,MATCH(B38,'1. Staff Posts and Salaries'!P:P,0)-1,0),"")</f>
        <v/>
      </c>
      <c r="D38" s="23">
        <f ca="1">IFERROR(SUMIF('2. Annual Costs of Staff Posts'!$F$13:$F$113,'Summary of Staff Resourcing'!$C38,'2. Annual Costs of Staff Posts'!$L$13:$L$113),"")</f>
        <v>0</v>
      </c>
      <c r="E38" s="23">
        <f ca="1">IFERROR(SUMIF('2. Annual Costs of Staff Posts'!$F$13:$F$113,'Summary of Staff Resourcing'!$C38,'2. Annual Costs of Staff Posts'!$Q$13:$Q$113),"")</f>
        <v>0</v>
      </c>
      <c r="F38" s="23">
        <f ca="1">IFERROR(SUMIF('2. Annual Costs of Staff Posts'!$F$13:$F$113,'Summary of Staff Resourcing'!$C38,'2. Annual Costs of Staff Posts'!$V$13:$V$113),"")</f>
        <v>0</v>
      </c>
      <c r="G38" s="23">
        <f ca="1">IFERROR(SUMIF('2. Annual Costs of Staff Posts'!$F$13:$F$113,'Summary of Staff Resourcing'!$C38,'2. Annual Costs of Staff Posts'!$AA$13:$AA$113),"")</f>
        <v>0</v>
      </c>
      <c r="H38" s="23">
        <f ca="1">IFERROR(SUMIF('2. Annual Costs of Staff Posts'!$F$13:$F$113,'Summary of Staff Resourcing'!$C38,'2. Annual Costs of Staff Posts'!$AF$13:$AF$113),"")</f>
        <v>0</v>
      </c>
      <c r="I38" s="28">
        <f t="shared" ca="1" si="1"/>
        <v>0</v>
      </c>
      <c r="J38" s="1"/>
      <c r="K38" s="2"/>
      <c r="L38" s="2"/>
      <c r="M38" s="2"/>
      <c r="N38" s="2"/>
      <c r="O38" s="2"/>
      <c r="P38" s="2"/>
      <c r="Q38" s="2"/>
      <c r="R38" s="2"/>
      <c r="S38" s="2"/>
      <c r="T38" s="2"/>
      <c r="U38" s="2"/>
      <c r="V38" s="2"/>
      <c r="W38" s="2"/>
      <c r="X38" s="2"/>
      <c r="Y38" s="2"/>
      <c r="Z38" s="2"/>
    </row>
    <row r="39" spans="1:26" ht="30" customHeight="1">
      <c r="A39" s="2"/>
      <c r="B39" s="17">
        <v>28</v>
      </c>
      <c r="C39" s="20" t="str">
        <f ca="1">IFERROR(OFFSET('1. Staff Posts and Salaries'!$F$1,MATCH(B39,'1. Staff Posts and Salaries'!P:P,0)-1,0),"")</f>
        <v/>
      </c>
      <c r="D39" s="23">
        <f ca="1">IFERROR(SUMIF('2. Annual Costs of Staff Posts'!$F$13:$F$113,'Summary of Staff Resourcing'!$C39,'2. Annual Costs of Staff Posts'!$L$13:$L$113),"")</f>
        <v>0</v>
      </c>
      <c r="E39" s="23">
        <f ca="1">IFERROR(SUMIF('2. Annual Costs of Staff Posts'!$F$13:$F$113,'Summary of Staff Resourcing'!$C39,'2. Annual Costs of Staff Posts'!$Q$13:$Q$113),"")</f>
        <v>0</v>
      </c>
      <c r="F39" s="23">
        <f ca="1">IFERROR(SUMIF('2. Annual Costs of Staff Posts'!$F$13:$F$113,'Summary of Staff Resourcing'!$C39,'2. Annual Costs of Staff Posts'!$V$13:$V$113),"")</f>
        <v>0</v>
      </c>
      <c r="G39" s="23">
        <f ca="1">IFERROR(SUMIF('2. Annual Costs of Staff Posts'!$F$13:$F$113,'Summary of Staff Resourcing'!$C39,'2. Annual Costs of Staff Posts'!$AA$13:$AA$113),"")</f>
        <v>0</v>
      </c>
      <c r="H39" s="23">
        <f ca="1">IFERROR(SUMIF('2. Annual Costs of Staff Posts'!$F$13:$F$113,'Summary of Staff Resourcing'!$C39,'2. Annual Costs of Staff Posts'!$AF$13:$AF$113),"")</f>
        <v>0</v>
      </c>
      <c r="I39" s="28">
        <f t="shared" ca="1" si="1"/>
        <v>0</v>
      </c>
      <c r="J39" s="1"/>
      <c r="K39" s="2"/>
      <c r="L39" s="2"/>
      <c r="M39" s="2"/>
      <c r="N39" s="2"/>
      <c r="O39" s="2"/>
      <c r="P39" s="2"/>
      <c r="Q39" s="2"/>
      <c r="R39" s="2"/>
      <c r="S39" s="2"/>
      <c r="T39" s="2"/>
      <c r="U39" s="2"/>
      <c r="V39" s="2"/>
      <c r="W39" s="2"/>
      <c r="X39" s="2"/>
      <c r="Y39" s="2"/>
      <c r="Z39" s="2"/>
    </row>
    <row r="40" spans="1:26" ht="30" customHeight="1">
      <c r="A40" s="2"/>
      <c r="B40" s="17">
        <v>29</v>
      </c>
      <c r="C40" s="20" t="str">
        <f ca="1">IFERROR(OFFSET('1. Staff Posts and Salaries'!$F$1,MATCH(B40,'1. Staff Posts and Salaries'!P:P,0)-1,0),"")</f>
        <v/>
      </c>
      <c r="D40" s="23">
        <f ca="1">IFERROR(SUMIF('2. Annual Costs of Staff Posts'!$F$13:$F$113,'Summary of Staff Resourcing'!$C40,'2. Annual Costs of Staff Posts'!$L$13:$L$113),"")</f>
        <v>0</v>
      </c>
      <c r="E40" s="23">
        <f ca="1">IFERROR(SUMIF('2. Annual Costs of Staff Posts'!$F$13:$F$113,'Summary of Staff Resourcing'!$C40,'2. Annual Costs of Staff Posts'!$Q$13:$Q$113),"")</f>
        <v>0</v>
      </c>
      <c r="F40" s="23">
        <f ca="1">IFERROR(SUMIF('2. Annual Costs of Staff Posts'!$F$13:$F$113,'Summary of Staff Resourcing'!$C40,'2. Annual Costs of Staff Posts'!$V$13:$V$113),"")</f>
        <v>0</v>
      </c>
      <c r="G40" s="23">
        <f ca="1">IFERROR(SUMIF('2. Annual Costs of Staff Posts'!$F$13:$F$113,'Summary of Staff Resourcing'!$C40,'2. Annual Costs of Staff Posts'!$AA$13:$AA$113),"")</f>
        <v>0</v>
      </c>
      <c r="H40" s="23">
        <f ca="1">IFERROR(SUMIF('2. Annual Costs of Staff Posts'!$F$13:$F$113,'Summary of Staff Resourcing'!$C40,'2. Annual Costs of Staff Posts'!$AF$13:$AF$113),"")</f>
        <v>0</v>
      </c>
      <c r="I40" s="28">
        <f t="shared" ca="1" si="1"/>
        <v>0</v>
      </c>
      <c r="J40" s="1"/>
      <c r="K40" s="2"/>
      <c r="L40" s="2"/>
      <c r="M40" s="2"/>
      <c r="N40" s="2"/>
      <c r="O40" s="2"/>
      <c r="P40" s="2"/>
      <c r="Q40" s="2"/>
      <c r="R40" s="2"/>
      <c r="S40" s="2"/>
      <c r="T40" s="2"/>
      <c r="U40" s="2"/>
      <c r="V40" s="2"/>
      <c r="W40" s="2"/>
      <c r="X40" s="2"/>
      <c r="Y40" s="2"/>
      <c r="Z40" s="2"/>
    </row>
    <row r="41" spans="1:26" ht="30" customHeight="1">
      <c r="A41" s="2"/>
      <c r="B41" s="17">
        <v>30</v>
      </c>
      <c r="C41" s="20" t="str">
        <f ca="1">IFERROR(OFFSET('1. Staff Posts and Salaries'!$F$1,MATCH(B41,'1. Staff Posts and Salaries'!P:P,0)-1,0),"")</f>
        <v/>
      </c>
      <c r="D41" s="23">
        <f ca="1">IFERROR(SUMIF('2. Annual Costs of Staff Posts'!$F$13:$F$113,'Summary of Staff Resourcing'!$C41,'2. Annual Costs of Staff Posts'!$L$13:$L$113),"")</f>
        <v>0</v>
      </c>
      <c r="E41" s="23">
        <f ca="1">IFERROR(SUMIF('2. Annual Costs of Staff Posts'!$F$13:$F$113,'Summary of Staff Resourcing'!$C41,'2. Annual Costs of Staff Posts'!$Q$13:$Q$113),"")</f>
        <v>0</v>
      </c>
      <c r="F41" s="23">
        <f ca="1">IFERROR(SUMIF('2. Annual Costs of Staff Posts'!$F$13:$F$113,'Summary of Staff Resourcing'!$C41,'2. Annual Costs of Staff Posts'!$V$13:$V$113),"")</f>
        <v>0</v>
      </c>
      <c r="G41" s="23">
        <f ca="1">IFERROR(SUMIF('2. Annual Costs of Staff Posts'!$F$13:$F$113,'Summary of Staff Resourcing'!$C41,'2. Annual Costs of Staff Posts'!$AA$13:$AA$113),"")</f>
        <v>0</v>
      </c>
      <c r="H41" s="23">
        <f ca="1">IFERROR(SUMIF('2. Annual Costs of Staff Posts'!$F$13:$F$113,'Summary of Staff Resourcing'!$C41,'2. Annual Costs of Staff Posts'!$AF$13:$AF$113),"")</f>
        <v>0</v>
      </c>
      <c r="I41" s="28">
        <f t="shared" ca="1" si="1"/>
        <v>0</v>
      </c>
      <c r="J41" s="1"/>
      <c r="K41" s="2"/>
      <c r="L41" s="2"/>
      <c r="M41" s="2"/>
      <c r="N41" s="2"/>
      <c r="O41" s="2"/>
      <c r="P41" s="2"/>
      <c r="Q41" s="2"/>
      <c r="R41" s="2"/>
      <c r="S41" s="2"/>
      <c r="T41" s="2"/>
      <c r="U41" s="2"/>
      <c r="V41" s="2"/>
      <c r="W41" s="2"/>
      <c r="X41" s="2"/>
      <c r="Y41" s="2"/>
      <c r="Z41" s="2"/>
    </row>
    <row r="42" spans="1:26" ht="30" customHeight="1">
      <c r="A42" s="2"/>
      <c r="B42" s="17">
        <v>31</v>
      </c>
      <c r="C42" s="20" t="str">
        <f ca="1">IFERROR(OFFSET('1. Staff Posts and Salaries'!$F$1,MATCH(B42,'1. Staff Posts and Salaries'!P:P,0)-1,0),"")</f>
        <v/>
      </c>
      <c r="D42" s="23">
        <f ca="1">IFERROR(SUMIF('2. Annual Costs of Staff Posts'!$F$13:$F$113,'Summary of Staff Resourcing'!$C42,'2. Annual Costs of Staff Posts'!$L$13:$L$113),"")</f>
        <v>0</v>
      </c>
      <c r="E42" s="23">
        <f ca="1">IFERROR(SUMIF('2. Annual Costs of Staff Posts'!$F$13:$F$113,'Summary of Staff Resourcing'!$C42,'2. Annual Costs of Staff Posts'!$Q$13:$Q$113),"")</f>
        <v>0</v>
      </c>
      <c r="F42" s="23">
        <f ca="1">IFERROR(SUMIF('2. Annual Costs of Staff Posts'!$F$13:$F$113,'Summary of Staff Resourcing'!$C42,'2. Annual Costs of Staff Posts'!$V$13:$V$113),"")</f>
        <v>0</v>
      </c>
      <c r="G42" s="23">
        <f ca="1">IFERROR(SUMIF('2. Annual Costs of Staff Posts'!$F$13:$F$113,'Summary of Staff Resourcing'!$C42,'2. Annual Costs of Staff Posts'!$AA$13:$AA$113),"")</f>
        <v>0</v>
      </c>
      <c r="H42" s="23">
        <f ca="1">IFERROR(SUMIF('2. Annual Costs of Staff Posts'!$F$13:$F$113,'Summary of Staff Resourcing'!$C42,'2. Annual Costs of Staff Posts'!$AF$13:$AF$113),"")</f>
        <v>0</v>
      </c>
      <c r="I42" s="28">
        <f t="shared" ca="1" si="1"/>
        <v>0</v>
      </c>
      <c r="J42" s="1"/>
      <c r="K42" s="2"/>
      <c r="L42" s="2"/>
      <c r="M42" s="2"/>
      <c r="N42" s="2"/>
      <c r="O42" s="2"/>
      <c r="P42" s="2"/>
      <c r="Q42" s="2"/>
      <c r="R42" s="2"/>
      <c r="S42" s="2"/>
      <c r="T42" s="2"/>
      <c r="U42" s="2"/>
      <c r="V42" s="2"/>
      <c r="W42" s="2"/>
      <c r="X42" s="2"/>
      <c r="Y42" s="2"/>
      <c r="Z42" s="2"/>
    </row>
    <row r="43" spans="1:26" ht="30" customHeight="1">
      <c r="A43" s="2"/>
      <c r="B43" s="17">
        <v>32</v>
      </c>
      <c r="C43" s="20" t="str">
        <f ca="1">IFERROR(OFFSET('1. Staff Posts and Salaries'!$F$1,MATCH(B43,'1. Staff Posts and Salaries'!P:P,0)-1,0),"")</f>
        <v/>
      </c>
      <c r="D43" s="23">
        <f ca="1">IFERROR(SUMIF('2. Annual Costs of Staff Posts'!$F$13:$F$113,'Summary of Staff Resourcing'!$C43,'2. Annual Costs of Staff Posts'!$L$13:$L$113),"")</f>
        <v>0</v>
      </c>
      <c r="E43" s="23">
        <f ca="1">IFERROR(SUMIF('2. Annual Costs of Staff Posts'!$F$13:$F$113,'Summary of Staff Resourcing'!$C43,'2. Annual Costs of Staff Posts'!$Q$13:$Q$113),"")</f>
        <v>0</v>
      </c>
      <c r="F43" s="23">
        <f ca="1">IFERROR(SUMIF('2. Annual Costs of Staff Posts'!$F$13:$F$113,'Summary of Staff Resourcing'!$C43,'2. Annual Costs of Staff Posts'!$V$13:$V$113),"")</f>
        <v>0</v>
      </c>
      <c r="G43" s="23">
        <f ca="1">IFERROR(SUMIF('2. Annual Costs of Staff Posts'!$F$13:$F$113,'Summary of Staff Resourcing'!$C43,'2. Annual Costs of Staff Posts'!$AA$13:$AA$113),"")</f>
        <v>0</v>
      </c>
      <c r="H43" s="23">
        <f ca="1">IFERROR(SUMIF('2. Annual Costs of Staff Posts'!$F$13:$F$113,'Summary of Staff Resourcing'!$C43,'2. Annual Costs of Staff Posts'!$AF$13:$AF$113),"")</f>
        <v>0</v>
      </c>
      <c r="I43" s="28">
        <f t="shared" ca="1" si="1"/>
        <v>0</v>
      </c>
      <c r="J43" s="1"/>
      <c r="K43" s="2"/>
      <c r="L43" s="2"/>
      <c r="M43" s="2"/>
      <c r="N43" s="2"/>
      <c r="O43" s="2"/>
      <c r="P43" s="2"/>
      <c r="Q43" s="2"/>
      <c r="R43" s="2"/>
      <c r="S43" s="2"/>
      <c r="T43" s="2"/>
      <c r="U43" s="2"/>
      <c r="V43" s="2"/>
      <c r="W43" s="2"/>
      <c r="X43" s="2"/>
      <c r="Y43" s="2"/>
      <c r="Z43" s="2"/>
    </row>
    <row r="44" spans="1:26" ht="30" customHeight="1">
      <c r="A44" s="2"/>
      <c r="B44" s="17">
        <v>33</v>
      </c>
      <c r="C44" s="20" t="str">
        <f ca="1">IFERROR(OFFSET('1. Staff Posts and Salaries'!$F$1,MATCH(B44,'1. Staff Posts and Salaries'!P:P,0)-1,0),"")</f>
        <v/>
      </c>
      <c r="D44" s="23">
        <f ca="1">IFERROR(SUMIF('2. Annual Costs of Staff Posts'!$F$13:$F$113,'Summary of Staff Resourcing'!$C44,'2. Annual Costs of Staff Posts'!$L$13:$L$113),"")</f>
        <v>0</v>
      </c>
      <c r="E44" s="23">
        <f ca="1">IFERROR(SUMIF('2. Annual Costs of Staff Posts'!$F$13:$F$113,'Summary of Staff Resourcing'!$C44,'2. Annual Costs of Staff Posts'!$Q$13:$Q$113),"")</f>
        <v>0</v>
      </c>
      <c r="F44" s="23">
        <f ca="1">IFERROR(SUMIF('2. Annual Costs of Staff Posts'!$F$13:$F$113,'Summary of Staff Resourcing'!$C44,'2. Annual Costs of Staff Posts'!$V$13:$V$113),"")</f>
        <v>0</v>
      </c>
      <c r="G44" s="23">
        <f ca="1">IFERROR(SUMIF('2. Annual Costs of Staff Posts'!$F$13:$F$113,'Summary of Staff Resourcing'!$C44,'2. Annual Costs of Staff Posts'!$AA$13:$AA$113),"")</f>
        <v>0</v>
      </c>
      <c r="H44" s="23">
        <f ca="1">IFERROR(SUMIF('2. Annual Costs of Staff Posts'!$F$13:$F$113,'Summary of Staff Resourcing'!$C44,'2. Annual Costs of Staff Posts'!$AF$13:$AF$113),"")</f>
        <v>0</v>
      </c>
      <c r="I44" s="28">
        <f t="shared" ca="1" si="1"/>
        <v>0</v>
      </c>
      <c r="J44" s="1"/>
      <c r="K44" s="2"/>
      <c r="L44" s="2"/>
      <c r="M44" s="2"/>
      <c r="N44" s="2"/>
      <c r="O44" s="2"/>
      <c r="P44" s="2"/>
      <c r="Q44" s="2"/>
      <c r="R44" s="2"/>
      <c r="S44" s="2"/>
      <c r="T44" s="2"/>
      <c r="U44" s="2"/>
      <c r="V44" s="2"/>
      <c r="W44" s="2"/>
      <c r="X44" s="2"/>
      <c r="Y44" s="2"/>
      <c r="Z44" s="2"/>
    </row>
    <row r="45" spans="1:26" ht="30" customHeight="1">
      <c r="A45" s="2"/>
      <c r="B45" s="17">
        <v>34</v>
      </c>
      <c r="C45" s="20" t="str">
        <f ca="1">IFERROR(OFFSET('1. Staff Posts and Salaries'!$F$1,MATCH(B45,'1. Staff Posts and Salaries'!P:P,0)-1,0),"")</f>
        <v/>
      </c>
      <c r="D45" s="23">
        <f ca="1">IFERROR(SUMIF('2. Annual Costs of Staff Posts'!$F$13:$F$113,'Summary of Staff Resourcing'!$C45,'2. Annual Costs of Staff Posts'!$L$13:$L$113),"")</f>
        <v>0</v>
      </c>
      <c r="E45" s="23">
        <f ca="1">IFERROR(SUMIF('2. Annual Costs of Staff Posts'!$F$13:$F$113,'Summary of Staff Resourcing'!$C45,'2. Annual Costs of Staff Posts'!$Q$13:$Q$113),"")</f>
        <v>0</v>
      </c>
      <c r="F45" s="23">
        <f ca="1">IFERROR(SUMIF('2. Annual Costs of Staff Posts'!$F$13:$F$113,'Summary of Staff Resourcing'!$C45,'2. Annual Costs of Staff Posts'!$V$13:$V$113),"")</f>
        <v>0</v>
      </c>
      <c r="G45" s="23">
        <f ca="1">IFERROR(SUMIF('2. Annual Costs of Staff Posts'!$F$13:$F$113,'Summary of Staff Resourcing'!$C45,'2. Annual Costs of Staff Posts'!$AA$13:$AA$113),"")</f>
        <v>0</v>
      </c>
      <c r="H45" s="23">
        <f ca="1">IFERROR(SUMIF('2. Annual Costs of Staff Posts'!$F$13:$F$113,'Summary of Staff Resourcing'!$C45,'2. Annual Costs of Staff Posts'!$AF$13:$AF$113),"")</f>
        <v>0</v>
      </c>
      <c r="I45" s="28">
        <f t="shared" ca="1" si="1"/>
        <v>0</v>
      </c>
      <c r="J45" s="1"/>
      <c r="K45" s="2"/>
      <c r="L45" s="2"/>
      <c r="M45" s="2"/>
      <c r="N45" s="2"/>
      <c r="O45" s="2"/>
      <c r="P45" s="2"/>
      <c r="Q45" s="2"/>
      <c r="R45" s="2"/>
      <c r="S45" s="2"/>
      <c r="T45" s="2"/>
      <c r="U45" s="2"/>
      <c r="V45" s="2"/>
      <c r="W45" s="2"/>
      <c r="X45" s="2"/>
      <c r="Y45" s="2"/>
      <c r="Z45" s="2"/>
    </row>
    <row r="46" spans="1:26" ht="30" customHeight="1">
      <c r="A46" s="2"/>
      <c r="B46" s="17">
        <v>35</v>
      </c>
      <c r="C46" s="20" t="str">
        <f ca="1">IFERROR(OFFSET('1. Staff Posts and Salaries'!$F$1,MATCH(B46,'1. Staff Posts and Salaries'!P:P,0)-1,0),"")</f>
        <v/>
      </c>
      <c r="D46" s="23">
        <f ca="1">IFERROR(SUMIF('2. Annual Costs of Staff Posts'!$F$13:$F$113,'Summary of Staff Resourcing'!$C46,'2. Annual Costs of Staff Posts'!$L$13:$L$113),"")</f>
        <v>0</v>
      </c>
      <c r="E46" s="23">
        <f ca="1">IFERROR(SUMIF('2. Annual Costs of Staff Posts'!$F$13:$F$113,'Summary of Staff Resourcing'!$C46,'2. Annual Costs of Staff Posts'!$Q$13:$Q$113),"")</f>
        <v>0</v>
      </c>
      <c r="F46" s="23">
        <f ca="1">IFERROR(SUMIF('2. Annual Costs of Staff Posts'!$F$13:$F$113,'Summary of Staff Resourcing'!$C46,'2. Annual Costs of Staff Posts'!$V$13:$V$113),"")</f>
        <v>0</v>
      </c>
      <c r="G46" s="23">
        <f ca="1">IFERROR(SUMIF('2. Annual Costs of Staff Posts'!$F$13:$F$113,'Summary of Staff Resourcing'!$C46,'2. Annual Costs of Staff Posts'!$AA$13:$AA$113),"")</f>
        <v>0</v>
      </c>
      <c r="H46" s="23">
        <f ca="1">IFERROR(SUMIF('2. Annual Costs of Staff Posts'!$F$13:$F$113,'Summary of Staff Resourcing'!$C46,'2. Annual Costs of Staff Posts'!$AF$13:$AF$113),"")</f>
        <v>0</v>
      </c>
      <c r="I46" s="28">
        <f t="shared" ca="1" si="1"/>
        <v>0</v>
      </c>
      <c r="J46" s="1"/>
      <c r="K46" s="2"/>
      <c r="L46" s="2"/>
      <c r="M46" s="2"/>
      <c r="N46" s="2"/>
      <c r="O46" s="2"/>
      <c r="P46" s="2"/>
      <c r="Q46" s="2"/>
      <c r="R46" s="2"/>
      <c r="S46" s="2"/>
      <c r="T46" s="2"/>
      <c r="U46" s="2"/>
      <c r="V46" s="2"/>
      <c r="W46" s="2"/>
      <c r="X46" s="2"/>
      <c r="Y46" s="2"/>
      <c r="Z46" s="2"/>
    </row>
    <row r="47" spans="1:26" ht="30" customHeight="1">
      <c r="A47" s="2"/>
      <c r="B47" s="17">
        <v>36</v>
      </c>
      <c r="C47" s="20" t="str">
        <f ca="1">IFERROR(OFFSET('1. Staff Posts and Salaries'!$F$1,MATCH(B47,'1. Staff Posts and Salaries'!P:P,0)-1,0),"")</f>
        <v/>
      </c>
      <c r="D47" s="23">
        <f ca="1">IFERROR(SUMIF('2. Annual Costs of Staff Posts'!$F$13:$F$113,'Summary of Staff Resourcing'!$C47,'2. Annual Costs of Staff Posts'!$L$13:$L$113),"")</f>
        <v>0</v>
      </c>
      <c r="E47" s="23">
        <f ca="1">IFERROR(SUMIF('2. Annual Costs of Staff Posts'!$F$13:$F$113,'Summary of Staff Resourcing'!$C47,'2. Annual Costs of Staff Posts'!$Q$13:$Q$113),"")</f>
        <v>0</v>
      </c>
      <c r="F47" s="23">
        <f ca="1">IFERROR(SUMIF('2. Annual Costs of Staff Posts'!$F$13:$F$113,'Summary of Staff Resourcing'!$C47,'2. Annual Costs of Staff Posts'!$V$13:$V$113),"")</f>
        <v>0</v>
      </c>
      <c r="G47" s="23">
        <f ca="1">IFERROR(SUMIF('2. Annual Costs of Staff Posts'!$F$13:$F$113,'Summary of Staff Resourcing'!$C47,'2. Annual Costs of Staff Posts'!$AA$13:$AA$113),"")</f>
        <v>0</v>
      </c>
      <c r="H47" s="23">
        <f ca="1">IFERROR(SUMIF('2. Annual Costs of Staff Posts'!$F$13:$F$113,'Summary of Staff Resourcing'!$C47,'2. Annual Costs of Staff Posts'!$AF$13:$AF$113),"")</f>
        <v>0</v>
      </c>
      <c r="I47" s="28">
        <f t="shared" ca="1" si="1"/>
        <v>0</v>
      </c>
      <c r="J47" s="1"/>
      <c r="K47" s="2"/>
      <c r="L47" s="2"/>
      <c r="M47" s="2"/>
      <c r="N47" s="2"/>
      <c r="O47" s="2"/>
      <c r="P47" s="2"/>
      <c r="Q47" s="2"/>
      <c r="R47" s="2"/>
      <c r="S47" s="2"/>
      <c r="T47" s="2"/>
      <c r="U47" s="2"/>
      <c r="V47" s="2"/>
      <c r="W47" s="2"/>
      <c r="X47" s="2"/>
      <c r="Y47" s="2"/>
      <c r="Z47" s="2"/>
    </row>
    <row r="48" spans="1:26" ht="30" customHeight="1">
      <c r="A48" s="2"/>
      <c r="B48" s="17">
        <v>37</v>
      </c>
      <c r="C48" s="20" t="str">
        <f ca="1">IFERROR(OFFSET('1. Staff Posts and Salaries'!$F$1,MATCH(B48,'1. Staff Posts and Salaries'!P:P,0)-1,0),"")</f>
        <v/>
      </c>
      <c r="D48" s="23">
        <f ca="1">IFERROR(SUMIF('2. Annual Costs of Staff Posts'!$F$13:$F$113,'Summary of Staff Resourcing'!$C48,'2. Annual Costs of Staff Posts'!$L$13:$L$113),"")</f>
        <v>0</v>
      </c>
      <c r="E48" s="23">
        <f ca="1">IFERROR(SUMIF('2. Annual Costs of Staff Posts'!$F$13:$F$113,'Summary of Staff Resourcing'!$C48,'2. Annual Costs of Staff Posts'!$Q$13:$Q$113),"")</f>
        <v>0</v>
      </c>
      <c r="F48" s="23">
        <f ca="1">IFERROR(SUMIF('2. Annual Costs of Staff Posts'!$F$13:$F$113,'Summary of Staff Resourcing'!$C48,'2. Annual Costs of Staff Posts'!$V$13:$V$113),"")</f>
        <v>0</v>
      </c>
      <c r="G48" s="23">
        <f ca="1">IFERROR(SUMIF('2. Annual Costs of Staff Posts'!$F$13:$F$113,'Summary of Staff Resourcing'!$C48,'2. Annual Costs of Staff Posts'!$AA$13:$AA$113),"")</f>
        <v>0</v>
      </c>
      <c r="H48" s="23">
        <f ca="1">IFERROR(SUMIF('2. Annual Costs of Staff Posts'!$F$13:$F$113,'Summary of Staff Resourcing'!$C48,'2. Annual Costs of Staff Posts'!$AF$13:$AF$113),"")</f>
        <v>0</v>
      </c>
      <c r="I48" s="28">
        <f t="shared" ca="1" si="1"/>
        <v>0</v>
      </c>
      <c r="J48" s="1"/>
      <c r="K48" s="2"/>
      <c r="L48" s="2"/>
      <c r="M48" s="2"/>
      <c r="N48" s="2"/>
      <c r="O48" s="2"/>
      <c r="P48" s="2"/>
      <c r="Q48" s="2"/>
      <c r="R48" s="2"/>
      <c r="S48" s="2"/>
      <c r="T48" s="2"/>
      <c r="U48" s="2"/>
      <c r="V48" s="2"/>
      <c r="W48" s="2"/>
      <c r="X48" s="2"/>
      <c r="Y48" s="2"/>
      <c r="Z48" s="2"/>
    </row>
    <row r="49" spans="1:26" ht="30" customHeight="1">
      <c r="A49" s="2"/>
      <c r="B49" s="17">
        <v>38</v>
      </c>
      <c r="C49" s="20" t="str">
        <f ca="1">IFERROR(OFFSET('1. Staff Posts and Salaries'!$F$1,MATCH(B49,'1. Staff Posts and Salaries'!P:P,0)-1,0),"")</f>
        <v/>
      </c>
      <c r="D49" s="23">
        <f ca="1">IFERROR(SUMIF('2. Annual Costs of Staff Posts'!$F$13:$F$113,'Summary of Staff Resourcing'!$C49,'2. Annual Costs of Staff Posts'!$L$13:$L$113),"")</f>
        <v>0</v>
      </c>
      <c r="E49" s="23">
        <f ca="1">IFERROR(SUMIF('2. Annual Costs of Staff Posts'!$F$13:$F$113,'Summary of Staff Resourcing'!$C49,'2. Annual Costs of Staff Posts'!$Q$13:$Q$113),"")</f>
        <v>0</v>
      </c>
      <c r="F49" s="23">
        <f ca="1">IFERROR(SUMIF('2. Annual Costs of Staff Posts'!$F$13:$F$113,'Summary of Staff Resourcing'!$C49,'2. Annual Costs of Staff Posts'!$V$13:$V$113),"")</f>
        <v>0</v>
      </c>
      <c r="G49" s="23">
        <f ca="1">IFERROR(SUMIF('2. Annual Costs of Staff Posts'!$F$13:$F$113,'Summary of Staff Resourcing'!$C49,'2. Annual Costs of Staff Posts'!$AA$13:$AA$113),"")</f>
        <v>0</v>
      </c>
      <c r="H49" s="23">
        <f ca="1">IFERROR(SUMIF('2. Annual Costs of Staff Posts'!$F$13:$F$113,'Summary of Staff Resourcing'!$C49,'2. Annual Costs of Staff Posts'!$AF$13:$AF$113),"")</f>
        <v>0</v>
      </c>
      <c r="I49" s="28">
        <f t="shared" ca="1" si="1"/>
        <v>0</v>
      </c>
      <c r="J49" s="1"/>
      <c r="K49" s="2"/>
      <c r="L49" s="2"/>
      <c r="M49" s="2"/>
      <c r="N49" s="2"/>
      <c r="O49" s="2"/>
      <c r="P49" s="2"/>
      <c r="Q49" s="2"/>
      <c r="R49" s="2"/>
      <c r="S49" s="2"/>
      <c r="T49" s="2"/>
      <c r="U49" s="2"/>
      <c r="V49" s="2"/>
      <c r="W49" s="2"/>
      <c r="X49" s="2"/>
      <c r="Y49" s="2"/>
      <c r="Z49" s="2"/>
    </row>
    <row r="50" spans="1:26" ht="30" customHeight="1">
      <c r="A50" s="2"/>
      <c r="B50" s="17">
        <v>39</v>
      </c>
      <c r="C50" s="20" t="str">
        <f ca="1">IFERROR(OFFSET('1. Staff Posts and Salaries'!$F$1,MATCH(B50,'1. Staff Posts and Salaries'!P:P,0)-1,0),"")</f>
        <v/>
      </c>
      <c r="D50" s="23">
        <f ca="1">IFERROR(SUMIF('2. Annual Costs of Staff Posts'!$F$13:$F$113,'Summary of Staff Resourcing'!$C50,'2. Annual Costs of Staff Posts'!$L$13:$L$113),"")</f>
        <v>0</v>
      </c>
      <c r="E50" s="23">
        <f ca="1">IFERROR(SUMIF('2. Annual Costs of Staff Posts'!$F$13:$F$113,'Summary of Staff Resourcing'!$C50,'2. Annual Costs of Staff Posts'!$Q$13:$Q$113),"")</f>
        <v>0</v>
      </c>
      <c r="F50" s="23">
        <f ca="1">IFERROR(SUMIF('2. Annual Costs of Staff Posts'!$F$13:$F$113,'Summary of Staff Resourcing'!$C50,'2. Annual Costs of Staff Posts'!$V$13:$V$113),"")</f>
        <v>0</v>
      </c>
      <c r="G50" s="23">
        <f ca="1">IFERROR(SUMIF('2. Annual Costs of Staff Posts'!$F$13:$F$113,'Summary of Staff Resourcing'!$C50,'2. Annual Costs of Staff Posts'!$AA$13:$AA$113),"")</f>
        <v>0</v>
      </c>
      <c r="H50" s="23">
        <f ca="1">IFERROR(SUMIF('2. Annual Costs of Staff Posts'!$F$13:$F$113,'Summary of Staff Resourcing'!$C50,'2. Annual Costs of Staff Posts'!$AF$13:$AF$113),"")</f>
        <v>0</v>
      </c>
      <c r="I50" s="28">
        <f t="shared" ca="1" si="1"/>
        <v>0</v>
      </c>
      <c r="J50" s="1"/>
      <c r="K50" s="2"/>
      <c r="L50" s="2"/>
      <c r="M50" s="2"/>
      <c r="N50" s="2"/>
      <c r="O50" s="2"/>
      <c r="P50" s="2"/>
      <c r="Q50" s="2"/>
      <c r="R50" s="2"/>
      <c r="S50" s="2"/>
      <c r="T50" s="2"/>
      <c r="U50" s="2"/>
      <c r="V50" s="2"/>
      <c r="W50" s="2"/>
      <c r="X50" s="2"/>
      <c r="Y50" s="2"/>
      <c r="Z50" s="2"/>
    </row>
    <row r="51" spans="1:26" ht="30" customHeight="1">
      <c r="A51" s="2"/>
      <c r="B51" s="17">
        <v>40</v>
      </c>
      <c r="C51" s="20" t="str">
        <f ca="1">IFERROR(OFFSET('1. Staff Posts and Salaries'!$F$1,MATCH(B51,'1. Staff Posts and Salaries'!P:P,0)-1,0),"")</f>
        <v/>
      </c>
      <c r="D51" s="23">
        <f ca="1">IFERROR(SUMIF('2. Annual Costs of Staff Posts'!$F$13:$F$113,'Summary of Staff Resourcing'!$C51,'2. Annual Costs of Staff Posts'!$L$13:$L$113),"")</f>
        <v>0</v>
      </c>
      <c r="E51" s="23">
        <f ca="1">IFERROR(SUMIF('2. Annual Costs of Staff Posts'!$F$13:$F$113,'Summary of Staff Resourcing'!$C51,'2. Annual Costs of Staff Posts'!$Q$13:$Q$113),"")</f>
        <v>0</v>
      </c>
      <c r="F51" s="23">
        <f ca="1">IFERROR(SUMIF('2. Annual Costs of Staff Posts'!$F$13:$F$113,'Summary of Staff Resourcing'!$C51,'2. Annual Costs of Staff Posts'!$V$13:$V$113),"")</f>
        <v>0</v>
      </c>
      <c r="G51" s="23">
        <f ca="1">IFERROR(SUMIF('2. Annual Costs of Staff Posts'!$F$13:$F$113,'Summary of Staff Resourcing'!$C51,'2. Annual Costs of Staff Posts'!$AA$13:$AA$113),"")</f>
        <v>0</v>
      </c>
      <c r="H51" s="23">
        <f ca="1">IFERROR(SUMIF('2. Annual Costs of Staff Posts'!$F$13:$F$113,'Summary of Staff Resourcing'!$C51,'2. Annual Costs of Staff Posts'!$AF$13:$AF$113),"")</f>
        <v>0</v>
      </c>
      <c r="I51" s="28">
        <f t="shared" ca="1" si="1"/>
        <v>0</v>
      </c>
      <c r="J51" s="1"/>
      <c r="K51" s="2"/>
      <c r="L51" s="2"/>
      <c r="M51" s="2"/>
      <c r="N51" s="2"/>
      <c r="O51" s="2"/>
      <c r="P51" s="2"/>
      <c r="Q51" s="2"/>
      <c r="R51" s="2"/>
      <c r="S51" s="2"/>
      <c r="T51" s="2"/>
      <c r="U51" s="2"/>
      <c r="V51" s="2"/>
      <c r="W51" s="2"/>
      <c r="X51" s="2"/>
      <c r="Y51" s="2"/>
      <c r="Z51" s="2"/>
    </row>
    <row r="52" spans="1:26" ht="30" customHeight="1">
      <c r="A52" s="2"/>
      <c r="B52" s="17">
        <v>41</v>
      </c>
      <c r="C52" s="20" t="str">
        <f ca="1">IFERROR(OFFSET('1. Staff Posts and Salaries'!$F$1,MATCH(B52,'1. Staff Posts and Salaries'!P:P,0)-1,0),"")</f>
        <v/>
      </c>
      <c r="D52" s="23">
        <f ca="1">IFERROR(SUMIF('2. Annual Costs of Staff Posts'!$F$13:$F$113,'Summary of Staff Resourcing'!$C52,'2. Annual Costs of Staff Posts'!$L$13:$L$113),"")</f>
        <v>0</v>
      </c>
      <c r="E52" s="23">
        <f ca="1">IFERROR(SUMIF('2. Annual Costs of Staff Posts'!$F$13:$F$113,'Summary of Staff Resourcing'!$C52,'2. Annual Costs of Staff Posts'!$Q$13:$Q$113),"")</f>
        <v>0</v>
      </c>
      <c r="F52" s="23">
        <f ca="1">IFERROR(SUMIF('2. Annual Costs of Staff Posts'!$F$13:$F$113,'Summary of Staff Resourcing'!$C52,'2. Annual Costs of Staff Posts'!$V$13:$V$113),"")</f>
        <v>0</v>
      </c>
      <c r="G52" s="23">
        <f ca="1">IFERROR(SUMIF('2. Annual Costs of Staff Posts'!$F$13:$F$113,'Summary of Staff Resourcing'!$C52,'2. Annual Costs of Staff Posts'!$AA$13:$AA$113),"")</f>
        <v>0</v>
      </c>
      <c r="H52" s="23">
        <f ca="1">IFERROR(SUMIF('2. Annual Costs of Staff Posts'!$F$13:$F$113,'Summary of Staff Resourcing'!$C52,'2. Annual Costs of Staff Posts'!$AF$13:$AF$113),"")</f>
        <v>0</v>
      </c>
      <c r="I52" s="28">
        <f t="shared" ca="1" si="1"/>
        <v>0</v>
      </c>
      <c r="J52" s="1"/>
      <c r="K52" s="2"/>
      <c r="L52" s="2"/>
      <c r="M52" s="2"/>
      <c r="N52" s="2"/>
      <c r="O52" s="2"/>
      <c r="P52" s="2"/>
      <c r="Q52" s="2"/>
      <c r="R52" s="2"/>
      <c r="S52" s="2"/>
      <c r="T52" s="2"/>
      <c r="U52" s="2"/>
      <c r="V52" s="2"/>
      <c r="W52" s="2"/>
      <c r="X52" s="2"/>
      <c r="Y52" s="2"/>
      <c r="Z52" s="2"/>
    </row>
    <row r="53" spans="1:26" ht="30" customHeight="1">
      <c r="A53" s="2"/>
      <c r="B53" s="17">
        <v>42</v>
      </c>
      <c r="C53" s="20" t="str">
        <f ca="1">IFERROR(OFFSET('1. Staff Posts and Salaries'!$F$1,MATCH(B53,'1. Staff Posts and Salaries'!P:P,0)-1,0),"")</f>
        <v/>
      </c>
      <c r="D53" s="23">
        <f ca="1">IFERROR(SUMIF('2. Annual Costs of Staff Posts'!$F$13:$F$113,'Summary of Staff Resourcing'!$C53,'2. Annual Costs of Staff Posts'!$L$13:$L$113),"")</f>
        <v>0</v>
      </c>
      <c r="E53" s="23">
        <f ca="1">IFERROR(SUMIF('2. Annual Costs of Staff Posts'!$F$13:$F$113,'Summary of Staff Resourcing'!$C53,'2. Annual Costs of Staff Posts'!$Q$13:$Q$113),"")</f>
        <v>0</v>
      </c>
      <c r="F53" s="23">
        <f ca="1">IFERROR(SUMIF('2. Annual Costs of Staff Posts'!$F$13:$F$113,'Summary of Staff Resourcing'!$C53,'2. Annual Costs of Staff Posts'!$V$13:$V$113),"")</f>
        <v>0</v>
      </c>
      <c r="G53" s="23">
        <f ca="1">IFERROR(SUMIF('2. Annual Costs of Staff Posts'!$F$13:$F$113,'Summary of Staff Resourcing'!$C53,'2. Annual Costs of Staff Posts'!$AA$13:$AA$113),"")</f>
        <v>0</v>
      </c>
      <c r="H53" s="23">
        <f ca="1">IFERROR(SUMIF('2. Annual Costs of Staff Posts'!$F$13:$F$113,'Summary of Staff Resourcing'!$C53,'2. Annual Costs of Staff Posts'!$AF$13:$AF$113),"")</f>
        <v>0</v>
      </c>
      <c r="I53" s="28">
        <f t="shared" ca="1" si="1"/>
        <v>0</v>
      </c>
      <c r="J53" s="1"/>
      <c r="K53" s="2"/>
      <c r="L53" s="2"/>
      <c r="M53" s="2"/>
      <c r="N53" s="2"/>
      <c r="O53" s="2"/>
      <c r="P53" s="2"/>
      <c r="Q53" s="2"/>
      <c r="R53" s="2"/>
      <c r="S53" s="2"/>
      <c r="T53" s="2"/>
      <c r="U53" s="2"/>
      <c r="V53" s="2"/>
      <c r="W53" s="2"/>
      <c r="X53" s="2"/>
      <c r="Y53" s="2"/>
      <c r="Z53" s="2"/>
    </row>
    <row r="54" spans="1:26" ht="30" customHeight="1">
      <c r="A54" s="2"/>
      <c r="B54" s="17">
        <v>43</v>
      </c>
      <c r="C54" s="20" t="str">
        <f ca="1">IFERROR(OFFSET('1. Staff Posts and Salaries'!$F$1,MATCH(B54,'1. Staff Posts and Salaries'!P:P,0)-1,0),"")</f>
        <v/>
      </c>
      <c r="D54" s="23">
        <f ca="1">IFERROR(SUMIF('2. Annual Costs of Staff Posts'!$F$13:$F$113,'Summary of Staff Resourcing'!$C54,'2. Annual Costs of Staff Posts'!$L$13:$L$113),"")</f>
        <v>0</v>
      </c>
      <c r="E54" s="23">
        <f ca="1">IFERROR(SUMIF('2. Annual Costs of Staff Posts'!$F$13:$F$113,'Summary of Staff Resourcing'!$C54,'2. Annual Costs of Staff Posts'!$Q$13:$Q$113),"")</f>
        <v>0</v>
      </c>
      <c r="F54" s="23">
        <f ca="1">IFERROR(SUMIF('2. Annual Costs of Staff Posts'!$F$13:$F$113,'Summary of Staff Resourcing'!$C54,'2. Annual Costs of Staff Posts'!$V$13:$V$113),"")</f>
        <v>0</v>
      </c>
      <c r="G54" s="23">
        <f ca="1">IFERROR(SUMIF('2. Annual Costs of Staff Posts'!$F$13:$F$113,'Summary of Staff Resourcing'!$C54,'2. Annual Costs of Staff Posts'!$AA$13:$AA$113),"")</f>
        <v>0</v>
      </c>
      <c r="H54" s="23">
        <f ca="1">IFERROR(SUMIF('2. Annual Costs of Staff Posts'!$F$13:$F$113,'Summary of Staff Resourcing'!$C54,'2. Annual Costs of Staff Posts'!$AF$13:$AF$113),"")</f>
        <v>0</v>
      </c>
      <c r="I54" s="28">
        <f t="shared" ca="1" si="1"/>
        <v>0</v>
      </c>
      <c r="J54" s="1"/>
      <c r="K54" s="2"/>
      <c r="L54" s="2"/>
      <c r="M54" s="2"/>
      <c r="N54" s="2"/>
      <c r="O54" s="2"/>
      <c r="P54" s="2"/>
      <c r="Q54" s="2"/>
      <c r="R54" s="2"/>
      <c r="S54" s="2"/>
      <c r="T54" s="2"/>
      <c r="U54" s="2"/>
      <c r="V54" s="2"/>
      <c r="W54" s="2"/>
      <c r="X54" s="2"/>
      <c r="Y54" s="2"/>
      <c r="Z54" s="2"/>
    </row>
    <row r="55" spans="1:26" ht="30" customHeight="1">
      <c r="A55" s="2"/>
      <c r="B55" s="17">
        <v>44</v>
      </c>
      <c r="C55" s="20" t="str">
        <f ca="1">IFERROR(OFFSET('1. Staff Posts and Salaries'!$F$1,MATCH(B55,'1. Staff Posts and Salaries'!P:P,0)-1,0),"")</f>
        <v/>
      </c>
      <c r="D55" s="23">
        <f ca="1">IFERROR(SUMIF('2. Annual Costs of Staff Posts'!$F$13:$F$113,'Summary of Staff Resourcing'!$C55,'2. Annual Costs of Staff Posts'!$L$13:$L$113),"")</f>
        <v>0</v>
      </c>
      <c r="E55" s="23">
        <f ca="1">IFERROR(SUMIF('2. Annual Costs of Staff Posts'!$F$13:$F$113,'Summary of Staff Resourcing'!$C55,'2. Annual Costs of Staff Posts'!$Q$13:$Q$113),"")</f>
        <v>0</v>
      </c>
      <c r="F55" s="23">
        <f ca="1">IFERROR(SUMIF('2. Annual Costs of Staff Posts'!$F$13:$F$113,'Summary of Staff Resourcing'!$C55,'2. Annual Costs of Staff Posts'!$V$13:$V$113),"")</f>
        <v>0</v>
      </c>
      <c r="G55" s="23">
        <f ca="1">IFERROR(SUMIF('2. Annual Costs of Staff Posts'!$F$13:$F$113,'Summary of Staff Resourcing'!$C55,'2. Annual Costs of Staff Posts'!$AA$13:$AA$113),"")</f>
        <v>0</v>
      </c>
      <c r="H55" s="23">
        <f ca="1">IFERROR(SUMIF('2. Annual Costs of Staff Posts'!$F$13:$F$113,'Summary of Staff Resourcing'!$C55,'2. Annual Costs of Staff Posts'!$AF$13:$AF$113),"")</f>
        <v>0</v>
      </c>
      <c r="I55" s="28">
        <f t="shared" ca="1" si="1"/>
        <v>0</v>
      </c>
      <c r="J55" s="1"/>
      <c r="K55" s="2"/>
      <c r="L55" s="2"/>
      <c r="M55" s="2"/>
      <c r="N55" s="2"/>
      <c r="O55" s="2"/>
      <c r="P55" s="2"/>
      <c r="Q55" s="2"/>
      <c r="R55" s="2"/>
      <c r="S55" s="2"/>
      <c r="T55" s="2"/>
      <c r="U55" s="2"/>
      <c r="V55" s="2"/>
      <c r="W55" s="2"/>
      <c r="X55" s="2"/>
      <c r="Y55" s="2"/>
      <c r="Z55" s="2"/>
    </row>
    <row r="56" spans="1:26" ht="30" customHeight="1">
      <c r="A56" s="2"/>
      <c r="B56" s="17">
        <v>45</v>
      </c>
      <c r="C56" s="20" t="str">
        <f ca="1">IFERROR(OFFSET('1. Staff Posts and Salaries'!$F$1,MATCH(B56,'1. Staff Posts and Salaries'!P:P,0)-1,0),"")</f>
        <v/>
      </c>
      <c r="D56" s="23">
        <f ca="1">IFERROR(SUMIF('2. Annual Costs of Staff Posts'!$F$13:$F$113,'Summary of Staff Resourcing'!$C56,'2. Annual Costs of Staff Posts'!$L$13:$L$113),"")</f>
        <v>0</v>
      </c>
      <c r="E56" s="23">
        <f ca="1">IFERROR(SUMIF('2. Annual Costs of Staff Posts'!$F$13:$F$113,'Summary of Staff Resourcing'!$C56,'2. Annual Costs of Staff Posts'!$Q$13:$Q$113),"")</f>
        <v>0</v>
      </c>
      <c r="F56" s="23">
        <f ca="1">IFERROR(SUMIF('2. Annual Costs of Staff Posts'!$F$13:$F$113,'Summary of Staff Resourcing'!$C56,'2. Annual Costs of Staff Posts'!$V$13:$V$113),"")</f>
        <v>0</v>
      </c>
      <c r="G56" s="23">
        <f ca="1">IFERROR(SUMIF('2. Annual Costs of Staff Posts'!$F$13:$F$113,'Summary of Staff Resourcing'!$C56,'2. Annual Costs of Staff Posts'!$AA$13:$AA$113),"")</f>
        <v>0</v>
      </c>
      <c r="H56" s="23">
        <f ca="1">IFERROR(SUMIF('2. Annual Costs of Staff Posts'!$F$13:$F$113,'Summary of Staff Resourcing'!$C56,'2. Annual Costs of Staff Posts'!$AF$13:$AF$113),"")</f>
        <v>0</v>
      </c>
      <c r="I56" s="28">
        <f t="shared" ca="1" si="1"/>
        <v>0</v>
      </c>
      <c r="J56" s="1"/>
      <c r="K56" s="2"/>
      <c r="L56" s="2"/>
      <c r="M56" s="2"/>
      <c r="N56" s="2"/>
      <c r="O56" s="2"/>
      <c r="P56" s="2"/>
      <c r="Q56" s="2"/>
      <c r="R56" s="2"/>
      <c r="S56" s="2"/>
      <c r="T56" s="2"/>
      <c r="U56" s="2"/>
      <c r="V56" s="2"/>
      <c r="W56" s="2"/>
      <c r="X56" s="2"/>
      <c r="Y56" s="2"/>
      <c r="Z56" s="2"/>
    </row>
    <row r="57" spans="1:26" ht="30" customHeight="1">
      <c r="A57" s="2"/>
      <c r="B57" s="17">
        <v>46</v>
      </c>
      <c r="C57" s="20" t="str">
        <f ca="1">IFERROR(OFFSET('1. Staff Posts and Salaries'!$F$1,MATCH(B57,'1. Staff Posts and Salaries'!P:P,0)-1,0),"")</f>
        <v/>
      </c>
      <c r="D57" s="23">
        <f ca="1">IFERROR(SUMIF('2. Annual Costs of Staff Posts'!$F$13:$F$113,'Summary of Staff Resourcing'!$C57,'2. Annual Costs of Staff Posts'!$L$13:$L$113),"")</f>
        <v>0</v>
      </c>
      <c r="E57" s="23">
        <f ca="1">IFERROR(SUMIF('2. Annual Costs of Staff Posts'!$F$13:$F$113,'Summary of Staff Resourcing'!$C57,'2. Annual Costs of Staff Posts'!$Q$13:$Q$113),"")</f>
        <v>0</v>
      </c>
      <c r="F57" s="23">
        <f ca="1">IFERROR(SUMIF('2. Annual Costs of Staff Posts'!$F$13:$F$113,'Summary of Staff Resourcing'!$C57,'2. Annual Costs of Staff Posts'!$V$13:$V$113),"")</f>
        <v>0</v>
      </c>
      <c r="G57" s="23">
        <f ca="1">IFERROR(SUMIF('2. Annual Costs of Staff Posts'!$F$13:$F$113,'Summary of Staff Resourcing'!$C57,'2. Annual Costs of Staff Posts'!$AA$13:$AA$113),"")</f>
        <v>0</v>
      </c>
      <c r="H57" s="23">
        <f ca="1">IFERROR(SUMIF('2. Annual Costs of Staff Posts'!$F$13:$F$113,'Summary of Staff Resourcing'!$C57,'2. Annual Costs of Staff Posts'!$AF$13:$AF$113),"")</f>
        <v>0</v>
      </c>
      <c r="I57" s="28">
        <f t="shared" ca="1" si="1"/>
        <v>0</v>
      </c>
      <c r="J57" s="1"/>
      <c r="K57" s="2"/>
      <c r="L57" s="2"/>
      <c r="M57" s="2"/>
      <c r="N57" s="2"/>
      <c r="O57" s="2"/>
      <c r="P57" s="2"/>
      <c r="Q57" s="2"/>
      <c r="R57" s="2"/>
      <c r="S57" s="2"/>
      <c r="T57" s="2"/>
      <c r="U57" s="2"/>
      <c r="V57" s="2"/>
      <c r="W57" s="2"/>
      <c r="X57" s="2"/>
      <c r="Y57" s="2"/>
      <c r="Z57" s="2"/>
    </row>
    <row r="58" spans="1:26" ht="30" customHeight="1">
      <c r="A58" s="2"/>
      <c r="B58" s="17">
        <v>47</v>
      </c>
      <c r="C58" s="20" t="str">
        <f ca="1">IFERROR(OFFSET('1. Staff Posts and Salaries'!$F$1,MATCH(B58,'1. Staff Posts and Salaries'!P:P,0)-1,0),"")</f>
        <v/>
      </c>
      <c r="D58" s="23">
        <f ca="1">IFERROR(SUMIF('2. Annual Costs of Staff Posts'!$F$13:$F$113,'Summary of Staff Resourcing'!$C58,'2. Annual Costs of Staff Posts'!$L$13:$L$113),"")</f>
        <v>0</v>
      </c>
      <c r="E58" s="23">
        <f ca="1">IFERROR(SUMIF('2. Annual Costs of Staff Posts'!$F$13:$F$113,'Summary of Staff Resourcing'!$C58,'2. Annual Costs of Staff Posts'!$Q$13:$Q$113),"")</f>
        <v>0</v>
      </c>
      <c r="F58" s="23">
        <f ca="1">IFERROR(SUMIF('2. Annual Costs of Staff Posts'!$F$13:$F$113,'Summary of Staff Resourcing'!$C58,'2. Annual Costs of Staff Posts'!$V$13:$V$113),"")</f>
        <v>0</v>
      </c>
      <c r="G58" s="23">
        <f ca="1">IFERROR(SUMIF('2. Annual Costs of Staff Posts'!$F$13:$F$113,'Summary of Staff Resourcing'!$C58,'2. Annual Costs of Staff Posts'!$AA$13:$AA$113),"")</f>
        <v>0</v>
      </c>
      <c r="H58" s="23">
        <f ca="1">IFERROR(SUMIF('2. Annual Costs of Staff Posts'!$F$13:$F$113,'Summary of Staff Resourcing'!$C58,'2. Annual Costs of Staff Posts'!$AF$13:$AF$113),"")</f>
        <v>0</v>
      </c>
      <c r="I58" s="28">
        <f t="shared" ca="1" si="1"/>
        <v>0</v>
      </c>
      <c r="J58" s="1"/>
      <c r="K58" s="2"/>
      <c r="L58" s="2"/>
      <c r="M58" s="2"/>
      <c r="N58" s="2"/>
      <c r="O58" s="2"/>
      <c r="P58" s="2"/>
      <c r="Q58" s="2"/>
      <c r="R58" s="2"/>
      <c r="S58" s="2"/>
      <c r="T58" s="2"/>
      <c r="U58" s="2"/>
      <c r="V58" s="2"/>
      <c r="W58" s="2"/>
      <c r="X58" s="2"/>
      <c r="Y58" s="2"/>
      <c r="Z58" s="2"/>
    </row>
    <row r="59" spans="1:26" ht="30" customHeight="1">
      <c r="A59" s="2"/>
      <c r="B59" s="17">
        <v>48</v>
      </c>
      <c r="C59" s="20" t="str">
        <f ca="1">IFERROR(OFFSET('1. Staff Posts and Salaries'!$F$1,MATCH(B59,'1. Staff Posts and Salaries'!P:P,0)-1,0),"")</f>
        <v/>
      </c>
      <c r="D59" s="23">
        <f ca="1">IFERROR(SUMIF('2. Annual Costs of Staff Posts'!$F$13:$F$113,'Summary of Staff Resourcing'!$C59,'2. Annual Costs of Staff Posts'!$L$13:$L$113),"")</f>
        <v>0</v>
      </c>
      <c r="E59" s="23">
        <f ca="1">IFERROR(SUMIF('2. Annual Costs of Staff Posts'!$F$13:$F$113,'Summary of Staff Resourcing'!$C59,'2. Annual Costs of Staff Posts'!$Q$13:$Q$113),"")</f>
        <v>0</v>
      </c>
      <c r="F59" s="23">
        <f ca="1">IFERROR(SUMIF('2. Annual Costs of Staff Posts'!$F$13:$F$113,'Summary of Staff Resourcing'!$C59,'2. Annual Costs of Staff Posts'!$V$13:$V$113),"")</f>
        <v>0</v>
      </c>
      <c r="G59" s="23">
        <f ca="1">IFERROR(SUMIF('2. Annual Costs of Staff Posts'!$F$13:$F$113,'Summary of Staff Resourcing'!$C59,'2. Annual Costs of Staff Posts'!$AA$13:$AA$113),"")</f>
        <v>0</v>
      </c>
      <c r="H59" s="23">
        <f ca="1">IFERROR(SUMIF('2. Annual Costs of Staff Posts'!$F$13:$F$113,'Summary of Staff Resourcing'!$C59,'2. Annual Costs of Staff Posts'!$AF$13:$AF$113),"")</f>
        <v>0</v>
      </c>
      <c r="I59" s="28">
        <f t="shared" ca="1" si="1"/>
        <v>0</v>
      </c>
      <c r="J59" s="1"/>
      <c r="K59" s="2"/>
      <c r="L59" s="2"/>
      <c r="M59" s="2"/>
      <c r="N59" s="2"/>
      <c r="O59" s="2"/>
      <c r="P59" s="2"/>
      <c r="Q59" s="2"/>
      <c r="R59" s="2"/>
      <c r="S59" s="2"/>
      <c r="T59" s="2"/>
      <c r="U59" s="2"/>
      <c r="V59" s="2"/>
      <c r="W59" s="2"/>
      <c r="X59" s="2"/>
      <c r="Y59" s="2"/>
      <c r="Z59" s="2"/>
    </row>
    <row r="60" spans="1:26" ht="30" customHeight="1">
      <c r="A60" s="2"/>
      <c r="B60" s="17">
        <v>49</v>
      </c>
      <c r="C60" s="20" t="str">
        <f ca="1">IFERROR(OFFSET('1. Staff Posts and Salaries'!$F$1,MATCH(B60,'1. Staff Posts and Salaries'!P:P,0)-1,0),"")</f>
        <v/>
      </c>
      <c r="D60" s="23">
        <f ca="1">IFERROR(SUMIF('2. Annual Costs of Staff Posts'!$F$13:$F$113,'Summary of Staff Resourcing'!$C60,'2. Annual Costs of Staff Posts'!$L$13:$L$113),"")</f>
        <v>0</v>
      </c>
      <c r="E60" s="23">
        <f ca="1">IFERROR(SUMIF('2. Annual Costs of Staff Posts'!$F$13:$F$113,'Summary of Staff Resourcing'!$C60,'2. Annual Costs of Staff Posts'!$Q$13:$Q$113),"")</f>
        <v>0</v>
      </c>
      <c r="F60" s="23">
        <f ca="1">IFERROR(SUMIF('2. Annual Costs of Staff Posts'!$F$13:$F$113,'Summary of Staff Resourcing'!$C60,'2. Annual Costs of Staff Posts'!$V$13:$V$113),"")</f>
        <v>0</v>
      </c>
      <c r="G60" s="23">
        <f ca="1">IFERROR(SUMIF('2. Annual Costs of Staff Posts'!$F$13:$F$113,'Summary of Staff Resourcing'!$C60,'2. Annual Costs of Staff Posts'!$AA$13:$AA$113),"")</f>
        <v>0</v>
      </c>
      <c r="H60" s="23">
        <f ca="1">IFERROR(SUMIF('2. Annual Costs of Staff Posts'!$F$13:$F$113,'Summary of Staff Resourcing'!$C60,'2. Annual Costs of Staff Posts'!$AF$13:$AF$113),"")</f>
        <v>0</v>
      </c>
      <c r="I60" s="28">
        <f t="shared" ca="1" si="1"/>
        <v>0</v>
      </c>
      <c r="J60" s="1"/>
      <c r="K60" s="2"/>
      <c r="L60" s="2"/>
      <c r="M60" s="2"/>
      <c r="N60" s="2"/>
      <c r="O60" s="2"/>
      <c r="P60" s="2"/>
      <c r="Q60" s="2"/>
      <c r="R60" s="2"/>
      <c r="S60" s="2"/>
      <c r="T60" s="2"/>
      <c r="U60" s="2"/>
      <c r="V60" s="2"/>
      <c r="W60" s="2"/>
      <c r="X60" s="2"/>
      <c r="Y60" s="2"/>
      <c r="Z60" s="2"/>
    </row>
    <row r="61" spans="1:26" ht="30" customHeight="1">
      <c r="A61" s="2"/>
      <c r="B61" s="17">
        <v>50</v>
      </c>
      <c r="C61" s="20" t="str">
        <f ca="1">IFERROR(OFFSET('1. Staff Posts and Salaries'!$F$1,MATCH(B61,'1. Staff Posts and Salaries'!P:P,0)-1,0),"")</f>
        <v/>
      </c>
      <c r="D61" s="23">
        <f ca="1">IFERROR(SUMIF('2. Annual Costs of Staff Posts'!$F$13:$F$113,'Summary of Staff Resourcing'!$C61,'2. Annual Costs of Staff Posts'!$L$13:$L$113),"")</f>
        <v>0</v>
      </c>
      <c r="E61" s="23">
        <f ca="1">IFERROR(SUMIF('2. Annual Costs of Staff Posts'!$F$13:$F$113,'Summary of Staff Resourcing'!$C61,'2. Annual Costs of Staff Posts'!$Q$13:$Q$113),"")</f>
        <v>0</v>
      </c>
      <c r="F61" s="23">
        <f ca="1">IFERROR(SUMIF('2. Annual Costs of Staff Posts'!$F$13:$F$113,'Summary of Staff Resourcing'!$C61,'2. Annual Costs of Staff Posts'!$V$13:$V$113),"")</f>
        <v>0</v>
      </c>
      <c r="G61" s="23">
        <f ca="1">IFERROR(SUMIF('2. Annual Costs of Staff Posts'!$F$13:$F$113,'Summary of Staff Resourcing'!$C61,'2. Annual Costs of Staff Posts'!$AA$13:$AA$113),"")</f>
        <v>0</v>
      </c>
      <c r="H61" s="23">
        <f ca="1">IFERROR(SUMIF('2. Annual Costs of Staff Posts'!$F$13:$F$113,'Summary of Staff Resourcing'!$C61,'2. Annual Costs of Staff Posts'!$AF$13:$AF$113),"")</f>
        <v>0</v>
      </c>
      <c r="I61" s="28">
        <f t="shared" ca="1" si="0"/>
        <v>0</v>
      </c>
      <c r="J61" s="1"/>
      <c r="K61" s="2"/>
      <c r="L61" s="2"/>
      <c r="M61" s="2"/>
      <c r="N61" s="2"/>
      <c r="O61" s="2"/>
      <c r="P61" s="2"/>
      <c r="Q61" s="2"/>
      <c r="R61" s="2"/>
      <c r="S61" s="2"/>
      <c r="T61" s="2"/>
      <c r="U61" s="2"/>
      <c r="V61" s="2"/>
      <c r="W61" s="2"/>
      <c r="X61" s="2"/>
      <c r="Y61" s="2"/>
      <c r="Z61" s="2"/>
    </row>
    <row r="62" spans="1:26" ht="30" customHeight="1">
      <c r="A62" s="2"/>
      <c r="B62" s="1"/>
      <c r="C62" s="44" t="s">
        <v>37</v>
      </c>
      <c r="D62" s="37">
        <f t="shared" ref="D62:H62" ca="1" si="2">SUM(D12:D61)</f>
        <v>0</v>
      </c>
      <c r="E62" s="37">
        <f t="shared" ca="1" si="2"/>
        <v>0</v>
      </c>
      <c r="F62" s="37">
        <f t="shared" ca="1" si="2"/>
        <v>0</v>
      </c>
      <c r="G62" s="37">
        <f t="shared" ca="1" si="2"/>
        <v>0</v>
      </c>
      <c r="H62" s="37">
        <f t="shared" ca="1" si="2"/>
        <v>0</v>
      </c>
      <c r="I62" s="21">
        <f ca="1">SUM(I11:I61)</f>
        <v>0</v>
      </c>
      <c r="J62" s="1"/>
      <c r="K62" s="2"/>
      <c r="L62" s="2"/>
      <c r="M62" s="2"/>
      <c r="N62" s="2"/>
      <c r="O62" s="2"/>
      <c r="P62" s="2"/>
      <c r="Q62" s="2"/>
      <c r="R62" s="2"/>
      <c r="S62" s="2"/>
      <c r="T62" s="2"/>
      <c r="U62" s="2"/>
      <c r="V62" s="2"/>
      <c r="W62" s="2"/>
      <c r="X62" s="2"/>
      <c r="Y62" s="2"/>
      <c r="Z62" s="2"/>
    </row>
    <row r="63" spans="1:26" ht="7.5" customHeight="1">
      <c r="A63" s="2"/>
      <c r="B63" s="1"/>
      <c r="C63" s="1"/>
      <c r="D63" s="1"/>
      <c r="E63" s="1"/>
      <c r="F63" s="1"/>
      <c r="G63" s="1"/>
      <c r="H63" s="1"/>
      <c r="I63" s="1"/>
      <c r="J63" s="1"/>
      <c r="K63" s="2"/>
      <c r="L63" s="2"/>
      <c r="M63" s="2"/>
      <c r="N63" s="2"/>
      <c r="O63" s="2"/>
      <c r="P63" s="2"/>
      <c r="Q63" s="2"/>
      <c r="R63" s="2"/>
      <c r="S63" s="2"/>
      <c r="T63" s="2"/>
      <c r="U63" s="2"/>
      <c r="V63" s="2"/>
      <c r="W63" s="2"/>
      <c r="X63" s="2"/>
      <c r="Y63" s="2"/>
      <c r="Z63" s="2"/>
    </row>
    <row r="64" spans="1:26" ht="7.5" customHeight="1">
      <c r="A64" s="2"/>
      <c r="B64" s="1"/>
      <c r="C64" s="1"/>
      <c r="D64" s="1"/>
      <c r="E64" s="1"/>
      <c r="F64" s="1"/>
      <c r="G64" s="1"/>
      <c r="H64" s="1"/>
      <c r="I64" s="1"/>
      <c r="J64" s="1"/>
      <c r="K64" s="2"/>
      <c r="L64" s="2"/>
      <c r="M64" s="2"/>
      <c r="N64" s="2"/>
      <c r="O64" s="2"/>
      <c r="P64" s="2"/>
      <c r="Q64" s="2"/>
      <c r="R64" s="2"/>
      <c r="S64" s="2"/>
      <c r="T64" s="2"/>
      <c r="U64" s="2"/>
      <c r="V64" s="2"/>
      <c r="W64" s="2"/>
      <c r="X64" s="2"/>
      <c r="Y64" s="2"/>
      <c r="Z64" s="2"/>
    </row>
    <row r="65" spans="1:26" ht="30" customHeight="1">
      <c r="A65" s="2"/>
      <c r="B65" s="1"/>
      <c r="C65" s="11" t="s">
        <v>38</v>
      </c>
      <c r="D65" s="13" t="s">
        <v>39</v>
      </c>
      <c r="E65" s="13" t="s">
        <v>40</v>
      </c>
      <c r="F65" s="13" t="s">
        <v>41</v>
      </c>
      <c r="G65" s="13" t="s">
        <v>42</v>
      </c>
      <c r="H65" s="14" t="s">
        <v>43</v>
      </c>
      <c r="I65" s="15" t="s">
        <v>44</v>
      </c>
      <c r="J65" s="1"/>
      <c r="K65" s="2"/>
      <c r="L65" s="2"/>
      <c r="M65" s="2"/>
      <c r="N65" s="2"/>
      <c r="O65" s="2"/>
      <c r="P65" s="2"/>
      <c r="Q65" s="2"/>
      <c r="R65" s="2"/>
      <c r="S65" s="2"/>
      <c r="T65" s="2"/>
      <c r="U65" s="2"/>
      <c r="V65" s="2"/>
      <c r="W65" s="2"/>
      <c r="X65" s="2"/>
      <c r="Y65" s="2"/>
      <c r="Z65" s="2"/>
    </row>
    <row r="66" spans="1:26" ht="30" customHeight="1">
      <c r="A66" s="2"/>
      <c r="B66" s="17">
        <v>1</v>
      </c>
      <c r="C66" s="20" t="str">
        <f ca="1">C12</f>
        <v/>
      </c>
      <c r="D66" s="45">
        <f t="shared" ref="D66:D74" ca="1" si="3">IFERROR(D12/$D$62,0)</f>
        <v>0</v>
      </c>
      <c r="E66" s="45">
        <f t="shared" ref="E66:E74" ca="1" si="4">IFERROR(E12/$E$62,0)</f>
        <v>0</v>
      </c>
      <c r="F66" s="45">
        <f t="shared" ref="F66:F74" ca="1" si="5">IFERROR(F12/$F$62,0)</f>
        <v>0</v>
      </c>
      <c r="G66" s="45">
        <f t="shared" ref="G66:G74" ca="1" si="6">IFERROR(G12/$G$62,0)</f>
        <v>0</v>
      </c>
      <c r="H66" s="45">
        <f t="shared" ref="H66:H74" ca="1" si="7">IFERROR(H12/$H$62,0)</f>
        <v>0</v>
      </c>
      <c r="I66" s="46" t="str">
        <f t="shared" ref="I66:I74" ca="1" si="8">IFERROR(I12/$I$62,"")</f>
        <v/>
      </c>
      <c r="J66" s="1"/>
      <c r="K66" s="2"/>
      <c r="L66" s="2"/>
      <c r="M66" s="2"/>
      <c r="N66" s="2"/>
      <c r="O66" s="2"/>
      <c r="P66" s="2"/>
      <c r="Q66" s="2"/>
      <c r="R66" s="2"/>
      <c r="S66" s="2"/>
      <c r="T66" s="2"/>
      <c r="U66" s="2"/>
      <c r="V66" s="2"/>
      <c r="W66" s="2"/>
      <c r="X66" s="2"/>
      <c r="Y66" s="2"/>
      <c r="Z66" s="2"/>
    </row>
    <row r="67" spans="1:26" ht="30" customHeight="1">
      <c r="A67" s="2"/>
      <c r="B67" s="17">
        <v>2</v>
      </c>
      <c r="C67" s="20" t="str">
        <f t="shared" ref="C67:C115" ca="1" si="9">C13</f>
        <v/>
      </c>
      <c r="D67" s="45">
        <f t="shared" ca="1" si="3"/>
        <v>0</v>
      </c>
      <c r="E67" s="45">
        <f t="shared" ca="1" si="4"/>
        <v>0</v>
      </c>
      <c r="F67" s="45">
        <f t="shared" ca="1" si="5"/>
        <v>0</v>
      </c>
      <c r="G67" s="45">
        <f t="shared" ca="1" si="6"/>
        <v>0</v>
      </c>
      <c r="H67" s="45">
        <f t="shared" ca="1" si="7"/>
        <v>0</v>
      </c>
      <c r="I67" s="46" t="str">
        <f t="shared" ca="1" si="8"/>
        <v/>
      </c>
      <c r="J67" s="1"/>
      <c r="K67" s="2"/>
      <c r="L67" s="2"/>
      <c r="M67" s="2"/>
      <c r="N67" s="2"/>
      <c r="O67" s="2"/>
      <c r="P67" s="2"/>
      <c r="Q67" s="2"/>
      <c r="R67" s="2"/>
      <c r="S67" s="2"/>
      <c r="T67" s="2"/>
      <c r="U67" s="2"/>
      <c r="V67" s="2"/>
      <c r="W67" s="2"/>
      <c r="X67" s="2"/>
      <c r="Y67" s="2"/>
      <c r="Z67" s="2"/>
    </row>
    <row r="68" spans="1:26" ht="30" customHeight="1">
      <c r="A68" s="2"/>
      <c r="B68" s="17">
        <v>3</v>
      </c>
      <c r="C68" s="20" t="str">
        <f t="shared" ca="1" si="9"/>
        <v/>
      </c>
      <c r="D68" s="45">
        <f t="shared" ca="1" si="3"/>
        <v>0</v>
      </c>
      <c r="E68" s="45">
        <f t="shared" ca="1" si="4"/>
        <v>0</v>
      </c>
      <c r="F68" s="45">
        <f t="shared" ca="1" si="5"/>
        <v>0</v>
      </c>
      <c r="G68" s="45">
        <f t="shared" ca="1" si="6"/>
        <v>0</v>
      </c>
      <c r="H68" s="45">
        <f t="shared" ca="1" si="7"/>
        <v>0</v>
      </c>
      <c r="I68" s="46" t="str">
        <f t="shared" ca="1" si="8"/>
        <v/>
      </c>
      <c r="J68" s="1"/>
      <c r="K68" s="2"/>
      <c r="L68" s="2"/>
      <c r="M68" s="2"/>
      <c r="N68" s="2"/>
      <c r="O68" s="2"/>
      <c r="P68" s="2"/>
      <c r="Q68" s="2"/>
      <c r="R68" s="2"/>
      <c r="S68" s="2"/>
      <c r="T68" s="2"/>
      <c r="U68" s="2"/>
      <c r="V68" s="2"/>
      <c r="W68" s="2"/>
      <c r="X68" s="2"/>
      <c r="Y68" s="2"/>
      <c r="Z68" s="2"/>
    </row>
    <row r="69" spans="1:26" ht="30" customHeight="1">
      <c r="A69" s="2"/>
      <c r="B69" s="17">
        <v>4</v>
      </c>
      <c r="C69" s="20" t="str">
        <f t="shared" ca="1" si="9"/>
        <v/>
      </c>
      <c r="D69" s="45">
        <f t="shared" ca="1" si="3"/>
        <v>0</v>
      </c>
      <c r="E69" s="45">
        <f t="shared" ca="1" si="4"/>
        <v>0</v>
      </c>
      <c r="F69" s="45">
        <f t="shared" ca="1" si="5"/>
        <v>0</v>
      </c>
      <c r="G69" s="45">
        <f t="shared" ca="1" si="6"/>
        <v>0</v>
      </c>
      <c r="H69" s="45">
        <f t="shared" ca="1" si="7"/>
        <v>0</v>
      </c>
      <c r="I69" s="46" t="str">
        <f t="shared" ca="1" si="8"/>
        <v/>
      </c>
      <c r="J69" s="1"/>
      <c r="K69" s="2"/>
      <c r="L69" s="2"/>
      <c r="M69" s="2"/>
      <c r="N69" s="2"/>
      <c r="O69" s="2"/>
      <c r="P69" s="2"/>
      <c r="Q69" s="2"/>
      <c r="R69" s="2"/>
      <c r="S69" s="2"/>
      <c r="T69" s="2"/>
      <c r="U69" s="2"/>
      <c r="V69" s="2"/>
      <c r="W69" s="2"/>
      <c r="X69" s="2"/>
      <c r="Y69" s="2"/>
      <c r="Z69" s="2"/>
    </row>
    <row r="70" spans="1:26" ht="30" customHeight="1">
      <c r="A70" s="2"/>
      <c r="B70" s="17">
        <v>5</v>
      </c>
      <c r="C70" s="20" t="str">
        <f t="shared" ca="1" si="9"/>
        <v/>
      </c>
      <c r="D70" s="45">
        <f t="shared" ca="1" si="3"/>
        <v>0</v>
      </c>
      <c r="E70" s="45">
        <f t="shared" ca="1" si="4"/>
        <v>0</v>
      </c>
      <c r="F70" s="45">
        <f t="shared" ca="1" si="5"/>
        <v>0</v>
      </c>
      <c r="G70" s="45">
        <f t="shared" ca="1" si="6"/>
        <v>0</v>
      </c>
      <c r="H70" s="45">
        <f t="shared" ca="1" si="7"/>
        <v>0</v>
      </c>
      <c r="I70" s="46" t="str">
        <f t="shared" ca="1" si="8"/>
        <v/>
      </c>
      <c r="J70" s="1"/>
      <c r="K70" s="2"/>
      <c r="L70" s="2"/>
      <c r="M70" s="2"/>
      <c r="N70" s="2"/>
      <c r="O70" s="2"/>
      <c r="P70" s="2"/>
      <c r="Q70" s="2"/>
      <c r="R70" s="2"/>
      <c r="S70" s="2"/>
      <c r="T70" s="2"/>
      <c r="U70" s="2"/>
      <c r="V70" s="2"/>
      <c r="W70" s="2"/>
      <c r="X70" s="2"/>
      <c r="Y70" s="2"/>
      <c r="Z70" s="2"/>
    </row>
    <row r="71" spans="1:26" ht="30" customHeight="1">
      <c r="A71" s="2"/>
      <c r="B71" s="17">
        <v>6</v>
      </c>
      <c r="C71" s="20" t="str">
        <f t="shared" ca="1" si="9"/>
        <v/>
      </c>
      <c r="D71" s="45">
        <f t="shared" ca="1" si="3"/>
        <v>0</v>
      </c>
      <c r="E71" s="45">
        <f t="shared" ca="1" si="4"/>
        <v>0</v>
      </c>
      <c r="F71" s="45">
        <f t="shared" ca="1" si="5"/>
        <v>0</v>
      </c>
      <c r="G71" s="45">
        <f t="shared" ca="1" si="6"/>
        <v>0</v>
      </c>
      <c r="H71" s="45">
        <f t="shared" ca="1" si="7"/>
        <v>0</v>
      </c>
      <c r="I71" s="46" t="str">
        <f t="shared" ca="1" si="8"/>
        <v/>
      </c>
      <c r="J71" s="1"/>
      <c r="K71" s="2"/>
      <c r="L71" s="2"/>
      <c r="M71" s="2"/>
      <c r="N71" s="2"/>
      <c r="O71" s="2"/>
      <c r="P71" s="2"/>
      <c r="Q71" s="2"/>
      <c r="R71" s="2"/>
      <c r="S71" s="2"/>
      <c r="T71" s="2"/>
      <c r="U71" s="2"/>
      <c r="V71" s="2"/>
      <c r="W71" s="2"/>
      <c r="X71" s="2"/>
      <c r="Y71" s="2"/>
      <c r="Z71" s="2"/>
    </row>
    <row r="72" spans="1:26" ht="30" customHeight="1">
      <c r="A72" s="2"/>
      <c r="B72" s="17">
        <v>7</v>
      </c>
      <c r="C72" s="20" t="str">
        <f t="shared" ca="1" si="9"/>
        <v/>
      </c>
      <c r="D72" s="45">
        <f t="shared" ca="1" si="3"/>
        <v>0</v>
      </c>
      <c r="E72" s="45">
        <f t="shared" ca="1" si="4"/>
        <v>0</v>
      </c>
      <c r="F72" s="45">
        <f t="shared" ca="1" si="5"/>
        <v>0</v>
      </c>
      <c r="G72" s="45">
        <f t="shared" ca="1" si="6"/>
        <v>0</v>
      </c>
      <c r="H72" s="45">
        <f t="shared" ca="1" si="7"/>
        <v>0</v>
      </c>
      <c r="I72" s="46" t="str">
        <f t="shared" ca="1" si="8"/>
        <v/>
      </c>
      <c r="J72" s="1"/>
      <c r="K72" s="2"/>
      <c r="L72" s="2"/>
      <c r="M72" s="2"/>
      <c r="N72" s="2"/>
      <c r="O72" s="2"/>
      <c r="P72" s="2"/>
      <c r="Q72" s="2"/>
      <c r="R72" s="2"/>
      <c r="S72" s="2"/>
      <c r="T72" s="2"/>
      <c r="U72" s="2"/>
      <c r="V72" s="2"/>
      <c r="W72" s="2"/>
      <c r="X72" s="2"/>
      <c r="Y72" s="2"/>
      <c r="Z72" s="2"/>
    </row>
    <row r="73" spans="1:26" ht="30" customHeight="1">
      <c r="A73" s="2"/>
      <c r="B73" s="17">
        <v>8</v>
      </c>
      <c r="C73" s="20" t="str">
        <f t="shared" ca="1" si="9"/>
        <v/>
      </c>
      <c r="D73" s="45">
        <f t="shared" ca="1" si="3"/>
        <v>0</v>
      </c>
      <c r="E73" s="45">
        <f t="shared" ca="1" si="4"/>
        <v>0</v>
      </c>
      <c r="F73" s="45">
        <f t="shared" ca="1" si="5"/>
        <v>0</v>
      </c>
      <c r="G73" s="45">
        <f t="shared" ca="1" si="6"/>
        <v>0</v>
      </c>
      <c r="H73" s="45">
        <f t="shared" ca="1" si="7"/>
        <v>0</v>
      </c>
      <c r="I73" s="46" t="str">
        <f t="shared" ca="1" si="8"/>
        <v/>
      </c>
      <c r="J73" s="1"/>
      <c r="K73" s="2"/>
      <c r="L73" s="2"/>
      <c r="M73" s="2"/>
      <c r="N73" s="2"/>
      <c r="O73" s="2"/>
      <c r="P73" s="2"/>
      <c r="Q73" s="2"/>
      <c r="R73" s="2"/>
      <c r="S73" s="2"/>
      <c r="T73" s="2"/>
      <c r="U73" s="2"/>
      <c r="V73" s="2"/>
      <c r="W73" s="2"/>
      <c r="X73" s="2"/>
      <c r="Y73" s="2"/>
      <c r="Z73" s="2"/>
    </row>
    <row r="74" spans="1:26" ht="30" customHeight="1">
      <c r="A74" s="2"/>
      <c r="B74" s="17">
        <v>9</v>
      </c>
      <c r="C74" s="20" t="str">
        <f t="shared" ca="1" si="9"/>
        <v/>
      </c>
      <c r="D74" s="45">
        <f t="shared" ca="1" si="3"/>
        <v>0</v>
      </c>
      <c r="E74" s="45">
        <f t="shared" ca="1" si="4"/>
        <v>0</v>
      </c>
      <c r="F74" s="45">
        <f t="shared" ca="1" si="5"/>
        <v>0</v>
      </c>
      <c r="G74" s="45">
        <f t="shared" ca="1" si="6"/>
        <v>0</v>
      </c>
      <c r="H74" s="45">
        <f t="shared" ca="1" si="7"/>
        <v>0</v>
      </c>
      <c r="I74" s="46" t="str">
        <f t="shared" ca="1" si="8"/>
        <v/>
      </c>
      <c r="J74" s="1"/>
      <c r="K74" s="2"/>
      <c r="L74" s="2"/>
      <c r="M74" s="2"/>
      <c r="N74" s="2"/>
      <c r="O74" s="2"/>
      <c r="P74" s="2"/>
      <c r="Q74" s="2"/>
      <c r="R74" s="2"/>
      <c r="S74" s="2"/>
      <c r="T74" s="2"/>
      <c r="U74" s="2"/>
      <c r="V74" s="2"/>
      <c r="W74" s="2"/>
      <c r="X74" s="2"/>
      <c r="Y74" s="2"/>
      <c r="Z74" s="2"/>
    </row>
    <row r="75" spans="1:26" ht="30" customHeight="1">
      <c r="A75" s="2"/>
      <c r="B75" s="17">
        <v>10</v>
      </c>
      <c r="C75" s="20" t="str">
        <f t="shared" ca="1" si="9"/>
        <v/>
      </c>
      <c r="D75" s="45">
        <f ca="1">IFERROR(D53/$D$62,0)</f>
        <v>0</v>
      </c>
      <c r="E75" s="45">
        <f ca="1">IFERROR(E53/$E$62,0)</f>
        <v>0</v>
      </c>
      <c r="F75" s="45">
        <f ca="1">IFERROR(F53/$F$62,0)</f>
        <v>0</v>
      </c>
      <c r="G75" s="45">
        <f ca="1">IFERROR(G53/$G$62,0)</f>
        <v>0</v>
      </c>
      <c r="H75" s="45">
        <f ca="1">IFERROR(H53/$H$62,0)</f>
        <v>0</v>
      </c>
      <c r="I75" s="46" t="str">
        <f ca="1">IFERROR(I53/$I$62,"")</f>
        <v/>
      </c>
      <c r="J75" s="1"/>
      <c r="K75" s="2"/>
      <c r="L75" s="2"/>
      <c r="M75" s="2"/>
      <c r="N75" s="2"/>
      <c r="O75" s="2"/>
      <c r="P75" s="2"/>
      <c r="Q75" s="2"/>
      <c r="R75" s="2"/>
      <c r="S75" s="2"/>
      <c r="T75" s="2"/>
      <c r="U75" s="2"/>
      <c r="V75" s="2"/>
      <c r="W75" s="2"/>
      <c r="X75" s="2"/>
      <c r="Y75" s="2"/>
      <c r="Z75" s="2"/>
    </row>
    <row r="76" spans="1:26" ht="30" customHeight="1">
      <c r="A76" s="2"/>
      <c r="B76" s="17">
        <v>11</v>
      </c>
      <c r="C76" s="20" t="str">
        <f t="shared" ca="1" si="9"/>
        <v/>
      </c>
      <c r="D76" s="45">
        <f t="shared" ref="D76" ca="1" si="10">IFERROR(D22/$D$62,0)</f>
        <v>0</v>
      </c>
      <c r="E76" s="45">
        <f t="shared" ref="E76" ca="1" si="11">IFERROR(E22/$E$62,0)</f>
        <v>0</v>
      </c>
      <c r="F76" s="45">
        <f t="shared" ref="F76" ca="1" si="12">IFERROR(F22/$F$62,0)</f>
        <v>0</v>
      </c>
      <c r="G76" s="45">
        <f t="shared" ref="G76" ca="1" si="13">IFERROR(G22/$G$62,0)</f>
        <v>0</v>
      </c>
      <c r="H76" s="45">
        <f t="shared" ref="H76" ca="1" si="14">IFERROR(H22/$H$62,0)</f>
        <v>0</v>
      </c>
      <c r="I76" s="46" t="str">
        <f t="shared" ref="I76" ca="1" si="15">IFERROR(I22/$I$62,"")</f>
        <v/>
      </c>
      <c r="J76" s="1"/>
      <c r="K76" s="2"/>
      <c r="L76" s="2"/>
      <c r="M76" s="2"/>
      <c r="N76" s="2"/>
      <c r="O76" s="2"/>
      <c r="P76" s="2"/>
      <c r="Q76" s="2"/>
      <c r="R76" s="2"/>
      <c r="S76" s="2"/>
      <c r="T76" s="2"/>
      <c r="U76" s="2"/>
      <c r="V76" s="2"/>
      <c r="W76" s="2"/>
      <c r="X76" s="2"/>
      <c r="Y76" s="2"/>
      <c r="Z76" s="2"/>
    </row>
    <row r="77" spans="1:26" ht="30" customHeight="1">
      <c r="A77" s="2"/>
      <c r="B77" s="17">
        <v>12</v>
      </c>
      <c r="C77" s="20" t="str">
        <f t="shared" ca="1" si="9"/>
        <v/>
      </c>
      <c r="D77" s="45">
        <f t="shared" ref="D77" ca="1" si="16">IFERROR(D55/$D$62,0)</f>
        <v>0</v>
      </c>
      <c r="E77" s="45">
        <f t="shared" ref="E77" ca="1" si="17">IFERROR(E55/$E$62,0)</f>
        <v>0</v>
      </c>
      <c r="F77" s="45">
        <f t="shared" ref="F77" ca="1" si="18">IFERROR(F55/$F$62,0)</f>
        <v>0</v>
      </c>
      <c r="G77" s="45">
        <f t="shared" ref="G77" ca="1" si="19">IFERROR(G55/$G$62,0)</f>
        <v>0</v>
      </c>
      <c r="H77" s="45">
        <f t="shared" ref="H77" ca="1" si="20">IFERROR(H55/$H$62,0)</f>
        <v>0</v>
      </c>
      <c r="I77" s="46" t="str">
        <f t="shared" ref="I77" ca="1" si="21">IFERROR(I55/$I$62,"")</f>
        <v/>
      </c>
      <c r="J77" s="1"/>
      <c r="K77" s="2"/>
      <c r="L77" s="2"/>
      <c r="M77" s="2"/>
      <c r="N77" s="2"/>
      <c r="O77" s="2"/>
      <c r="P77" s="2"/>
      <c r="Q77" s="2"/>
      <c r="R77" s="2"/>
      <c r="S77" s="2"/>
      <c r="T77" s="2"/>
      <c r="U77" s="2"/>
      <c r="V77" s="2"/>
      <c r="W77" s="2"/>
      <c r="X77" s="2"/>
      <c r="Y77" s="2"/>
      <c r="Z77" s="2"/>
    </row>
    <row r="78" spans="1:26" ht="30" customHeight="1">
      <c r="A78" s="2"/>
      <c r="B78" s="17">
        <v>13</v>
      </c>
      <c r="C78" s="20" t="str">
        <f t="shared" ca="1" si="9"/>
        <v/>
      </c>
      <c r="D78" s="45">
        <f t="shared" ref="D78" ca="1" si="22">IFERROR(D24/$D$62,0)</f>
        <v>0</v>
      </c>
      <c r="E78" s="45">
        <f t="shared" ref="E78" ca="1" si="23">IFERROR(E24/$E$62,0)</f>
        <v>0</v>
      </c>
      <c r="F78" s="45">
        <f t="shared" ref="F78" ca="1" si="24">IFERROR(F24/$F$62,0)</f>
        <v>0</v>
      </c>
      <c r="G78" s="45">
        <f t="shared" ref="G78" ca="1" si="25">IFERROR(G24/$G$62,0)</f>
        <v>0</v>
      </c>
      <c r="H78" s="45">
        <f t="shared" ref="H78" ca="1" si="26">IFERROR(H24/$H$62,0)</f>
        <v>0</v>
      </c>
      <c r="I78" s="46" t="str">
        <f t="shared" ref="I78" ca="1" si="27">IFERROR(I24/$I$62,"")</f>
        <v/>
      </c>
      <c r="J78" s="1"/>
      <c r="K78" s="2"/>
      <c r="L78" s="2"/>
      <c r="M78" s="2"/>
      <c r="N78" s="2"/>
      <c r="O78" s="2"/>
      <c r="P78" s="2"/>
      <c r="Q78" s="2"/>
      <c r="R78" s="2"/>
      <c r="S78" s="2"/>
      <c r="T78" s="2"/>
      <c r="U78" s="2"/>
      <c r="V78" s="2"/>
      <c r="W78" s="2"/>
      <c r="X78" s="2"/>
      <c r="Y78" s="2"/>
      <c r="Z78" s="2"/>
    </row>
    <row r="79" spans="1:26" ht="30" customHeight="1">
      <c r="A79" s="2"/>
      <c r="B79" s="17">
        <v>14</v>
      </c>
      <c r="C79" s="20" t="str">
        <f t="shared" ca="1" si="9"/>
        <v/>
      </c>
      <c r="D79" s="45">
        <f t="shared" ref="D79" ca="1" si="28">IFERROR(D57/$D$62,0)</f>
        <v>0</v>
      </c>
      <c r="E79" s="45">
        <f t="shared" ref="E79" ca="1" si="29">IFERROR(E57/$E$62,0)</f>
        <v>0</v>
      </c>
      <c r="F79" s="45">
        <f t="shared" ref="F79" ca="1" si="30">IFERROR(F57/$F$62,0)</f>
        <v>0</v>
      </c>
      <c r="G79" s="45">
        <f t="shared" ref="G79" ca="1" si="31">IFERROR(G57/$G$62,0)</f>
        <v>0</v>
      </c>
      <c r="H79" s="45">
        <f t="shared" ref="H79" ca="1" si="32">IFERROR(H57/$H$62,0)</f>
        <v>0</v>
      </c>
      <c r="I79" s="46" t="str">
        <f t="shared" ref="I79" ca="1" si="33">IFERROR(I57/$I$62,"")</f>
        <v/>
      </c>
      <c r="J79" s="1"/>
      <c r="K79" s="2"/>
      <c r="L79" s="2"/>
      <c r="M79" s="2"/>
      <c r="N79" s="2"/>
      <c r="O79" s="2"/>
      <c r="P79" s="2"/>
      <c r="Q79" s="2"/>
      <c r="R79" s="2"/>
      <c r="S79" s="2"/>
      <c r="T79" s="2"/>
      <c r="U79" s="2"/>
      <c r="V79" s="2"/>
      <c r="W79" s="2"/>
      <c r="X79" s="2"/>
      <c r="Y79" s="2"/>
      <c r="Z79" s="2"/>
    </row>
    <row r="80" spans="1:26" ht="30" customHeight="1">
      <c r="A80" s="2"/>
      <c r="B80" s="17">
        <v>15</v>
      </c>
      <c r="C80" s="20" t="str">
        <f t="shared" ca="1" si="9"/>
        <v/>
      </c>
      <c r="D80" s="45">
        <f t="shared" ref="D80" ca="1" si="34">IFERROR(D26/$D$62,0)</f>
        <v>0</v>
      </c>
      <c r="E80" s="45">
        <f t="shared" ref="E80" ca="1" si="35">IFERROR(E26/$E$62,0)</f>
        <v>0</v>
      </c>
      <c r="F80" s="45">
        <f t="shared" ref="F80" ca="1" si="36">IFERROR(F26/$F$62,0)</f>
        <v>0</v>
      </c>
      <c r="G80" s="45">
        <f t="shared" ref="G80" ca="1" si="37">IFERROR(G26/$G$62,0)</f>
        <v>0</v>
      </c>
      <c r="H80" s="45">
        <f t="shared" ref="H80" ca="1" si="38">IFERROR(H26/$H$62,0)</f>
        <v>0</v>
      </c>
      <c r="I80" s="46" t="str">
        <f t="shared" ref="I80" ca="1" si="39">IFERROR(I26/$I$62,"")</f>
        <v/>
      </c>
      <c r="J80" s="1"/>
      <c r="K80" s="2"/>
      <c r="L80" s="2"/>
      <c r="M80" s="2"/>
      <c r="N80" s="2"/>
      <c r="O80" s="2"/>
      <c r="P80" s="2"/>
      <c r="Q80" s="2"/>
      <c r="R80" s="2"/>
      <c r="S80" s="2"/>
      <c r="T80" s="2"/>
      <c r="U80" s="2"/>
      <c r="V80" s="2"/>
      <c r="W80" s="2"/>
      <c r="X80" s="2"/>
      <c r="Y80" s="2"/>
      <c r="Z80" s="2"/>
    </row>
    <row r="81" spans="1:26" ht="30" customHeight="1">
      <c r="A81" s="2"/>
      <c r="B81" s="17">
        <v>16</v>
      </c>
      <c r="C81" s="20" t="str">
        <f t="shared" ca="1" si="9"/>
        <v/>
      </c>
      <c r="D81" s="45">
        <f t="shared" ref="D81" ca="1" si="40">IFERROR(D59/$D$62,0)</f>
        <v>0</v>
      </c>
      <c r="E81" s="45">
        <f t="shared" ref="E81" ca="1" si="41">IFERROR(E59/$E$62,0)</f>
        <v>0</v>
      </c>
      <c r="F81" s="45">
        <f t="shared" ref="F81" ca="1" si="42">IFERROR(F59/$F$62,0)</f>
        <v>0</v>
      </c>
      <c r="G81" s="45">
        <f t="shared" ref="G81" ca="1" si="43">IFERROR(G59/$G$62,0)</f>
        <v>0</v>
      </c>
      <c r="H81" s="45">
        <f t="shared" ref="H81" ca="1" si="44">IFERROR(H59/$H$62,0)</f>
        <v>0</v>
      </c>
      <c r="I81" s="46" t="str">
        <f t="shared" ref="I81" ca="1" si="45">IFERROR(I59/$I$62,"")</f>
        <v/>
      </c>
      <c r="J81" s="1"/>
      <c r="K81" s="2"/>
      <c r="L81" s="2"/>
      <c r="M81" s="2"/>
      <c r="N81" s="2"/>
      <c r="O81" s="2"/>
      <c r="P81" s="2"/>
      <c r="Q81" s="2"/>
      <c r="R81" s="2"/>
      <c r="S81" s="2"/>
      <c r="T81" s="2"/>
      <c r="U81" s="2"/>
      <c r="V81" s="2"/>
      <c r="W81" s="2"/>
      <c r="X81" s="2"/>
      <c r="Y81" s="2"/>
      <c r="Z81" s="2"/>
    </row>
    <row r="82" spans="1:26" ht="30" customHeight="1">
      <c r="A82" s="2"/>
      <c r="B82" s="17">
        <v>17</v>
      </c>
      <c r="C82" s="20" t="str">
        <f t="shared" ca="1" si="9"/>
        <v/>
      </c>
      <c r="D82" s="45">
        <f t="shared" ref="D82" ca="1" si="46">IFERROR(D28/$D$62,0)</f>
        <v>0</v>
      </c>
      <c r="E82" s="45">
        <f t="shared" ref="E82" ca="1" si="47">IFERROR(E28/$E$62,0)</f>
        <v>0</v>
      </c>
      <c r="F82" s="45">
        <f t="shared" ref="F82" ca="1" si="48">IFERROR(F28/$F$62,0)</f>
        <v>0</v>
      </c>
      <c r="G82" s="45">
        <f t="shared" ref="G82" ca="1" si="49">IFERROR(G28/$G$62,0)</f>
        <v>0</v>
      </c>
      <c r="H82" s="45">
        <f t="shared" ref="H82" ca="1" si="50">IFERROR(H28/$H$62,0)</f>
        <v>0</v>
      </c>
      <c r="I82" s="46" t="str">
        <f t="shared" ref="I82" ca="1" si="51">IFERROR(I28/$I$62,"")</f>
        <v/>
      </c>
      <c r="J82" s="1"/>
      <c r="K82" s="2"/>
      <c r="L82" s="2"/>
      <c r="M82" s="2"/>
      <c r="N82" s="2"/>
      <c r="O82" s="2"/>
      <c r="P82" s="2"/>
      <c r="Q82" s="2"/>
      <c r="R82" s="2"/>
      <c r="S82" s="2"/>
      <c r="T82" s="2"/>
      <c r="U82" s="2"/>
      <c r="V82" s="2"/>
      <c r="W82" s="2"/>
      <c r="X82" s="2"/>
      <c r="Y82" s="2"/>
      <c r="Z82" s="2"/>
    </row>
    <row r="83" spans="1:26" ht="30" customHeight="1">
      <c r="A83" s="2"/>
      <c r="B83" s="17">
        <v>18</v>
      </c>
      <c r="C83" s="20" t="str">
        <f t="shared" ca="1" si="9"/>
        <v/>
      </c>
      <c r="D83" s="45">
        <f t="shared" ref="D83" ca="1" si="52">IFERROR(D61/$D$62,0)</f>
        <v>0</v>
      </c>
      <c r="E83" s="45">
        <f t="shared" ref="E83" ca="1" si="53">IFERROR(E61/$E$62,0)</f>
        <v>0</v>
      </c>
      <c r="F83" s="45">
        <f t="shared" ref="F83" ca="1" si="54">IFERROR(F61/$F$62,0)</f>
        <v>0</v>
      </c>
      <c r="G83" s="45">
        <f t="shared" ref="G83" ca="1" si="55">IFERROR(G61/$G$62,0)</f>
        <v>0</v>
      </c>
      <c r="H83" s="45">
        <f t="shared" ref="H83" ca="1" si="56">IFERROR(H61/$H$62,0)</f>
        <v>0</v>
      </c>
      <c r="I83" s="46" t="str">
        <f t="shared" ref="I83" ca="1" si="57">IFERROR(I61/$I$62,"")</f>
        <v/>
      </c>
      <c r="J83" s="1"/>
      <c r="K83" s="2"/>
      <c r="L83" s="2"/>
      <c r="M83" s="2"/>
      <c r="N83" s="2"/>
      <c r="O83" s="2"/>
      <c r="P83" s="2"/>
      <c r="Q83" s="2"/>
      <c r="R83" s="2"/>
      <c r="S83" s="2"/>
      <c r="T83" s="2"/>
      <c r="U83" s="2"/>
      <c r="V83" s="2"/>
      <c r="W83" s="2"/>
      <c r="X83" s="2"/>
      <c r="Y83" s="2"/>
      <c r="Z83" s="2"/>
    </row>
    <row r="84" spans="1:26" ht="30" customHeight="1">
      <c r="A84" s="2"/>
      <c r="B84" s="17">
        <v>19</v>
      </c>
      <c r="C84" s="20" t="str">
        <f t="shared" ca="1" si="9"/>
        <v/>
      </c>
      <c r="D84" s="45">
        <f t="shared" ref="D84" ca="1" si="58">IFERROR(D30/$D$62,0)</f>
        <v>0</v>
      </c>
      <c r="E84" s="45">
        <f t="shared" ref="E84" ca="1" si="59">IFERROR(E30/$E$62,0)</f>
        <v>0</v>
      </c>
      <c r="F84" s="45">
        <f t="shared" ref="F84" ca="1" si="60">IFERROR(F30/$F$62,0)</f>
        <v>0</v>
      </c>
      <c r="G84" s="45">
        <f t="shared" ref="G84" ca="1" si="61">IFERROR(G30/$G$62,0)</f>
        <v>0</v>
      </c>
      <c r="H84" s="45">
        <f t="shared" ref="H84" ca="1" si="62">IFERROR(H30/$H$62,0)</f>
        <v>0</v>
      </c>
      <c r="I84" s="46" t="str">
        <f t="shared" ref="I84" ca="1" si="63">IFERROR(I30/$I$62,"")</f>
        <v/>
      </c>
      <c r="J84" s="1"/>
      <c r="K84" s="2"/>
      <c r="L84" s="2"/>
      <c r="M84" s="2"/>
      <c r="N84" s="2"/>
      <c r="O84" s="2"/>
      <c r="P84" s="2"/>
      <c r="Q84" s="2"/>
      <c r="R84" s="2"/>
      <c r="S84" s="2"/>
      <c r="T84" s="2"/>
      <c r="U84" s="2"/>
      <c r="V84" s="2"/>
      <c r="W84" s="2"/>
      <c r="X84" s="2"/>
      <c r="Y84" s="2"/>
      <c r="Z84" s="2"/>
    </row>
    <row r="85" spans="1:26" ht="30" customHeight="1">
      <c r="A85" s="2"/>
      <c r="B85" s="17">
        <v>20</v>
      </c>
      <c r="C85" s="20" t="str">
        <f t="shared" ca="1" si="9"/>
        <v/>
      </c>
      <c r="D85" s="45">
        <f t="shared" ref="D85" ca="1" si="64">IFERROR(D63/$D$62,0)</f>
        <v>0</v>
      </c>
      <c r="E85" s="45">
        <f t="shared" ref="E85" ca="1" si="65">IFERROR(E63/$E$62,0)</f>
        <v>0</v>
      </c>
      <c r="F85" s="45">
        <f t="shared" ref="F85" ca="1" si="66">IFERROR(F63/$F$62,0)</f>
        <v>0</v>
      </c>
      <c r="G85" s="45">
        <f t="shared" ref="G85" ca="1" si="67">IFERROR(G63/$G$62,0)</f>
        <v>0</v>
      </c>
      <c r="H85" s="45">
        <f t="shared" ref="H85" ca="1" si="68">IFERROR(H63/$H$62,0)</f>
        <v>0</v>
      </c>
      <c r="I85" s="46" t="str">
        <f t="shared" ref="I85" ca="1" si="69">IFERROR(I63/$I$62,"")</f>
        <v/>
      </c>
      <c r="J85" s="1"/>
      <c r="K85" s="2"/>
      <c r="L85" s="2"/>
      <c r="M85" s="2"/>
      <c r="N85" s="2"/>
      <c r="O85" s="2"/>
      <c r="P85" s="2"/>
      <c r="Q85" s="2"/>
      <c r="R85" s="2"/>
      <c r="S85" s="2"/>
      <c r="T85" s="2"/>
      <c r="U85" s="2"/>
      <c r="V85" s="2"/>
      <c r="W85" s="2"/>
      <c r="X85" s="2"/>
      <c r="Y85" s="2"/>
      <c r="Z85" s="2"/>
    </row>
    <row r="86" spans="1:26" ht="30" customHeight="1">
      <c r="A86" s="2"/>
      <c r="B86" s="17">
        <v>21</v>
      </c>
      <c r="C86" s="20" t="str">
        <f t="shared" ca="1" si="9"/>
        <v/>
      </c>
      <c r="D86" s="45">
        <f t="shared" ref="D86" ca="1" si="70">IFERROR(D32/$D$62,0)</f>
        <v>0</v>
      </c>
      <c r="E86" s="45">
        <f t="shared" ref="E86" ca="1" si="71">IFERROR(E32/$E$62,0)</f>
        <v>0</v>
      </c>
      <c r="F86" s="45">
        <f t="shared" ref="F86" ca="1" si="72">IFERROR(F32/$F$62,0)</f>
        <v>0</v>
      </c>
      <c r="G86" s="45">
        <f t="shared" ref="G86" ca="1" si="73">IFERROR(G32/$G$62,0)</f>
        <v>0</v>
      </c>
      <c r="H86" s="45">
        <f t="shared" ref="H86" ca="1" si="74">IFERROR(H32/$H$62,0)</f>
        <v>0</v>
      </c>
      <c r="I86" s="46" t="str">
        <f t="shared" ref="I86" ca="1" si="75">IFERROR(I32/$I$62,"")</f>
        <v/>
      </c>
      <c r="J86" s="1"/>
      <c r="K86" s="2"/>
      <c r="L86" s="2"/>
      <c r="M86" s="2"/>
      <c r="N86" s="2"/>
      <c r="O86" s="2"/>
      <c r="P86" s="2"/>
      <c r="Q86" s="2"/>
      <c r="R86" s="2"/>
      <c r="S86" s="2"/>
      <c r="T86" s="2"/>
      <c r="U86" s="2"/>
      <c r="V86" s="2"/>
      <c r="W86" s="2"/>
      <c r="X86" s="2"/>
      <c r="Y86" s="2"/>
      <c r="Z86" s="2"/>
    </row>
    <row r="87" spans="1:26" ht="30" customHeight="1">
      <c r="A87" s="2"/>
      <c r="B87" s="17">
        <v>22</v>
      </c>
      <c r="C87" s="20" t="str">
        <f t="shared" ca="1" si="9"/>
        <v/>
      </c>
      <c r="D87" s="45">
        <f t="shared" ref="D87" ca="1" si="76">IFERROR(D65/$D$62,0)</f>
        <v>0</v>
      </c>
      <c r="E87" s="45">
        <f t="shared" ref="E87" ca="1" si="77">IFERROR(E65/$E$62,0)</f>
        <v>0</v>
      </c>
      <c r="F87" s="45">
        <f t="shared" ref="F87" ca="1" si="78">IFERROR(F65/$F$62,0)</f>
        <v>0</v>
      </c>
      <c r="G87" s="45">
        <f t="shared" ref="G87" ca="1" si="79">IFERROR(G65/$G$62,0)</f>
        <v>0</v>
      </c>
      <c r="H87" s="45">
        <f t="shared" ref="H87" ca="1" si="80">IFERROR(H65/$H$62,0)</f>
        <v>0</v>
      </c>
      <c r="I87" s="46" t="str">
        <f t="shared" ref="I87" ca="1" si="81">IFERROR(I65/$I$62,"")</f>
        <v/>
      </c>
      <c r="J87" s="1"/>
      <c r="K87" s="2"/>
      <c r="L87" s="2"/>
      <c r="M87" s="2"/>
      <c r="N87" s="2"/>
      <c r="O87" s="2"/>
      <c r="P87" s="2"/>
      <c r="Q87" s="2"/>
      <c r="R87" s="2"/>
      <c r="S87" s="2"/>
      <c r="T87" s="2"/>
      <c r="U87" s="2"/>
      <c r="V87" s="2"/>
      <c r="W87" s="2"/>
      <c r="X87" s="2"/>
      <c r="Y87" s="2"/>
      <c r="Z87" s="2"/>
    </row>
    <row r="88" spans="1:26" ht="30" customHeight="1">
      <c r="A88" s="2"/>
      <c r="B88" s="17">
        <v>23</v>
      </c>
      <c r="C88" s="20" t="str">
        <f t="shared" ca="1" si="9"/>
        <v/>
      </c>
      <c r="D88" s="45">
        <f t="shared" ref="D88" ca="1" si="82">IFERROR(D34/$D$62,0)</f>
        <v>0</v>
      </c>
      <c r="E88" s="45">
        <f t="shared" ref="E88" ca="1" si="83">IFERROR(E34/$E$62,0)</f>
        <v>0</v>
      </c>
      <c r="F88" s="45">
        <f t="shared" ref="F88" ca="1" si="84">IFERROR(F34/$F$62,0)</f>
        <v>0</v>
      </c>
      <c r="G88" s="45">
        <f t="shared" ref="G88" ca="1" si="85">IFERROR(G34/$G$62,0)</f>
        <v>0</v>
      </c>
      <c r="H88" s="45">
        <f t="shared" ref="H88" ca="1" si="86">IFERROR(H34/$H$62,0)</f>
        <v>0</v>
      </c>
      <c r="I88" s="46" t="str">
        <f t="shared" ref="I88" ca="1" si="87">IFERROR(I34/$I$62,"")</f>
        <v/>
      </c>
      <c r="J88" s="1"/>
      <c r="K88" s="2"/>
      <c r="L88" s="2"/>
      <c r="M88" s="2"/>
      <c r="N88" s="2"/>
      <c r="O88" s="2"/>
      <c r="P88" s="2"/>
      <c r="Q88" s="2"/>
      <c r="R88" s="2"/>
      <c r="S88" s="2"/>
      <c r="T88" s="2"/>
      <c r="U88" s="2"/>
      <c r="V88" s="2"/>
      <c r="W88" s="2"/>
      <c r="X88" s="2"/>
      <c r="Y88" s="2"/>
      <c r="Z88" s="2"/>
    </row>
    <row r="89" spans="1:26" ht="30" customHeight="1">
      <c r="A89" s="2"/>
      <c r="B89" s="17">
        <v>24</v>
      </c>
      <c r="C89" s="20" t="str">
        <f t="shared" ca="1" si="9"/>
        <v/>
      </c>
      <c r="D89" s="45">
        <f t="shared" ref="D89" ca="1" si="88">IFERROR(D67/$D$62,0)</f>
        <v>0</v>
      </c>
      <c r="E89" s="45">
        <f t="shared" ref="E89" ca="1" si="89">IFERROR(E67/$E$62,0)</f>
        <v>0</v>
      </c>
      <c r="F89" s="45">
        <f t="shared" ref="F89" ca="1" si="90">IFERROR(F67/$F$62,0)</f>
        <v>0</v>
      </c>
      <c r="G89" s="45">
        <f t="shared" ref="G89" ca="1" si="91">IFERROR(G67/$G$62,0)</f>
        <v>0</v>
      </c>
      <c r="H89" s="45">
        <f t="shared" ref="H89" ca="1" si="92">IFERROR(H67/$H$62,0)</f>
        <v>0</v>
      </c>
      <c r="I89" s="46" t="str">
        <f t="shared" ref="I89" ca="1" si="93">IFERROR(I67/$I$62,"")</f>
        <v/>
      </c>
      <c r="J89" s="1"/>
      <c r="K89" s="2"/>
      <c r="L89" s="2"/>
      <c r="M89" s="2"/>
      <c r="N89" s="2"/>
      <c r="O89" s="2"/>
      <c r="P89" s="2"/>
      <c r="Q89" s="2"/>
      <c r="R89" s="2"/>
      <c r="S89" s="2"/>
      <c r="T89" s="2"/>
      <c r="U89" s="2"/>
      <c r="V89" s="2"/>
      <c r="W89" s="2"/>
      <c r="X89" s="2"/>
      <c r="Y89" s="2"/>
      <c r="Z89" s="2"/>
    </row>
    <row r="90" spans="1:26" ht="30" customHeight="1">
      <c r="A90" s="2"/>
      <c r="B90" s="17">
        <v>25</v>
      </c>
      <c r="C90" s="20" t="str">
        <f t="shared" ca="1" si="9"/>
        <v/>
      </c>
      <c r="D90" s="45">
        <f t="shared" ref="D90" ca="1" si="94">IFERROR(D36/$D$62,0)</f>
        <v>0</v>
      </c>
      <c r="E90" s="45">
        <f t="shared" ref="E90" ca="1" si="95">IFERROR(E36/$E$62,0)</f>
        <v>0</v>
      </c>
      <c r="F90" s="45">
        <f t="shared" ref="F90" ca="1" si="96">IFERROR(F36/$F$62,0)</f>
        <v>0</v>
      </c>
      <c r="G90" s="45">
        <f t="shared" ref="G90" ca="1" si="97">IFERROR(G36/$G$62,0)</f>
        <v>0</v>
      </c>
      <c r="H90" s="45">
        <f t="shared" ref="H90" ca="1" si="98">IFERROR(H36/$H$62,0)</f>
        <v>0</v>
      </c>
      <c r="I90" s="46" t="str">
        <f t="shared" ref="I90" ca="1" si="99">IFERROR(I36/$I$62,"")</f>
        <v/>
      </c>
      <c r="J90" s="1"/>
      <c r="K90" s="2"/>
      <c r="L90" s="2"/>
      <c r="M90" s="2"/>
      <c r="N90" s="2"/>
      <c r="O90" s="2"/>
      <c r="P90" s="2"/>
      <c r="Q90" s="2"/>
      <c r="R90" s="2"/>
      <c r="S90" s="2"/>
      <c r="T90" s="2"/>
      <c r="U90" s="2"/>
      <c r="V90" s="2"/>
      <c r="W90" s="2"/>
      <c r="X90" s="2"/>
      <c r="Y90" s="2"/>
      <c r="Z90" s="2"/>
    </row>
    <row r="91" spans="1:26" ht="30" customHeight="1">
      <c r="A91" s="2"/>
      <c r="B91" s="17">
        <v>26</v>
      </c>
      <c r="C91" s="20" t="str">
        <f t="shared" ca="1" si="9"/>
        <v/>
      </c>
      <c r="D91" s="45">
        <f t="shared" ref="D91" ca="1" si="100">IFERROR(D69/$D$62,0)</f>
        <v>0</v>
      </c>
      <c r="E91" s="45">
        <f t="shared" ref="E91" ca="1" si="101">IFERROR(E69/$E$62,0)</f>
        <v>0</v>
      </c>
      <c r="F91" s="45">
        <f t="shared" ref="F91" ca="1" si="102">IFERROR(F69/$F$62,0)</f>
        <v>0</v>
      </c>
      <c r="G91" s="45">
        <f t="shared" ref="G91" ca="1" si="103">IFERROR(G69/$G$62,0)</f>
        <v>0</v>
      </c>
      <c r="H91" s="45">
        <f t="shared" ref="H91" ca="1" si="104">IFERROR(H69/$H$62,0)</f>
        <v>0</v>
      </c>
      <c r="I91" s="46" t="str">
        <f t="shared" ref="I91" ca="1" si="105">IFERROR(I69/$I$62,"")</f>
        <v/>
      </c>
      <c r="J91" s="1"/>
      <c r="K91" s="2"/>
      <c r="L91" s="2"/>
      <c r="M91" s="2"/>
      <c r="N91" s="2"/>
      <c r="O91" s="2"/>
      <c r="P91" s="2"/>
      <c r="Q91" s="2"/>
      <c r="R91" s="2"/>
      <c r="S91" s="2"/>
      <c r="T91" s="2"/>
      <c r="U91" s="2"/>
      <c r="V91" s="2"/>
      <c r="W91" s="2"/>
      <c r="X91" s="2"/>
      <c r="Y91" s="2"/>
      <c r="Z91" s="2"/>
    </row>
    <row r="92" spans="1:26" ht="30" customHeight="1">
      <c r="A92" s="2"/>
      <c r="B92" s="17">
        <v>27</v>
      </c>
      <c r="C92" s="20" t="str">
        <f t="shared" ca="1" si="9"/>
        <v/>
      </c>
      <c r="D92" s="45">
        <f t="shared" ref="D92" ca="1" si="106">IFERROR(D38/$D$62,0)</f>
        <v>0</v>
      </c>
      <c r="E92" s="45">
        <f t="shared" ref="E92" ca="1" si="107">IFERROR(E38/$E$62,0)</f>
        <v>0</v>
      </c>
      <c r="F92" s="45">
        <f t="shared" ref="F92" ca="1" si="108">IFERROR(F38/$F$62,0)</f>
        <v>0</v>
      </c>
      <c r="G92" s="45">
        <f t="shared" ref="G92" ca="1" si="109">IFERROR(G38/$G$62,0)</f>
        <v>0</v>
      </c>
      <c r="H92" s="45">
        <f t="shared" ref="H92" ca="1" si="110">IFERROR(H38/$H$62,0)</f>
        <v>0</v>
      </c>
      <c r="I92" s="46" t="str">
        <f t="shared" ref="I92" ca="1" si="111">IFERROR(I38/$I$62,"")</f>
        <v/>
      </c>
      <c r="J92" s="1"/>
      <c r="K92" s="2"/>
      <c r="L92" s="2"/>
      <c r="M92" s="2"/>
      <c r="N92" s="2"/>
      <c r="O92" s="2"/>
      <c r="P92" s="2"/>
      <c r="Q92" s="2"/>
      <c r="R92" s="2"/>
      <c r="S92" s="2"/>
      <c r="T92" s="2"/>
      <c r="U92" s="2"/>
      <c r="V92" s="2"/>
      <c r="W92" s="2"/>
      <c r="X92" s="2"/>
      <c r="Y92" s="2"/>
      <c r="Z92" s="2"/>
    </row>
    <row r="93" spans="1:26" ht="30" customHeight="1">
      <c r="A93" s="2"/>
      <c r="B93" s="17">
        <v>28</v>
      </c>
      <c r="C93" s="20" t="str">
        <f t="shared" ca="1" si="9"/>
        <v/>
      </c>
      <c r="D93" s="45">
        <f t="shared" ref="D93" ca="1" si="112">IFERROR(D71/$D$62,0)</f>
        <v>0</v>
      </c>
      <c r="E93" s="45">
        <f t="shared" ref="E93" ca="1" si="113">IFERROR(E71/$E$62,0)</f>
        <v>0</v>
      </c>
      <c r="F93" s="45">
        <f t="shared" ref="F93" ca="1" si="114">IFERROR(F71/$F$62,0)</f>
        <v>0</v>
      </c>
      <c r="G93" s="45">
        <f t="shared" ref="G93" ca="1" si="115">IFERROR(G71/$G$62,0)</f>
        <v>0</v>
      </c>
      <c r="H93" s="45">
        <f t="shared" ref="H93" ca="1" si="116">IFERROR(H71/$H$62,0)</f>
        <v>0</v>
      </c>
      <c r="I93" s="46" t="str">
        <f t="shared" ref="I93" ca="1" si="117">IFERROR(I71/$I$62,"")</f>
        <v/>
      </c>
      <c r="J93" s="1"/>
      <c r="K93" s="2"/>
      <c r="L93" s="2"/>
      <c r="M93" s="2"/>
      <c r="N93" s="2"/>
      <c r="O93" s="2"/>
      <c r="P93" s="2"/>
      <c r="Q93" s="2"/>
      <c r="R93" s="2"/>
      <c r="S93" s="2"/>
      <c r="T93" s="2"/>
      <c r="U93" s="2"/>
      <c r="V93" s="2"/>
      <c r="W93" s="2"/>
      <c r="X93" s="2"/>
      <c r="Y93" s="2"/>
      <c r="Z93" s="2"/>
    </row>
    <row r="94" spans="1:26" ht="30" customHeight="1">
      <c r="A94" s="2"/>
      <c r="B94" s="17">
        <v>29</v>
      </c>
      <c r="C94" s="20" t="str">
        <f t="shared" ca="1" si="9"/>
        <v/>
      </c>
      <c r="D94" s="45">
        <f t="shared" ref="D94" ca="1" si="118">IFERROR(D40/$D$62,0)</f>
        <v>0</v>
      </c>
      <c r="E94" s="45">
        <f t="shared" ref="E94" ca="1" si="119">IFERROR(E40/$E$62,0)</f>
        <v>0</v>
      </c>
      <c r="F94" s="45">
        <f t="shared" ref="F94" ca="1" si="120">IFERROR(F40/$F$62,0)</f>
        <v>0</v>
      </c>
      <c r="G94" s="45">
        <f t="shared" ref="G94" ca="1" si="121">IFERROR(G40/$G$62,0)</f>
        <v>0</v>
      </c>
      <c r="H94" s="45">
        <f t="shared" ref="H94" ca="1" si="122">IFERROR(H40/$H$62,0)</f>
        <v>0</v>
      </c>
      <c r="I94" s="46" t="str">
        <f t="shared" ref="I94" ca="1" si="123">IFERROR(I40/$I$62,"")</f>
        <v/>
      </c>
      <c r="J94" s="1"/>
      <c r="K94" s="2"/>
      <c r="L94" s="2"/>
      <c r="M94" s="2"/>
      <c r="N94" s="2"/>
      <c r="O94" s="2"/>
      <c r="P94" s="2"/>
      <c r="Q94" s="2"/>
      <c r="R94" s="2"/>
      <c r="S94" s="2"/>
      <c r="T94" s="2"/>
      <c r="U94" s="2"/>
      <c r="V94" s="2"/>
      <c r="W94" s="2"/>
      <c r="X94" s="2"/>
      <c r="Y94" s="2"/>
      <c r="Z94" s="2"/>
    </row>
    <row r="95" spans="1:26" ht="30" customHeight="1">
      <c r="A95" s="2"/>
      <c r="B95" s="17">
        <v>30</v>
      </c>
      <c r="C95" s="20" t="str">
        <f t="shared" ca="1" si="9"/>
        <v/>
      </c>
      <c r="D95" s="45">
        <f t="shared" ref="D95" ca="1" si="124">IFERROR(D73/$D$62,0)</f>
        <v>0</v>
      </c>
      <c r="E95" s="45">
        <f t="shared" ref="E95" ca="1" si="125">IFERROR(E73/$E$62,0)</f>
        <v>0</v>
      </c>
      <c r="F95" s="45">
        <f t="shared" ref="F95" ca="1" si="126">IFERROR(F73/$F$62,0)</f>
        <v>0</v>
      </c>
      <c r="G95" s="45">
        <f t="shared" ref="G95" ca="1" si="127">IFERROR(G73/$G$62,0)</f>
        <v>0</v>
      </c>
      <c r="H95" s="45">
        <f t="shared" ref="H95" ca="1" si="128">IFERROR(H73/$H$62,0)</f>
        <v>0</v>
      </c>
      <c r="I95" s="46" t="str">
        <f t="shared" ref="I95" ca="1" si="129">IFERROR(I73/$I$62,"")</f>
        <v/>
      </c>
      <c r="J95" s="1"/>
      <c r="K95" s="2"/>
      <c r="L95" s="2"/>
      <c r="M95" s="2"/>
      <c r="N95" s="2"/>
      <c r="O95" s="2"/>
      <c r="P95" s="2"/>
      <c r="Q95" s="2"/>
      <c r="R95" s="2"/>
      <c r="S95" s="2"/>
      <c r="T95" s="2"/>
      <c r="U95" s="2"/>
      <c r="V95" s="2"/>
      <c r="W95" s="2"/>
      <c r="X95" s="2"/>
      <c r="Y95" s="2"/>
      <c r="Z95" s="2"/>
    </row>
    <row r="96" spans="1:26" ht="30" customHeight="1">
      <c r="A96" s="2"/>
      <c r="B96" s="17">
        <v>31</v>
      </c>
      <c r="C96" s="20" t="str">
        <f t="shared" ca="1" si="9"/>
        <v/>
      </c>
      <c r="D96" s="45">
        <f t="shared" ref="D96" ca="1" si="130">IFERROR(D42/$D$62,0)</f>
        <v>0</v>
      </c>
      <c r="E96" s="45">
        <f t="shared" ref="E96" ca="1" si="131">IFERROR(E42/$E$62,0)</f>
        <v>0</v>
      </c>
      <c r="F96" s="45">
        <f t="shared" ref="F96" ca="1" si="132">IFERROR(F42/$F$62,0)</f>
        <v>0</v>
      </c>
      <c r="G96" s="45">
        <f t="shared" ref="G96" ca="1" si="133">IFERROR(G42/$G$62,0)</f>
        <v>0</v>
      </c>
      <c r="H96" s="45">
        <f t="shared" ref="H96" ca="1" si="134">IFERROR(H42/$H$62,0)</f>
        <v>0</v>
      </c>
      <c r="I96" s="46" t="str">
        <f t="shared" ref="I96" ca="1" si="135">IFERROR(I42/$I$62,"")</f>
        <v/>
      </c>
      <c r="J96" s="1"/>
      <c r="K96" s="2"/>
      <c r="L96" s="2"/>
      <c r="M96" s="2"/>
      <c r="N96" s="2"/>
      <c r="O96" s="2"/>
      <c r="P96" s="2"/>
      <c r="Q96" s="2"/>
      <c r="R96" s="2"/>
      <c r="S96" s="2"/>
      <c r="T96" s="2"/>
      <c r="U96" s="2"/>
      <c r="V96" s="2"/>
      <c r="W96" s="2"/>
      <c r="X96" s="2"/>
      <c r="Y96" s="2"/>
      <c r="Z96" s="2"/>
    </row>
    <row r="97" spans="1:26" ht="30" customHeight="1">
      <c r="A97" s="2"/>
      <c r="B97" s="17">
        <v>32</v>
      </c>
      <c r="C97" s="20" t="str">
        <f t="shared" ca="1" si="9"/>
        <v/>
      </c>
      <c r="D97" s="45">
        <f t="shared" ref="D97" ca="1" si="136">IFERROR(D75/$D$62,0)</f>
        <v>0</v>
      </c>
      <c r="E97" s="45">
        <f t="shared" ref="E97" ca="1" si="137">IFERROR(E75/$E$62,0)</f>
        <v>0</v>
      </c>
      <c r="F97" s="45">
        <f t="shared" ref="F97" ca="1" si="138">IFERROR(F75/$F$62,0)</f>
        <v>0</v>
      </c>
      <c r="G97" s="45">
        <f t="shared" ref="G97" ca="1" si="139">IFERROR(G75/$G$62,0)</f>
        <v>0</v>
      </c>
      <c r="H97" s="45">
        <f t="shared" ref="H97" ca="1" si="140">IFERROR(H75/$H$62,0)</f>
        <v>0</v>
      </c>
      <c r="I97" s="46" t="str">
        <f t="shared" ref="I97" ca="1" si="141">IFERROR(I75/$I$62,"")</f>
        <v/>
      </c>
      <c r="J97" s="1"/>
      <c r="K97" s="2"/>
      <c r="L97" s="2"/>
      <c r="M97" s="2"/>
      <c r="N97" s="2"/>
      <c r="O97" s="2"/>
      <c r="P97" s="2"/>
      <c r="Q97" s="2"/>
      <c r="R97" s="2"/>
      <c r="S97" s="2"/>
      <c r="T97" s="2"/>
      <c r="U97" s="2"/>
      <c r="V97" s="2"/>
      <c r="W97" s="2"/>
      <c r="X97" s="2"/>
      <c r="Y97" s="2"/>
      <c r="Z97" s="2"/>
    </row>
    <row r="98" spans="1:26" ht="30" customHeight="1">
      <c r="A98" s="2"/>
      <c r="B98" s="17">
        <v>33</v>
      </c>
      <c r="C98" s="20" t="str">
        <f t="shared" ca="1" si="9"/>
        <v/>
      </c>
      <c r="D98" s="45">
        <f t="shared" ref="D98" ca="1" si="142">IFERROR(D44/$D$62,0)</f>
        <v>0</v>
      </c>
      <c r="E98" s="45">
        <f t="shared" ref="E98" ca="1" si="143">IFERROR(E44/$E$62,0)</f>
        <v>0</v>
      </c>
      <c r="F98" s="45">
        <f t="shared" ref="F98" ca="1" si="144">IFERROR(F44/$F$62,0)</f>
        <v>0</v>
      </c>
      <c r="G98" s="45">
        <f t="shared" ref="G98" ca="1" si="145">IFERROR(G44/$G$62,0)</f>
        <v>0</v>
      </c>
      <c r="H98" s="45">
        <f t="shared" ref="H98" ca="1" si="146">IFERROR(H44/$H$62,0)</f>
        <v>0</v>
      </c>
      <c r="I98" s="46" t="str">
        <f t="shared" ref="I98" ca="1" si="147">IFERROR(I44/$I$62,"")</f>
        <v/>
      </c>
      <c r="J98" s="1"/>
      <c r="K98" s="2"/>
      <c r="L98" s="2"/>
      <c r="M98" s="2"/>
      <c r="N98" s="2"/>
      <c r="O98" s="2"/>
      <c r="P98" s="2"/>
      <c r="Q98" s="2"/>
      <c r="R98" s="2"/>
      <c r="S98" s="2"/>
      <c r="T98" s="2"/>
      <c r="U98" s="2"/>
      <c r="V98" s="2"/>
      <c r="W98" s="2"/>
      <c r="X98" s="2"/>
      <c r="Y98" s="2"/>
      <c r="Z98" s="2"/>
    </row>
    <row r="99" spans="1:26" ht="30" customHeight="1">
      <c r="A99" s="2"/>
      <c r="B99" s="17">
        <v>34</v>
      </c>
      <c r="C99" s="20" t="str">
        <f t="shared" ca="1" si="9"/>
        <v/>
      </c>
      <c r="D99" s="45">
        <f t="shared" ref="D99:D113" ca="1" si="148">IFERROR(D77/$D$62,0)</f>
        <v>0</v>
      </c>
      <c r="E99" s="45">
        <f t="shared" ref="E99:E113" ca="1" si="149">IFERROR(E77/$E$62,0)</f>
        <v>0</v>
      </c>
      <c r="F99" s="45">
        <f t="shared" ref="F99:F113" ca="1" si="150">IFERROR(F77/$F$62,0)</f>
        <v>0</v>
      </c>
      <c r="G99" s="45">
        <f t="shared" ref="G99:G113" ca="1" si="151">IFERROR(G77/$G$62,0)</f>
        <v>0</v>
      </c>
      <c r="H99" s="45">
        <f t="shared" ref="H99:H113" ca="1" si="152">IFERROR(H77/$H$62,0)</f>
        <v>0</v>
      </c>
      <c r="I99" s="46" t="str">
        <f t="shared" ref="I99:I113" ca="1" si="153">IFERROR(I77/$I$62,"")</f>
        <v/>
      </c>
      <c r="J99" s="1"/>
      <c r="K99" s="2"/>
      <c r="L99" s="2"/>
      <c r="M99" s="2"/>
      <c r="N99" s="2"/>
      <c r="O99" s="2"/>
      <c r="P99" s="2"/>
      <c r="Q99" s="2"/>
      <c r="R99" s="2"/>
      <c r="S99" s="2"/>
      <c r="T99" s="2"/>
      <c r="U99" s="2"/>
      <c r="V99" s="2"/>
      <c r="W99" s="2"/>
      <c r="X99" s="2"/>
      <c r="Y99" s="2"/>
      <c r="Z99" s="2"/>
    </row>
    <row r="100" spans="1:26" ht="30" customHeight="1">
      <c r="A100" s="2"/>
      <c r="B100" s="17">
        <v>35</v>
      </c>
      <c r="C100" s="20" t="str">
        <f t="shared" ca="1" si="9"/>
        <v/>
      </c>
      <c r="D100" s="45">
        <f t="shared" ref="D100:D114" ca="1" si="154">IFERROR(D46/$D$62,0)</f>
        <v>0</v>
      </c>
      <c r="E100" s="45">
        <f t="shared" ref="E100:E114" ca="1" si="155">IFERROR(E46/$E$62,0)</f>
        <v>0</v>
      </c>
      <c r="F100" s="45">
        <f t="shared" ref="F100:F114" ca="1" si="156">IFERROR(F46/$F$62,0)</f>
        <v>0</v>
      </c>
      <c r="G100" s="45">
        <f t="shared" ref="G100:G114" ca="1" si="157">IFERROR(G46/$G$62,0)</f>
        <v>0</v>
      </c>
      <c r="H100" s="45">
        <f t="shared" ref="H100:H114" ca="1" si="158">IFERROR(H46/$H$62,0)</f>
        <v>0</v>
      </c>
      <c r="I100" s="46" t="str">
        <f t="shared" ref="I100:I114" ca="1" si="159">IFERROR(I46/$I$62,"")</f>
        <v/>
      </c>
      <c r="J100" s="1"/>
      <c r="K100" s="2"/>
      <c r="L100" s="2"/>
      <c r="M100" s="2"/>
      <c r="N100" s="2"/>
      <c r="O100" s="2"/>
      <c r="P100" s="2"/>
      <c r="Q100" s="2"/>
      <c r="R100" s="2"/>
      <c r="S100" s="2"/>
      <c r="T100" s="2"/>
      <c r="U100" s="2"/>
      <c r="V100" s="2"/>
      <c r="W100" s="2"/>
      <c r="X100" s="2"/>
      <c r="Y100" s="2"/>
      <c r="Z100" s="2"/>
    </row>
    <row r="101" spans="1:26" ht="30" customHeight="1">
      <c r="A101" s="2"/>
      <c r="B101" s="17">
        <v>36</v>
      </c>
      <c r="C101" s="20" t="str">
        <f t="shared" ca="1" si="9"/>
        <v/>
      </c>
      <c r="D101" s="45">
        <f t="shared" ca="1" si="148"/>
        <v>0</v>
      </c>
      <c r="E101" s="45">
        <f t="shared" ca="1" si="149"/>
        <v>0</v>
      </c>
      <c r="F101" s="45">
        <f t="shared" ca="1" si="150"/>
        <v>0</v>
      </c>
      <c r="G101" s="45">
        <f t="shared" ca="1" si="151"/>
        <v>0</v>
      </c>
      <c r="H101" s="45">
        <f t="shared" ca="1" si="152"/>
        <v>0</v>
      </c>
      <c r="I101" s="46" t="str">
        <f t="shared" ca="1" si="153"/>
        <v/>
      </c>
      <c r="J101" s="1"/>
      <c r="K101" s="2"/>
      <c r="L101" s="2"/>
      <c r="M101" s="2"/>
      <c r="N101" s="2"/>
      <c r="O101" s="2"/>
      <c r="P101" s="2"/>
      <c r="Q101" s="2"/>
      <c r="R101" s="2"/>
      <c r="S101" s="2"/>
      <c r="T101" s="2"/>
      <c r="U101" s="2"/>
      <c r="V101" s="2"/>
      <c r="W101" s="2"/>
      <c r="X101" s="2"/>
      <c r="Y101" s="2"/>
      <c r="Z101" s="2"/>
    </row>
    <row r="102" spans="1:26" ht="30" customHeight="1">
      <c r="A102" s="2"/>
      <c r="B102" s="17">
        <v>37</v>
      </c>
      <c r="C102" s="20" t="str">
        <f t="shared" ca="1" si="9"/>
        <v/>
      </c>
      <c r="D102" s="45">
        <f t="shared" ca="1" si="154"/>
        <v>0</v>
      </c>
      <c r="E102" s="45">
        <f t="shared" ca="1" si="155"/>
        <v>0</v>
      </c>
      <c r="F102" s="45">
        <f t="shared" ca="1" si="156"/>
        <v>0</v>
      </c>
      <c r="G102" s="45">
        <f t="shared" ca="1" si="157"/>
        <v>0</v>
      </c>
      <c r="H102" s="45">
        <f t="shared" ca="1" si="158"/>
        <v>0</v>
      </c>
      <c r="I102" s="46" t="str">
        <f t="shared" ca="1" si="159"/>
        <v/>
      </c>
      <c r="J102" s="1"/>
      <c r="K102" s="2"/>
      <c r="L102" s="2"/>
      <c r="M102" s="2"/>
      <c r="N102" s="2"/>
      <c r="O102" s="2"/>
      <c r="P102" s="2"/>
      <c r="Q102" s="2"/>
      <c r="R102" s="2"/>
      <c r="S102" s="2"/>
      <c r="T102" s="2"/>
      <c r="U102" s="2"/>
      <c r="V102" s="2"/>
      <c r="W102" s="2"/>
      <c r="X102" s="2"/>
      <c r="Y102" s="2"/>
      <c r="Z102" s="2"/>
    </row>
    <row r="103" spans="1:26" ht="30" customHeight="1">
      <c r="A103" s="2"/>
      <c r="B103" s="17">
        <v>38</v>
      </c>
      <c r="C103" s="20" t="str">
        <f t="shared" ca="1" si="9"/>
        <v/>
      </c>
      <c r="D103" s="45">
        <f t="shared" ca="1" si="148"/>
        <v>0</v>
      </c>
      <c r="E103" s="45">
        <f t="shared" ca="1" si="149"/>
        <v>0</v>
      </c>
      <c r="F103" s="45">
        <f t="shared" ca="1" si="150"/>
        <v>0</v>
      </c>
      <c r="G103" s="45">
        <f t="shared" ca="1" si="151"/>
        <v>0</v>
      </c>
      <c r="H103" s="45">
        <f t="shared" ca="1" si="152"/>
        <v>0</v>
      </c>
      <c r="I103" s="46" t="str">
        <f t="shared" ca="1" si="153"/>
        <v/>
      </c>
      <c r="J103" s="1"/>
      <c r="K103" s="2"/>
      <c r="L103" s="2"/>
      <c r="M103" s="2"/>
      <c r="N103" s="2"/>
      <c r="O103" s="2"/>
      <c r="P103" s="2"/>
      <c r="Q103" s="2"/>
      <c r="R103" s="2"/>
      <c r="S103" s="2"/>
      <c r="T103" s="2"/>
      <c r="U103" s="2"/>
      <c r="V103" s="2"/>
      <c r="W103" s="2"/>
      <c r="X103" s="2"/>
      <c r="Y103" s="2"/>
      <c r="Z103" s="2"/>
    </row>
    <row r="104" spans="1:26" ht="30" customHeight="1">
      <c r="A104" s="2"/>
      <c r="B104" s="17">
        <v>39</v>
      </c>
      <c r="C104" s="20" t="str">
        <f t="shared" ca="1" si="9"/>
        <v/>
      </c>
      <c r="D104" s="45">
        <f t="shared" ca="1" si="154"/>
        <v>0</v>
      </c>
      <c r="E104" s="45">
        <f t="shared" ca="1" si="155"/>
        <v>0</v>
      </c>
      <c r="F104" s="45">
        <f t="shared" ca="1" si="156"/>
        <v>0</v>
      </c>
      <c r="G104" s="45">
        <f t="shared" ca="1" si="157"/>
        <v>0</v>
      </c>
      <c r="H104" s="45">
        <f t="shared" ca="1" si="158"/>
        <v>0</v>
      </c>
      <c r="I104" s="46" t="str">
        <f t="shared" ca="1" si="159"/>
        <v/>
      </c>
      <c r="J104" s="1"/>
      <c r="K104" s="2"/>
      <c r="L104" s="2"/>
      <c r="M104" s="2"/>
      <c r="N104" s="2"/>
      <c r="O104" s="2"/>
      <c r="P104" s="2"/>
      <c r="Q104" s="2"/>
      <c r="R104" s="2"/>
      <c r="S104" s="2"/>
      <c r="T104" s="2"/>
      <c r="U104" s="2"/>
      <c r="V104" s="2"/>
      <c r="W104" s="2"/>
      <c r="X104" s="2"/>
      <c r="Y104" s="2"/>
      <c r="Z104" s="2"/>
    </row>
    <row r="105" spans="1:26" ht="30" customHeight="1">
      <c r="A105" s="2"/>
      <c r="B105" s="17">
        <v>40</v>
      </c>
      <c r="C105" s="20" t="str">
        <f t="shared" ca="1" si="9"/>
        <v/>
      </c>
      <c r="D105" s="45">
        <f t="shared" ca="1" si="148"/>
        <v>0</v>
      </c>
      <c r="E105" s="45">
        <f t="shared" ca="1" si="149"/>
        <v>0</v>
      </c>
      <c r="F105" s="45">
        <f t="shared" ca="1" si="150"/>
        <v>0</v>
      </c>
      <c r="G105" s="45">
        <f t="shared" ca="1" si="151"/>
        <v>0</v>
      </c>
      <c r="H105" s="45">
        <f t="shared" ca="1" si="152"/>
        <v>0</v>
      </c>
      <c r="I105" s="46" t="str">
        <f t="shared" ca="1" si="153"/>
        <v/>
      </c>
      <c r="J105" s="1"/>
      <c r="K105" s="2"/>
      <c r="L105" s="2"/>
      <c r="M105" s="2"/>
      <c r="N105" s="2"/>
      <c r="O105" s="2"/>
      <c r="P105" s="2"/>
      <c r="Q105" s="2"/>
      <c r="R105" s="2"/>
      <c r="S105" s="2"/>
      <c r="T105" s="2"/>
      <c r="U105" s="2"/>
      <c r="V105" s="2"/>
      <c r="W105" s="2"/>
      <c r="X105" s="2"/>
      <c r="Y105" s="2"/>
      <c r="Z105" s="2"/>
    </row>
    <row r="106" spans="1:26" ht="30" customHeight="1">
      <c r="A106" s="2"/>
      <c r="B106" s="17">
        <v>41</v>
      </c>
      <c r="C106" s="20" t="str">
        <f t="shared" ca="1" si="9"/>
        <v/>
      </c>
      <c r="D106" s="45">
        <f t="shared" ca="1" si="154"/>
        <v>0</v>
      </c>
      <c r="E106" s="45">
        <f t="shared" ca="1" si="155"/>
        <v>0</v>
      </c>
      <c r="F106" s="45">
        <f t="shared" ca="1" si="156"/>
        <v>0</v>
      </c>
      <c r="G106" s="45">
        <f t="shared" ca="1" si="157"/>
        <v>0</v>
      </c>
      <c r="H106" s="45">
        <f t="shared" ca="1" si="158"/>
        <v>0</v>
      </c>
      <c r="I106" s="46" t="str">
        <f t="shared" ca="1" si="159"/>
        <v/>
      </c>
      <c r="J106" s="1"/>
      <c r="K106" s="2"/>
      <c r="L106" s="2"/>
      <c r="M106" s="2"/>
      <c r="N106" s="2"/>
      <c r="O106" s="2"/>
      <c r="P106" s="2"/>
      <c r="Q106" s="2"/>
      <c r="R106" s="2"/>
      <c r="S106" s="2"/>
      <c r="T106" s="2"/>
      <c r="U106" s="2"/>
      <c r="V106" s="2"/>
      <c r="W106" s="2"/>
      <c r="X106" s="2"/>
      <c r="Y106" s="2"/>
      <c r="Z106" s="2"/>
    </row>
    <row r="107" spans="1:26" ht="30" customHeight="1">
      <c r="A107" s="2"/>
      <c r="B107" s="17">
        <v>42</v>
      </c>
      <c r="C107" s="20" t="str">
        <f t="shared" ca="1" si="9"/>
        <v/>
      </c>
      <c r="D107" s="45">
        <f t="shared" ca="1" si="148"/>
        <v>0</v>
      </c>
      <c r="E107" s="45">
        <f t="shared" ca="1" si="149"/>
        <v>0</v>
      </c>
      <c r="F107" s="45">
        <f t="shared" ca="1" si="150"/>
        <v>0</v>
      </c>
      <c r="G107" s="45">
        <f t="shared" ca="1" si="151"/>
        <v>0</v>
      </c>
      <c r="H107" s="45">
        <f t="shared" ca="1" si="152"/>
        <v>0</v>
      </c>
      <c r="I107" s="46" t="str">
        <f t="shared" ca="1" si="153"/>
        <v/>
      </c>
      <c r="J107" s="1"/>
      <c r="K107" s="2"/>
      <c r="L107" s="2"/>
      <c r="M107" s="2"/>
      <c r="N107" s="2"/>
      <c r="O107" s="2"/>
      <c r="P107" s="2"/>
      <c r="Q107" s="2"/>
      <c r="R107" s="2"/>
      <c r="S107" s="2"/>
      <c r="T107" s="2"/>
      <c r="U107" s="2"/>
      <c r="V107" s="2"/>
      <c r="W107" s="2"/>
      <c r="X107" s="2"/>
      <c r="Y107" s="2"/>
      <c r="Z107" s="2"/>
    </row>
    <row r="108" spans="1:26" ht="30" customHeight="1">
      <c r="A108" s="2"/>
      <c r="B108" s="17">
        <v>43</v>
      </c>
      <c r="C108" s="20" t="str">
        <f t="shared" ca="1" si="9"/>
        <v/>
      </c>
      <c r="D108" s="45">
        <f t="shared" ca="1" si="154"/>
        <v>0</v>
      </c>
      <c r="E108" s="45">
        <f t="shared" ca="1" si="155"/>
        <v>0</v>
      </c>
      <c r="F108" s="45">
        <f t="shared" ca="1" si="156"/>
        <v>0</v>
      </c>
      <c r="G108" s="45">
        <f t="shared" ca="1" si="157"/>
        <v>0</v>
      </c>
      <c r="H108" s="45">
        <f t="shared" ca="1" si="158"/>
        <v>0</v>
      </c>
      <c r="I108" s="46" t="str">
        <f t="shared" ca="1" si="159"/>
        <v/>
      </c>
      <c r="J108" s="1"/>
      <c r="K108" s="2"/>
      <c r="L108" s="2"/>
      <c r="M108" s="2"/>
      <c r="N108" s="2"/>
      <c r="O108" s="2"/>
      <c r="P108" s="2"/>
      <c r="Q108" s="2"/>
      <c r="R108" s="2"/>
      <c r="S108" s="2"/>
      <c r="T108" s="2"/>
      <c r="U108" s="2"/>
      <c r="V108" s="2"/>
      <c r="W108" s="2"/>
      <c r="X108" s="2"/>
      <c r="Y108" s="2"/>
      <c r="Z108" s="2"/>
    </row>
    <row r="109" spans="1:26" ht="30" customHeight="1">
      <c r="A109" s="2"/>
      <c r="B109" s="17">
        <v>44</v>
      </c>
      <c r="C109" s="20" t="str">
        <f t="shared" ca="1" si="9"/>
        <v/>
      </c>
      <c r="D109" s="45">
        <f t="shared" ca="1" si="148"/>
        <v>0</v>
      </c>
      <c r="E109" s="45">
        <f t="shared" ca="1" si="149"/>
        <v>0</v>
      </c>
      <c r="F109" s="45">
        <f t="shared" ca="1" si="150"/>
        <v>0</v>
      </c>
      <c r="G109" s="45">
        <f t="shared" ca="1" si="151"/>
        <v>0</v>
      </c>
      <c r="H109" s="45">
        <f t="shared" ca="1" si="152"/>
        <v>0</v>
      </c>
      <c r="I109" s="46" t="str">
        <f t="shared" ca="1" si="153"/>
        <v/>
      </c>
      <c r="J109" s="1"/>
      <c r="K109" s="2"/>
      <c r="L109" s="2"/>
      <c r="M109" s="2"/>
      <c r="N109" s="2"/>
      <c r="O109" s="2"/>
      <c r="P109" s="2"/>
      <c r="Q109" s="2"/>
      <c r="R109" s="2"/>
      <c r="S109" s="2"/>
      <c r="T109" s="2"/>
      <c r="U109" s="2"/>
      <c r="V109" s="2"/>
      <c r="W109" s="2"/>
      <c r="X109" s="2"/>
      <c r="Y109" s="2"/>
      <c r="Z109" s="2"/>
    </row>
    <row r="110" spans="1:26" ht="30" customHeight="1">
      <c r="A110" s="2"/>
      <c r="B110" s="17">
        <v>45</v>
      </c>
      <c r="C110" s="20" t="str">
        <f t="shared" ca="1" si="9"/>
        <v/>
      </c>
      <c r="D110" s="45">
        <f t="shared" ca="1" si="154"/>
        <v>0</v>
      </c>
      <c r="E110" s="45">
        <f t="shared" ca="1" si="155"/>
        <v>0</v>
      </c>
      <c r="F110" s="45">
        <f t="shared" ca="1" si="156"/>
        <v>0</v>
      </c>
      <c r="G110" s="45">
        <f t="shared" ca="1" si="157"/>
        <v>0</v>
      </c>
      <c r="H110" s="45">
        <f t="shared" ca="1" si="158"/>
        <v>0</v>
      </c>
      <c r="I110" s="46" t="str">
        <f t="shared" ca="1" si="159"/>
        <v/>
      </c>
      <c r="J110" s="1"/>
      <c r="K110" s="2"/>
      <c r="L110" s="2"/>
      <c r="M110" s="2"/>
      <c r="N110" s="2"/>
      <c r="O110" s="2"/>
      <c r="P110" s="2"/>
      <c r="Q110" s="2"/>
      <c r="R110" s="2"/>
      <c r="S110" s="2"/>
      <c r="T110" s="2"/>
      <c r="U110" s="2"/>
      <c r="V110" s="2"/>
      <c r="W110" s="2"/>
      <c r="X110" s="2"/>
      <c r="Y110" s="2"/>
      <c r="Z110" s="2"/>
    </row>
    <row r="111" spans="1:26" ht="30" customHeight="1">
      <c r="A111" s="2"/>
      <c r="B111" s="17">
        <v>46</v>
      </c>
      <c r="C111" s="20" t="str">
        <f t="shared" ca="1" si="9"/>
        <v/>
      </c>
      <c r="D111" s="45">
        <f t="shared" ca="1" si="148"/>
        <v>0</v>
      </c>
      <c r="E111" s="45">
        <f t="shared" ca="1" si="149"/>
        <v>0</v>
      </c>
      <c r="F111" s="45">
        <f t="shared" ca="1" si="150"/>
        <v>0</v>
      </c>
      <c r="G111" s="45">
        <f t="shared" ca="1" si="151"/>
        <v>0</v>
      </c>
      <c r="H111" s="45">
        <f t="shared" ca="1" si="152"/>
        <v>0</v>
      </c>
      <c r="I111" s="46" t="str">
        <f t="shared" ca="1" si="153"/>
        <v/>
      </c>
      <c r="J111" s="1"/>
      <c r="K111" s="2"/>
      <c r="L111" s="2"/>
      <c r="M111" s="2"/>
      <c r="N111" s="2"/>
      <c r="O111" s="2"/>
      <c r="P111" s="2"/>
      <c r="Q111" s="2"/>
      <c r="R111" s="2"/>
      <c r="S111" s="2"/>
      <c r="T111" s="2"/>
      <c r="U111" s="2"/>
      <c r="V111" s="2"/>
      <c r="W111" s="2"/>
      <c r="X111" s="2"/>
      <c r="Y111" s="2"/>
      <c r="Z111" s="2"/>
    </row>
    <row r="112" spans="1:26" ht="30" customHeight="1">
      <c r="A112" s="2"/>
      <c r="B112" s="17">
        <v>47</v>
      </c>
      <c r="C112" s="20" t="str">
        <f t="shared" ca="1" si="9"/>
        <v/>
      </c>
      <c r="D112" s="45">
        <f t="shared" ca="1" si="154"/>
        <v>0</v>
      </c>
      <c r="E112" s="45">
        <f t="shared" ca="1" si="155"/>
        <v>0</v>
      </c>
      <c r="F112" s="45">
        <f t="shared" ca="1" si="156"/>
        <v>0</v>
      </c>
      <c r="G112" s="45">
        <f t="shared" ca="1" si="157"/>
        <v>0</v>
      </c>
      <c r="H112" s="45">
        <f t="shared" ca="1" si="158"/>
        <v>0</v>
      </c>
      <c r="I112" s="46" t="str">
        <f t="shared" ca="1" si="159"/>
        <v/>
      </c>
      <c r="J112" s="1"/>
      <c r="K112" s="2"/>
      <c r="L112" s="2"/>
      <c r="M112" s="2"/>
      <c r="N112" s="2"/>
      <c r="O112" s="2"/>
      <c r="P112" s="2"/>
      <c r="Q112" s="2"/>
      <c r="R112" s="2"/>
      <c r="S112" s="2"/>
      <c r="T112" s="2"/>
      <c r="U112" s="2"/>
      <c r="V112" s="2"/>
      <c r="W112" s="2"/>
      <c r="X112" s="2"/>
      <c r="Y112" s="2"/>
      <c r="Z112" s="2"/>
    </row>
    <row r="113" spans="1:26" ht="30" customHeight="1">
      <c r="A113" s="2"/>
      <c r="B113" s="17">
        <v>48</v>
      </c>
      <c r="C113" s="20" t="str">
        <f t="shared" ca="1" si="9"/>
        <v/>
      </c>
      <c r="D113" s="45">
        <f t="shared" ca="1" si="148"/>
        <v>0</v>
      </c>
      <c r="E113" s="45">
        <f t="shared" ca="1" si="149"/>
        <v>0</v>
      </c>
      <c r="F113" s="45">
        <f t="shared" ca="1" si="150"/>
        <v>0</v>
      </c>
      <c r="G113" s="45">
        <f t="shared" ca="1" si="151"/>
        <v>0</v>
      </c>
      <c r="H113" s="45">
        <f t="shared" ca="1" si="152"/>
        <v>0</v>
      </c>
      <c r="I113" s="46" t="str">
        <f t="shared" ca="1" si="153"/>
        <v/>
      </c>
      <c r="J113" s="1"/>
      <c r="K113" s="2"/>
      <c r="L113" s="2"/>
      <c r="M113" s="2"/>
      <c r="N113" s="2"/>
      <c r="O113" s="2"/>
      <c r="P113" s="2"/>
      <c r="Q113" s="2"/>
      <c r="R113" s="2"/>
      <c r="S113" s="2"/>
      <c r="T113" s="2"/>
      <c r="U113" s="2"/>
      <c r="V113" s="2"/>
      <c r="W113" s="2"/>
      <c r="X113" s="2"/>
      <c r="Y113" s="2"/>
      <c r="Z113" s="2"/>
    </row>
    <row r="114" spans="1:26" ht="30" customHeight="1">
      <c r="A114" s="2"/>
      <c r="B114" s="17">
        <v>49</v>
      </c>
      <c r="C114" s="20" t="str">
        <f t="shared" ca="1" si="9"/>
        <v/>
      </c>
      <c r="D114" s="45">
        <f t="shared" ca="1" si="154"/>
        <v>0</v>
      </c>
      <c r="E114" s="45">
        <f t="shared" ca="1" si="155"/>
        <v>0</v>
      </c>
      <c r="F114" s="45">
        <f t="shared" ca="1" si="156"/>
        <v>0</v>
      </c>
      <c r="G114" s="45">
        <f t="shared" ca="1" si="157"/>
        <v>0</v>
      </c>
      <c r="H114" s="45">
        <f t="shared" ca="1" si="158"/>
        <v>0</v>
      </c>
      <c r="I114" s="46" t="str">
        <f t="shared" ca="1" si="159"/>
        <v/>
      </c>
      <c r="J114" s="1"/>
      <c r="K114" s="2"/>
      <c r="L114" s="2"/>
      <c r="M114" s="2"/>
      <c r="N114" s="2"/>
      <c r="O114" s="2"/>
      <c r="P114" s="2"/>
      <c r="Q114" s="2"/>
      <c r="R114" s="2"/>
      <c r="S114" s="2"/>
      <c r="T114" s="2"/>
      <c r="U114" s="2"/>
      <c r="V114" s="2"/>
      <c r="W114" s="2"/>
      <c r="X114" s="2"/>
      <c r="Y114" s="2"/>
      <c r="Z114" s="2"/>
    </row>
    <row r="115" spans="1:26" ht="30" customHeight="1">
      <c r="A115" s="2"/>
      <c r="B115" s="17">
        <v>50</v>
      </c>
      <c r="C115" s="20" t="str">
        <f t="shared" ca="1" si="9"/>
        <v/>
      </c>
      <c r="D115" s="45">
        <f ca="1">IFERROR(D61/$D$62,0)</f>
        <v>0</v>
      </c>
      <c r="E115" s="45">
        <f ca="1">IFERROR(E61/$E$62,0)</f>
        <v>0</v>
      </c>
      <c r="F115" s="45">
        <f ca="1">IFERROR(F61/$F$62,0)</f>
        <v>0</v>
      </c>
      <c r="G115" s="45">
        <f ca="1">IFERROR(G61/$G$62,0)</f>
        <v>0</v>
      </c>
      <c r="H115" s="45">
        <f ca="1">IFERROR(H61/$H$62,0)</f>
        <v>0</v>
      </c>
      <c r="I115" s="46" t="str">
        <f ca="1">IFERROR(I61/$I$62,"")</f>
        <v/>
      </c>
      <c r="J115" s="1"/>
      <c r="K115" s="2"/>
      <c r="L115" s="2"/>
      <c r="M115" s="2"/>
      <c r="N115" s="2"/>
      <c r="O115" s="2"/>
      <c r="P115" s="2"/>
      <c r="Q115" s="2"/>
      <c r="R115" s="2"/>
      <c r="S115" s="2"/>
      <c r="T115" s="2"/>
      <c r="U115" s="2"/>
      <c r="V115" s="2"/>
      <c r="W115" s="2"/>
      <c r="X115" s="2"/>
      <c r="Y115" s="2"/>
      <c r="Z115" s="2"/>
    </row>
    <row r="116" spans="1:26" ht="30" customHeight="1">
      <c r="A116" s="2"/>
      <c r="B116" s="1"/>
      <c r="C116" s="44" t="s">
        <v>37</v>
      </c>
      <c r="D116" s="43">
        <f t="shared" ref="D116:I116" ca="1" si="160">SUM(D66:D115)</f>
        <v>0</v>
      </c>
      <c r="E116" s="43">
        <f t="shared" ca="1" si="160"/>
        <v>0</v>
      </c>
      <c r="F116" s="43">
        <f t="shared" ca="1" si="160"/>
        <v>0</v>
      </c>
      <c r="G116" s="43">
        <f t="shared" ca="1" si="160"/>
        <v>0</v>
      </c>
      <c r="H116" s="43">
        <f t="shared" ca="1" si="160"/>
        <v>0</v>
      </c>
      <c r="I116" s="40">
        <f t="shared" ca="1" si="160"/>
        <v>0</v>
      </c>
      <c r="J116" s="1"/>
      <c r="K116" s="2"/>
      <c r="L116" s="2"/>
      <c r="M116" s="2"/>
      <c r="N116" s="2"/>
      <c r="O116" s="2"/>
      <c r="P116" s="2"/>
      <c r="Q116" s="2"/>
      <c r="R116" s="2"/>
      <c r="S116" s="2"/>
      <c r="T116" s="2"/>
      <c r="U116" s="2"/>
      <c r="V116" s="2"/>
      <c r="W116" s="2"/>
      <c r="X116" s="2"/>
      <c r="Y116" s="2"/>
      <c r="Z116" s="2"/>
    </row>
    <row r="117" spans="1:26" ht="7.5" customHeight="1">
      <c r="A117" s="2"/>
      <c r="B117" s="1"/>
      <c r="C117" s="1"/>
      <c r="D117" s="1"/>
      <c r="E117" s="1"/>
      <c r="F117" s="1"/>
      <c r="G117" s="1"/>
      <c r="H117" s="1"/>
      <c r="I117" s="1"/>
      <c r="J117" s="1"/>
      <c r="K117" s="2"/>
      <c r="L117" s="2"/>
      <c r="M117" s="2"/>
      <c r="N117" s="2"/>
      <c r="O117" s="2"/>
      <c r="P117" s="2"/>
      <c r="Q117" s="2"/>
      <c r="R117" s="2"/>
      <c r="S117" s="2"/>
      <c r="T117" s="2"/>
      <c r="U117" s="2"/>
      <c r="V117" s="2"/>
      <c r="W117" s="2"/>
      <c r="X117" s="2"/>
      <c r="Y117" s="2"/>
      <c r="Z117" s="2"/>
    </row>
    <row r="118" spans="1:26" ht="7.5" customHeight="1">
      <c r="A118" s="2"/>
      <c r="B118" s="1"/>
      <c r="C118" s="1"/>
      <c r="D118" s="1"/>
      <c r="E118" s="1"/>
      <c r="F118" s="1"/>
      <c r="G118" s="1"/>
      <c r="H118" s="1"/>
      <c r="I118" s="1"/>
      <c r="J118" s="1"/>
      <c r="K118" s="2"/>
      <c r="L118" s="2"/>
      <c r="M118" s="2"/>
      <c r="N118" s="2"/>
      <c r="O118" s="2"/>
      <c r="P118" s="2"/>
      <c r="Q118" s="2"/>
      <c r="R118" s="2"/>
      <c r="S118" s="2"/>
      <c r="T118" s="2"/>
      <c r="U118" s="2"/>
      <c r="V118" s="2"/>
      <c r="W118" s="2"/>
      <c r="X118" s="2"/>
      <c r="Y118" s="2"/>
      <c r="Z118" s="2"/>
    </row>
    <row r="119" spans="1:26" ht="30" customHeight="1">
      <c r="A119" s="2"/>
      <c r="B119" s="1"/>
      <c r="C119" s="11" t="s">
        <v>45</v>
      </c>
      <c r="D119" s="13" t="s">
        <v>46</v>
      </c>
      <c r="E119" s="13" t="s">
        <v>47</v>
      </c>
      <c r="F119" s="13" t="s">
        <v>48</v>
      </c>
      <c r="G119" s="13" t="s">
        <v>49</v>
      </c>
      <c r="H119" s="14" t="s">
        <v>50</v>
      </c>
      <c r="I119" s="15" t="s">
        <v>51</v>
      </c>
      <c r="J119" s="1"/>
      <c r="K119" s="2"/>
      <c r="L119" s="2"/>
      <c r="M119" s="2"/>
      <c r="N119" s="2"/>
      <c r="O119" s="2"/>
      <c r="P119" s="2"/>
      <c r="Q119" s="2"/>
      <c r="R119" s="2"/>
      <c r="S119" s="2"/>
      <c r="T119" s="2"/>
      <c r="U119" s="2"/>
      <c r="V119" s="2"/>
      <c r="W119" s="2"/>
      <c r="X119" s="2"/>
      <c r="Y119" s="2"/>
      <c r="Z119" s="2"/>
    </row>
    <row r="120" spans="1:26" ht="30" customHeight="1">
      <c r="A120" s="2"/>
      <c r="B120" s="17">
        <v>1</v>
      </c>
      <c r="C120" s="20" t="str">
        <f ca="1">IFERROR(OFFSET('1. Staff Posts and Salaries'!$F$1,MATCH(B120,'1. Staff Posts and Salaries'!P:P,0)-1,0),"")</f>
        <v/>
      </c>
      <c r="D120" s="501">
        <f ca="1">IFERROR(SUMIF('2. Annual Costs of Staff Posts'!$F$13:$F$113,'Summary of Staff Resourcing'!$C120,'2. Annual Costs of Staff Posts'!$K$13:$K$113),"")</f>
        <v>0</v>
      </c>
      <c r="E120" s="501">
        <f ca="1">IFERROR(SUMIF('2. Annual Costs of Staff Posts'!$F$13:$F$113,'Summary of Staff Resourcing'!$C120,'2. Annual Costs of Staff Posts'!$P$13:$P$113),"")</f>
        <v>0</v>
      </c>
      <c r="F120" s="501">
        <f ca="1">IFERROR(SUMIF('2. Annual Costs of Staff Posts'!$F$13:$F$113,'Summary of Staff Resourcing'!$C120,'2. Annual Costs of Staff Posts'!$U$13:$U$113),"")</f>
        <v>0</v>
      </c>
      <c r="G120" s="501">
        <f ca="1">IFERROR(SUMIF('2. Annual Costs of Staff Posts'!$F$13:$F$113,'Summary of Staff Resourcing'!$C120,'2. Annual Costs of Staff Posts'!$Z$13:$Z$113),"")</f>
        <v>0</v>
      </c>
      <c r="H120" s="501">
        <f ca="1">IFERROR(SUMIF('2. Annual Costs of Staff Posts'!$F$13:$F$113,'Summary of Staff Resourcing'!$C120,'2. Annual Costs of Staff Posts'!AD109:AD158),"")</f>
        <v>0</v>
      </c>
      <c r="I120" s="502">
        <f t="shared" ref="I120:I123" ca="1" si="161">SUM(D120:H120)</f>
        <v>0</v>
      </c>
      <c r="J120" s="1"/>
      <c r="K120" s="2"/>
      <c r="L120" s="2"/>
      <c r="M120" s="2"/>
      <c r="N120" s="2"/>
      <c r="O120" s="2"/>
      <c r="P120" s="2"/>
      <c r="Q120" s="2"/>
      <c r="R120" s="2"/>
      <c r="S120" s="2"/>
      <c r="T120" s="2"/>
      <c r="U120" s="2"/>
      <c r="V120" s="2"/>
      <c r="W120" s="2"/>
      <c r="X120" s="2"/>
      <c r="Y120" s="2"/>
      <c r="Z120" s="2"/>
    </row>
    <row r="121" spans="1:26" ht="30" customHeight="1">
      <c r="A121" s="2"/>
      <c r="B121" s="17">
        <v>2</v>
      </c>
      <c r="C121" s="20" t="str">
        <f ca="1">IFERROR(OFFSET('1. Staff Posts and Salaries'!$F$1,MATCH(B121,'1. Staff Posts and Salaries'!P:P,0)-1,0),"")</f>
        <v/>
      </c>
      <c r="D121" s="501">
        <f ca="1">IFERROR(SUMIF('2. Annual Costs of Staff Posts'!$F$13:$F$113,'Summary of Staff Resourcing'!$C121,'2. Annual Costs of Staff Posts'!$K$13:$K$113),"")</f>
        <v>0</v>
      </c>
      <c r="E121" s="501">
        <f ca="1">IFERROR(SUMIF('2. Annual Costs of Staff Posts'!$F$13:$F$113,'Summary of Staff Resourcing'!$C121,'2. Annual Costs of Staff Posts'!$P$13:$P$113),"")</f>
        <v>0</v>
      </c>
      <c r="F121" s="501">
        <f ca="1">IFERROR(SUMIF('2. Annual Costs of Staff Posts'!$F$13:$F$113,'Summary of Staff Resourcing'!$C121,'2. Annual Costs of Staff Posts'!$U$13:$U$113),"")</f>
        <v>0</v>
      </c>
      <c r="G121" s="501">
        <f ca="1">IFERROR(SUMIF('2. Annual Costs of Staff Posts'!$F$13:$F$113,'Summary of Staff Resourcing'!$C121,'2. Annual Costs of Staff Posts'!$Z$13:$Z$113),"")</f>
        <v>0</v>
      </c>
      <c r="H121" s="501">
        <f ca="1">IFERROR(SUMIF('2. Annual Costs of Staff Posts'!$F$13:$F$113,'Summary of Staff Resourcing'!$C121,'2. Annual Costs of Staff Posts'!AD110:AD159),"")</f>
        <v>0</v>
      </c>
      <c r="I121" s="502">
        <f t="shared" ca="1" si="161"/>
        <v>0</v>
      </c>
      <c r="J121" s="1"/>
      <c r="K121" s="2"/>
      <c r="L121" s="2"/>
      <c r="M121" s="2"/>
      <c r="N121" s="2"/>
      <c r="O121" s="2"/>
      <c r="P121" s="2"/>
      <c r="Q121" s="2"/>
      <c r="R121" s="2"/>
      <c r="S121" s="2"/>
      <c r="T121" s="2"/>
      <c r="U121" s="2"/>
      <c r="V121" s="2"/>
      <c r="W121" s="2"/>
      <c r="X121" s="2"/>
      <c r="Y121" s="2"/>
      <c r="Z121" s="2"/>
    </row>
    <row r="122" spans="1:26" ht="30" customHeight="1">
      <c r="A122" s="2"/>
      <c r="B122" s="17">
        <v>3</v>
      </c>
      <c r="C122" s="20" t="str">
        <f ca="1">IFERROR(OFFSET('1. Staff Posts and Salaries'!$F$1,MATCH(B122,'1. Staff Posts and Salaries'!P:P,0)-1,0),"")</f>
        <v/>
      </c>
      <c r="D122" s="501">
        <f ca="1">IFERROR(SUMIF('2. Annual Costs of Staff Posts'!$F$13:$F$113,'Summary of Staff Resourcing'!$C122,'2. Annual Costs of Staff Posts'!$K$13:$K$113),"")</f>
        <v>0</v>
      </c>
      <c r="E122" s="501">
        <f ca="1">IFERROR(SUMIF('2. Annual Costs of Staff Posts'!$F$13:$F$113,'Summary of Staff Resourcing'!$C122,'2. Annual Costs of Staff Posts'!$P$13:$P$113),"")</f>
        <v>0</v>
      </c>
      <c r="F122" s="501">
        <f ca="1">IFERROR(SUMIF('2. Annual Costs of Staff Posts'!$F$13:$F$113,'Summary of Staff Resourcing'!$C122,'2. Annual Costs of Staff Posts'!$U$13:$U$113),"")</f>
        <v>0</v>
      </c>
      <c r="G122" s="501">
        <f ca="1">IFERROR(SUMIF('2. Annual Costs of Staff Posts'!$F$13:$F$113,'Summary of Staff Resourcing'!$C122,'2. Annual Costs of Staff Posts'!$Z$13:$Z$113),"")</f>
        <v>0</v>
      </c>
      <c r="H122" s="501">
        <f ca="1">IFERROR(SUMIF('2. Annual Costs of Staff Posts'!$F$13:$F$113,'Summary of Staff Resourcing'!$C122,'2. Annual Costs of Staff Posts'!AD111:AD160),"")</f>
        <v>0</v>
      </c>
      <c r="I122" s="502">
        <f t="shared" ca="1" si="161"/>
        <v>0</v>
      </c>
      <c r="J122" s="1"/>
      <c r="K122" s="2"/>
      <c r="L122" s="2"/>
      <c r="M122" s="2"/>
      <c r="N122" s="2"/>
      <c r="O122" s="2"/>
      <c r="P122" s="2"/>
      <c r="Q122" s="2"/>
      <c r="R122" s="2"/>
      <c r="S122" s="2"/>
      <c r="T122" s="2"/>
      <c r="U122" s="2"/>
      <c r="V122" s="2"/>
      <c r="W122" s="2"/>
      <c r="X122" s="2"/>
      <c r="Y122" s="2"/>
      <c r="Z122" s="2"/>
    </row>
    <row r="123" spans="1:26" ht="30" customHeight="1">
      <c r="A123" s="2"/>
      <c r="B123" s="17">
        <v>4</v>
      </c>
      <c r="C123" s="20" t="str">
        <f ca="1">IFERROR(OFFSET('1. Staff Posts and Salaries'!$F$1,MATCH(B123,'1. Staff Posts and Salaries'!P:P,0)-1,0),"")</f>
        <v/>
      </c>
      <c r="D123" s="501">
        <f ca="1">IFERROR(SUMIF('2. Annual Costs of Staff Posts'!$F$13:$F$113,'Summary of Staff Resourcing'!$C123,'2. Annual Costs of Staff Posts'!$K$13:$K$113),"")</f>
        <v>0</v>
      </c>
      <c r="E123" s="501">
        <f ca="1">IFERROR(SUMIF('2. Annual Costs of Staff Posts'!$F$13:$F$113,'Summary of Staff Resourcing'!$C123,'2. Annual Costs of Staff Posts'!$P$13:$P$113),"")</f>
        <v>0</v>
      </c>
      <c r="F123" s="501">
        <f ca="1">IFERROR(SUMIF('2. Annual Costs of Staff Posts'!$F$13:$F$113,'Summary of Staff Resourcing'!$C123,'2. Annual Costs of Staff Posts'!$U$13:$U$113),"")</f>
        <v>0</v>
      </c>
      <c r="G123" s="501">
        <f ca="1">IFERROR(SUMIF('2. Annual Costs of Staff Posts'!$F$13:$F$113,'Summary of Staff Resourcing'!$C123,'2. Annual Costs of Staff Posts'!$Z$13:$Z$113),"")</f>
        <v>0</v>
      </c>
      <c r="H123" s="501">
        <f ca="1">IFERROR(SUMIF('2. Annual Costs of Staff Posts'!$F$13:$F$113,'Summary of Staff Resourcing'!$C123,'2. Annual Costs of Staff Posts'!AD112:AD161),"")</f>
        <v>0</v>
      </c>
      <c r="I123" s="502">
        <f t="shared" ca="1" si="161"/>
        <v>0</v>
      </c>
      <c r="J123" s="1"/>
      <c r="K123" s="2"/>
      <c r="L123" s="2"/>
      <c r="M123" s="2"/>
      <c r="N123" s="2"/>
      <c r="O123" s="2"/>
      <c r="P123" s="2"/>
      <c r="Q123" s="2"/>
      <c r="R123" s="2"/>
      <c r="S123" s="2"/>
      <c r="T123" s="2"/>
      <c r="U123" s="2"/>
      <c r="V123" s="2"/>
      <c r="W123" s="2"/>
      <c r="X123" s="2"/>
      <c r="Y123" s="2"/>
      <c r="Z123" s="2"/>
    </row>
    <row r="124" spans="1:26" ht="30" customHeight="1">
      <c r="A124" s="2"/>
      <c r="B124" s="17">
        <v>5</v>
      </c>
      <c r="C124" s="20" t="str">
        <f ca="1">IFERROR(OFFSET('1. Staff Posts and Salaries'!$F$1,MATCH(B124,'1. Staff Posts and Salaries'!P:P,0)-1,0),"")</f>
        <v/>
      </c>
      <c r="D124" s="501">
        <f ca="1">IFERROR(SUMIF('2. Annual Costs of Staff Posts'!$F$13:$F$113,'Summary of Staff Resourcing'!$C124,'2. Annual Costs of Staff Posts'!$K$13:$K$113),"")</f>
        <v>0</v>
      </c>
      <c r="E124" s="501">
        <f ca="1">IFERROR(SUMIF('2. Annual Costs of Staff Posts'!$F$13:$F$113,'Summary of Staff Resourcing'!$C124,'2. Annual Costs of Staff Posts'!$P$13:$P$113),"")</f>
        <v>0</v>
      </c>
      <c r="F124" s="501">
        <f ca="1">IFERROR(SUMIF('2. Annual Costs of Staff Posts'!$F$13:$F$113,'Summary of Staff Resourcing'!$C124,'2. Annual Costs of Staff Posts'!$U$13:$U$113),"")</f>
        <v>0</v>
      </c>
      <c r="G124" s="501">
        <f ca="1">IFERROR(SUMIF('2. Annual Costs of Staff Posts'!$F$13:$F$113,'Summary of Staff Resourcing'!$C124,'2. Annual Costs of Staff Posts'!$Z$13:$Z$113),"")</f>
        <v>0</v>
      </c>
      <c r="H124" s="501">
        <f ca="1">IFERROR(SUMIF('2. Annual Costs of Staff Posts'!$F$13:$F$113,'Summary of Staff Resourcing'!$C124,'2. Annual Costs of Staff Posts'!AD113:AD162),"")</f>
        <v>0</v>
      </c>
      <c r="I124" s="502">
        <f t="shared" ref="I124:I159" ca="1" si="162">SUM(D124:H124)</f>
        <v>0</v>
      </c>
      <c r="J124" s="1"/>
      <c r="K124" s="2"/>
      <c r="L124" s="2"/>
      <c r="M124" s="2"/>
      <c r="N124" s="2"/>
      <c r="O124" s="2"/>
      <c r="P124" s="2"/>
      <c r="Q124" s="2"/>
      <c r="R124" s="2"/>
      <c r="S124" s="2"/>
      <c r="T124" s="2"/>
      <c r="U124" s="2"/>
      <c r="V124" s="2"/>
      <c r="W124" s="2"/>
      <c r="X124" s="2"/>
      <c r="Y124" s="2"/>
      <c r="Z124" s="2"/>
    </row>
    <row r="125" spans="1:26" ht="30" customHeight="1">
      <c r="A125" s="2"/>
      <c r="B125" s="17">
        <v>6</v>
      </c>
      <c r="C125" s="20" t="str">
        <f ca="1">IFERROR(OFFSET('1. Staff Posts and Salaries'!$F$1,MATCH(B125,'1. Staff Posts and Salaries'!P:P,0)-1,0),"")</f>
        <v/>
      </c>
      <c r="D125" s="501">
        <f ca="1">IFERROR(SUMIF('2. Annual Costs of Staff Posts'!$F$13:$F$113,'Summary of Staff Resourcing'!$C125,'2. Annual Costs of Staff Posts'!$K$13:$K$113),"")</f>
        <v>0</v>
      </c>
      <c r="E125" s="501">
        <f ca="1">IFERROR(SUMIF('2. Annual Costs of Staff Posts'!$F$13:$F$113,'Summary of Staff Resourcing'!$C125,'2. Annual Costs of Staff Posts'!$P$13:$P$113),"")</f>
        <v>0</v>
      </c>
      <c r="F125" s="501">
        <f ca="1">IFERROR(SUMIF('2. Annual Costs of Staff Posts'!$F$13:$F$113,'Summary of Staff Resourcing'!$C125,'2. Annual Costs of Staff Posts'!$U$13:$U$113),"")</f>
        <v>0</v>
      </c>
      <c r="G125" s="501">
        <f ca="1">IFERROR(SUMIF('2. Annual Costs of Staff Posts'!$F$13:$F$113,'Summary of Staff Resourcing'!$C125,'2. Annual Costs of Staff Posts'!$Z$13:$Z$113),"")</f>
        <v>0</v>
      </c>
      <c r="H125" s="501">
        <f ca="1">IFERROR(SUMIF('2. Annual Costs of Staff Posts'!$F$13:$F$113,'Summary of Staff Resourcing'!$C125,'2. Annual Costs of Staff Posts'!AD114:AD163),"")</f>
        <v>0</v>
      </c>
      <c r="I125" s="502">
        <f t="shared" ca="1" si="162"/>
        <v>0</v>
      </c>
      <c r="J125" s="1"/>
      <c r="K125" s="2"/>
      <c r="L125" s="2"/>
      <c r="M125" s="2"/>
      <c r="N125" s="2"/>
      <c r="O125" s="2"/>
      <c r="P125" s="2"/>
      <c r="Q125" s="2"/>
      <c r="R125" s="2"/>
      <c r="S125" s="2"/>
      <c r="T125" s="2"/>
      <c r="U125" s="2"/>
      <c r="V125" s="2"/>
      <c r="W125" s="2"/>
      <c r="X125" s="2"/>
      <c r="Y125" s="2"/>
      <c r="Z125" s="2"/>
    </row>
    <row r="126" spans="1:26" ht="30" customHeight="1">
      <c r="A126" s="2"/>
      <c r="B126" s="17">
        <v>7</v>
      </c>
      <c r="C126" s="20" t="str">
        <f ca="1">IFERROR(OFFSET('1. Staff Posts and Salaries'!$F$1,MATCH(B126,'1. Staff Posts and Salaries'!P:P,0)-1,0),"")</f>
        <v/>
      </c>
      <c r="D126" s="501">
        <f ca="1">IFERROR(SUMIF('2. Annual Costs of Staff Posts'!$F$13:$F$113,'Summary of Staff Resourcing'!$C126,'2. Annual Costs of Staff Posts'!$K$13:$K$113),"")</f>
        <v>0</v>
      </c>
      <c r="E126" s="501">
        <f ca="1">IFERROR(SUMIF('2. Annual Costs of Staff Posts'!$F$13:$F$113,'Summary of Staff Resourcing'!$C126,'2. Annual Costs of Staff Posts'!$P$13:$P$113),"")</f>
        <v>0</v>
      </c>
      <c r="F126" s="501">
        <f ca="1">IFERROR(SUMIF('2. Annual Costs of Staff Posts'!$F$13:$F$113,'Summary of Staff Resourcing'!$C126,'2. Annual Costs of Staff Posts'!$U$13:$U$113),"")</f>
        <v>0</v>
      </c>
      <c r="G126" s="501">
        <f ca="1">IFERROR(SUMIF('2. Annual Costs of Staff Posts'!$F$13:$F$113,'Summary of Staff Resourcing'!$C126,'2. Annual Costs of Staff Posts'!$Z$13:$Z$113),"")</f>
        <v>0</v>
      </c>
      <c r="H126" s="501">
        <f ca="1">IFERROR(SUMIF('2. Annual Costs of Staff Posts'!$F$13:$F$113,'Summary of Staff Resourcing'!$C126,'2. Annual Costs of Staff Posts'!AD115:AD164),"")</f>
        <v>0</v>
      </c>
      <c r="I126" s="502">
        <f t="shared" ca="1" si="162"/>
        <v>0</v>
      </c>
      <c r="J126" s="1"/>
      <c r="K126" s="2"/>
      <c r="L126" s="2"/>
      <c r="M126" s="2"/>
      <c r="N126" s="2"/>
      <c r="O126" s="2"/>
      <c r="P126" s="2"/>
      <c r="Q126" s="2"/>
      <c r="R126" s="2"/>
      <c r="S126" s="2"/>
      <c r="T126" s="2"/>
      <c r="U126" s="2"/>
      <c r="V126" s="2"/>
      <c r="W126" s="2"/>
      <c r="X126" s="2"/>
      <c r="Y126" s="2"/>
      <c r="Z126" s="2"/>
    </row>
    <row r="127" spans="1:26" ht="30" customHeight="1">
      <c r="A127" s="2"/>
      <c r="B127" s="17">
        <v>8</v>
      </c>
      <c r="C127" s="20" t="str">
        <f ca="1">IFERROR(OFFSET('1. Staff Posts and Salaries'!$F$1,MATCH(B127,'1. Staff Posts and Salaries'!P:P,0)-1,0),"")</f>
        <v/>
      </c>
      <c r="D127" s="501">
        <f ca="1">IFERROR(SUMIF('2. Annual Costs of Staff Posts'!$F$13:$F$113,'Summary of Staff Resourcing'!$C127,'2. Annual Costs of Staff Posts'!$K$13:$K$113),"")</f>
        <v>0</v>
      </c>
      <c r="E127" s="501">
        <f ca="1">IFERROR(SUMIF('2. Annual Costs of Staff Posts'!$F$13:$F$113,'Summary of Staff Resourcing'!$C127,'2. Annual Costs of Staff Posts'!$P$13:$P$113),"")</f>
        <v>0</v>
      </c>
      <c r="F127" s="501">
        <f ca="1">IFERROR(SUMIF('2. Annual Costs of Staff Posts'!$F$13:$F$113,'Summary of Staff Resourcing'!$C127,'2. Annual Costs of Staff Posts'!$U$13:$U$113),"")</f>
        <v>0</v>
      </c>
      <c r="G127" s="501">
        <f ca="1">IFERROR(SUMIF('2. Annual Costs of Staff Posts'!$F$13:$F$113,'Summary of Staff Resourcing'!$C127,'2. Annual Costs of Staff Posts'!$Z$13:$Z$113),"")</f>
        <v>0</v>
      </c>
      <c r="H127" s="501">
        <f ca="1">IFERROR(SUMIF('2. Annual Costs of Staff Posts'!$F$13:$F$113,'Summary of Staff Resourcing'!$C127,'2. Annual Costs of Staff Posts'!AD116:AD165),"")</f>
        <v>0</v>
      </c>
      <c r="I127" s="502">
        <f t="shared" ca="1" si="162"/>
        <v>0</v>
      </c>
      <c r="J127" s="1"/>
      <c r="K127" s="2"/>
      <c r="L127" s="2"/>
      <c r="M127" s="2"/>
      <c r="N127" s="2"/>
      <c r="O127" s="2"/>
      <c r="P127" s="2"/>
      <c r="Q127" s="2"/>
      <c r="R127" s="2"/>
      <c r="S127" s="2"/>
      <c r="T127" s="2"/>
      <c r="U127" s="2"/>
      <c r="V127" s="2"/>
      <c r="W127" s="2"/>
      <c r="X127" s="2"/>
      <c r="Y127" s="2"/>
      <c r="Z127" s="2"/>
    </row>
    <row r="128" spans="1:26" ht="30" customHeight="1">
      <c r="A128" s="2"/>
      <c r="B128" s="17">
        <v>9</v>
      </c>
      <c r="C128" s="20" t="str">
        <f ca="1">IFERROR(OFFSET('1. Staff Posts and Salaries'!$F$1,MATCH(B128,'1. Staff Posts and Salaries'!P:P,0)-1,0),"")</f>
        <v/>
      </c>
      <c r="D128" s="501">
        <f ca="1">IFERROR(SUMIF('2. Annual Costs of Staff Posts'!$F$13:$F$113,'Summary of Staff Resourcing'!$C128,'2. Annual Costs of Staff Posts'!$K$13:$K$113),"")</f>
        <v>0</v>
      </c>
      <c r="E128" s="501">
        <f ca="1">IFERROR(SUMIF('2. Annual Costs of Staff Posts'!$F$13:$F$113,'Summary of Staff Resourcing'!$C128,'2. Annual Costs of Staff Posts'!$P$13:$P$113),"")</f>
        <v>0</v>
      </c>
      <c r="F128" s="501">
        <f ca="1">IFERROR(SUMIF('2. Annual Costs of Staff Posts'!$F$13:$F$113,'Summary of Staff Resourcing'!$C128,'2. Annual Costs of Staff Posts'!$U$13:$U$113),"")</f>
        <v>0</v>
      </c>
      <c r="G128" s="501">
        <f ca="1">IFERROR(SUMIF('2. Annual Costs of Staff Posts'!$F$13:$F$113,'Summary of Staff Resourcing'!$C128,'2. Annual Costs of Staff Posts'!$Z$13:$Z$113),"")</f>
        <v>0</v>
      </c>
      <c r="H128" s="501">
        <f ca="1">IFERROR(SUMIF('2. Annual Costs of Staff Posts'!$F$13:$F$113,'Summary of Staff Resourcing'!$C128,'2. Annual Costs of Staff Posts'!AD117:AD166),"")</f>
        <v>0</v>
      </c>
      <c r="I128" s="502">
        <f t="shared" ca="1" si="162"/>
        <v>0</v>
      </c>
      <c r="J128" s="1"/>
      <c r="K128" s="2"/>
      <c r="L128" s="2"/>
      <c r="M128" s="2"/>
      <c r="N128" s="2"/>
      <c r="O128" s="2"/>
      <c r="P128" s="2"/>
      <c r="Q128" s="2"/>
      <c r="R128" s="2"/>
      <c r="S128" s="2"/>
      <c r="T128" s="2"/>
      <c r="U128" s="2"/>
      <c r="V128" s="2"/>
      <c r="W128" s="2"/>
      <c r="X128" s="2"/>
      <c r="Y128" s="2"/>
      <c r="Z128" s="2"/>
    </row>
    <row r="129" spans="1:26" ht="30" customHeight="1">
      <c r="A129" s="2"/>
      <c r="B129" s="17">
        <v>10</v>
      </c>
      <c r="C129" s="20" t="str">
        <f ca="1">IFERROR(OFFSET('1. Staff Posts and Salaries'!$F$1,MATCH(B129,'1. Staff Posts and Salaries'!P:P,0)-1,0),"")</f>
        <v/>
      </c>
      <c r="D129" s="501">
        <f ca="1">IFERROR(SUMIF('2. Annual Costs of Staff Posts'!$F$13:$F$113,'Summary of Staff Resourcing'!$C129,'2. Annual Costs of Staff Posts'!$K$13:$K$113),"")</f>
        <v>0</v>
      </c>
      <c r="E129" s="501">
        <f ca="1">IFERROR(SUMIF('2. Annual Costs of Staff Posts'!$F$13:$F$113,'Summary of Staff Resourcing'!$C129,'2. Annual Costs of Staff Posts'!$P$13:$P$113),"")</f>
        <v>0</v>
      </c>
      <c r="F129" s="501">
        <f ca="1">IFERROR(SUMIF('2. Annual Costs of Staff Posts'!$F$13:$F$113,'Summary of Staff Resourcing'!$C129,'2. Annual Costs of Staff Posts'!$U$13:$U$113),"")</f>
        <v>0</v>
      </c>
      <c r="G129" s="501">
        <f ca="1">IFERROR(SUMIF('2. Annual Costs of Staff Posts'!$F$13:$F$113,'Summary of Staff Resourcing'!$C129,'2. Annual Costs of Staff Posts'!$Z$13:$Z$113),"")</f>
        <v>0</v>
      </c>
      <c r="H129" s="501">
        <f ca="1">IFERROR(SUMIF('2. Annual Costs of Staff Posts'!$F$13:$F$113,'Summary of Staff Resourcing'!$C129,'2. Annual Costs of Staff Posts'!AD118:AD167),"")</f>
        <v>0</v>
      </c>
      <c r="I129" s="502">
        <f t="shared" ca="1" si="162"/>
        <v>0</v>
      </c>
      <c r="J129" s="1"/>
      <c r="K129" s="2"/>
      <c r="L129" s="2"/>
      <c r="M129" s="2"/>
      <c r="N129" s="2"/>
      <c r="O129" s="2"/>
      <c r="P129" s="2"/>
      <c r="Q129" s="2"/>
      <c r="R129" s="2"/>
      <c r="S129" s="2"/>
      <c r="T129" s="2"/>
      <c r="U129" s="2"/>
      <c r="V129" s="2"/>
      <c r="W129" s="2"/>
      <c r="X129" s="2"/>
      <c r="Y129" s="2"/>
      <c r="Z129" s="2"/>
    </row>
    <row r="130" spans="1:26" ht="30" customHeight="1">
      <c r="A130" s="2"/>
      <c r="B130" s="17">
        <v>11</v>
      </c>
      <c r="C130" s="20" t="str">
        <f ca="1">IFERROR(OFFSET('1. Staff Posts and Salaries'!$F$1,MATCH(B130,'1. Staff Posts and Salaries'!P:P,0)-1,0),"")</f>
        <v/>
      </c>
      <c r="D130" s="501">
        <f ca="1">IFERROR(SUMIF('2. Annual Costs of Staff Posts'!$F$13:$F$113,'Summary of Staff Resourcing'!$C130,'2. Annual Costs of Staff Posts'!$K$13:$K$113),"")</f>
        <v>0</v>
      </c>
      <c r="E130" s="501">
        <f ca="1">IFERROR(SUMIF('2. Annual Costs of Staff Posts'!$F$13:$F$113,'Summary of Staff Resourcing'!$C130,'2. Annual Costs of Staff Posts'!$P$13:$P$113),"")</f>
        <v>0</v>
      </c>
      <c r="F130" s="501">
        <f ca="1">IFERROR(SUMIF('2. Annual Costs of Staff Posts'!$F$13:$F$113,'Summary of Staff Resourcing'!$C130,'2. Annual Costs of Staff Posts'!$U$13:$U$113),"")</f>
        <v>0</v>
      </c>
      <c r="G130" s="501">
        <f ca="1">IFERROR(SUMIF('2. Annual Costs of Staff Posts'!$F$13:$F$113,'Summary of Staff Resourcing'!$C130,'2. Annual Costs of Staff Posts'!$Z$13:$Z$113),"")</f>
        <v>0</v>
      </c>
      <c r="H130" s="501">
        <f ca="1">IFERROR(SUMIF('2. Annual Costs of Staff Posts'!$F$13:$F$113,'Summary of Staff Resourcing'!$C130,'2. Annual Costs of Staff Posts'!AD119:AD168),"")</f>
        <v>0</v>
      </c>
      <c r="I130" s="502">
        <f t="shared" ca="1" si="162"/>
        <v>0</v>
      </c>
      <c r="J130" s="1"/>
      <c r="K130" s="2"/>
      <c r="L130" s="2"/>
      <c r="M130" s="2"/>
      <c r="N130" s="2"/>
      <c r="O130" s="2"/>
      <c r="P130" s="2"/>
      <c r="Q130" s="2"/>
      <c r="R130" s="2"/>
      <c r="S130" s="2"/>
      <c r="T130" s="2"/>
      <c r="U130" s="2"/>
      <c r="V130" s="2"/>
      <c r="W130" s="2"/>
      <c r="X130" s="2"/>
      <c r="Y130" s="2"/>
      <c r="Z130" s="2"/>
    </row>
    <row r="131" spans="1:26" ht="30" customHeight="1">
      <c r="A131" s="2"/>
      <c r="B131" s="17">
        <v>12</v>
      </c>
      <c r="C131" s="20" t="str">
        <f ca="1">IFERROR(OFFSET('1. Staff Posts and Salaries'!$F$1,MATCH(B131,'1. Staff Posts and Salaries'!P:P,0)-1,0),"")</f>
        <v/>
      </c>
      <c r="D131" s="501">
        <f ca="1">IFERROR(SUMIF('2. Annual Costs of Staff Posts'!$F$13:$F$113,'Summary of Staff Resourcing'!$C131,'2. Annual Costs of Staff Posts'!$K$13:$K$113),"")</f>
        <v>0</v>
      </c>
      <c r="E131" s="501">
        <f ca="1">IFERROR(SUMIF('2. Annual Costs of Staff Posts'!$F$13:$F$113,'Summary of Staff Resourcing'!$C131,'2. Annual Costs of Staff Posts'!$P$13:$P$113),"")</f>
        <v>0</v>
      </c>
      <c r="F131" s="501">
        <f ca="1">IFERROR(SUMIF('2. Annual Costs of Staff Posts'!$F$13:$F$113,'Summary of Staff Resourcing'!$C131,'2. Annual Costs of Staff Posts'!$U$13:$U$113),"")</f>
        <v>0</v>
      </c>
      <c r="G131" s="501">
        <f ca="1">IFERROR(SUMIF('2. Annual Costs of Staff Posts'!$F$13:$F$113,'Summary of Staff Resourcing'!$C131,'2. Annual Costs of Staff Posts'!$Z$13:$Z$113),"")</f>
        <v>0</v>
      </c>
      <c r="H131" s="501">
        <f ca="1">IFERROR(SUMIF('2. Annual Costs of Staff Posts'!$F$13:$F$113,'Summary of Staff Resourcing'!$C131,'2. Annual Costs of Staff Posts'!AD120:AD169),"")</f>
        <v>0</v>
      </c>
      <c r="I131" s="502">
        <f t="shared" ca="1" si="162"/>
        <v>0</v>
      </c>
      <c r="J131" s="1"/>
      <c r="K131" s="2"/>
      <c r="L131" s="2"/>
      <c r="M131" s="2"/>
      <c r="N131" s="2"/>
      <c r="O131" s="2"/>
      <c r="P131" s="2"/>
      <c r="Q131" s="2"/>
      <c r="R131" s="2"/>
      <c r="S131" s="2"/>
      <c r="T131" s="2"/>
      <c r="U131" s="2"/>
      <c r="V131" s="2"/>
      <c r="W131" s="2"/>
      <c r="X131" s="2"/>
      <c r="Y131" s="2"/>
      <c r="Z131" s="2"/>
    </row>
    <row r="132" spans="1:26" ht="30" customHeight="1">
      <c r="A132" s="2"/>
      <c r="B132" s="17">
        <v>13</v>
      </c>
      <c r="C132" s="20" t="str">
        <f ca="1">IFERROR(OFFSET('1. Staff Posts and Salaries'!$F$1,MATCH(B132,'1. Staff Posts and Salaries'!P:P,0)-1,0),"")</f>
        <v/>
      </c>
      <c r="D132" s="501">
        <f ca="1">IFERROR(SUMIF('2. Annual Costs of Staff Posts'!$F$13:$F$113,'Summary of Staff Resourcing'!$C132,'2. Annual Costs of Staff Posts'!$K$13:$K$113),"")</f>
        <v>0</v>
      </c>
      <c r="E132" s="501">
        <f ca="1">IFERROR(SUMIF('2. Annual Costs of Staff Posts'!$F$13:$F$113,'Summary of Staff Resourcing'!$C132,'2. Annual Costs of Staff Posts'!$P$13:$P$113),"")</f>
        <v>0</v>
      </c>
      <c r="F132" s="501">
        <f ca="1">IFERROR(SUMIF('2. Annual Costs of Staff Posts'!$F$13:$F$113,'Summary of Staff Resourcing'!$C132,'2. Annual Costs of Staff Posts'!$U$13:$U$113),"")</f>
        <v>0</v>
      </c>
      <c r="G132" s="501">
        <f ca="1">IFERROR(SUMIF('2. Annual Costs of Staff Posts'!$F$13:$F$113,'Summary of Staff Resourcing'!$C132,'2. Annual Costs of Staff Posts'!$Z$13:$Z$113),"")</f>
        <v>0</v>
      </c>
      <c r="H132" s="501">
        <f ca="1">IFERROR(SUMIF('2. Annual Costs of Staff Posts'!$F$13:$F$113,'Summary of Staff Resourcing'!$C132,'2. Annual Costs of Staff Posts'!AD121:AD170),"")</f>
        <v>0</v>
      </c>
      <c r="I132" s="502">
        <f t="shared" ca="1" si="162"/>
        <v>0</v>
      </c>
      <c r="J132" s="1"/>
      <c r="K132" s="2"/>
      <c r="L132" s="2"/>
      <c r="M132" s="2"/>
      <c r="N132" s="2"/>
      <c r="O132" s="2"/>
      <c r="P132" s="2"/>
      <c r="Q132" s="2"/>
      <c r="R132" s="2"/>
      <c r="S132" s="2"/>
      <c r="T132" s="2"/>
      <c r="U132" s="2"/>
      <c r="V132" s="2"/>
      <c r="W132" s="2"/>
      <c r="X132" s="2"/>
      <c r="Y132" s="2"/>
      <c r="Z132" s="2"/>
    </row>
    <row r="133" spans="1:26" ht="30" customHeight="1">
      <c r="A133" s="2"/>
      <c r="B133" s="17">
        <v>14</v>
      </c>
      <c r="C133" s="20" t="str">
        <f ca="1">IFERROR(OFFSET('1. Staff Posts and Salaries'!$F$1,MATCH(B133,'1. Staff Posts and Salaries'!P:P,0)-1,0),"")</f>
        <v/>
      </c>
      <c r="D133" s="501">
        <f ca="1">IFERROR(SUMIF('2. Annual Costs of Staff Posts'!$F$13:$F$113,'Summary of Staff Resourcing'!$C133,'2. Annual Costs of Staff Posts'!$K$13:$K$113),"")</f>
        <v>0</v>
      </c>
      <c r="E133" s="501">
        <f ca="1">IFERROR(SUMIF('2. Annual Costs of Staff Posts'!$F$13:$F$113,'Summary of Staff Resourcing'!$C133,'2. Annual Costs of Staff Posts'!$P$13:$P$113),"")</f>
        <v>0</v>
      </c>
      <c r="F133" s="501">
        <f ca="1">IFERROR(SUMIF('2. Annual Costs of Staff Posts'!$F$13:$F$113,'Summary of Staff Resourcing'!$C133,'2. Annual Costs of Staff Posts'!$U$13:$U$113),"")</f>
        <v>0</v>
      </c>
      <c r="G133" s="501">
        <f ca="1">IFERROR(SUMIF('2. Annual Costs of Staff Posts'!$F$13:$F$113,'Summary of Staff Resourcing'!$C133,'2. Annual Costs of Staff Posts'!$Z$13:$Z$113),"")</f>
        <v>0</v>
      </c>
      <c r="H133" s="501">
        <f ca="1">IFERROR(SUMIF('2. Annual Costs of Staff Posts'!$F$13:$F$113,'Summary of Staff Resourcing'!$C133,'2. Annual Costs of Staff Posts'!AD122:AD171),"")</f>
        <v>0</v>
      </c>
      <c r="I133" s="502">
        <f t="shared" ca="1" si="162"/>
        <v>0</v>
      </c>
      <c r="J133" s="1"/>
      <c r="K133" s="2"/>
      <c r="L133" s="2"/>
      <c r="M133" s="2"/>
      <c r="N133" s="2"/>
      <c r="O133" s="2"/>
      <c r="P133" s="2"/>
      <c r="Q133" s="2"/>
      <c r="R133" s="2"/>
      <c r="S133" s="2"/>
      <c r="T133" s="2"/>
      <c r="U133" s="2"/>
      <c r="V133" s="2"/>
      <c r="W133" s="2"/>
      <c r="X133" s="2"/>
      <c r="Y133" s="2"/>
      <c r="Z133" s="2"/>
    </row>
    <row r="134" spans="1:26" ht="30" customHeight="1">
      <c r="A134" s="2"/>
      <c r="B134" s="17">
        <v>15</v>
      </c>
      <c r="C134" s="20" t="str">
        <f ca="1">IFERROR(OFFSET('1. Staff Posts and Salaries'!$F$1,MATCH(B134,'1. Staff Posts and Salaries'!P:P,0)-1,0),"")</f>
        <v/>
      </c>
      <c r="D134" s="501">
        <f ca="1">IFERROR(SUMIF('2. Annual Costs of Staff Posts'!$F$13:$F$113,'Summary of Staff Resourcing'!$C134,'2. Annual Costs of Staff Posts'!$K$13:$K$113),"")</f>
        <v>0</v>
      </c>
      <c r="E134" s="501">
        <f ca="1">IFERROR(SUMIF('2. Annual Costs of Staff Posts'!$F$13:$F$113,'Summary of Staff Resourcing'!$C134,'2. Annual Costs of Staff Posts'!$P$13:$P$113),"")</f>
        <v>0</v>
      </c>
      <c r="F134" s="501">
        <f ca="1">IFERROR(SUMIF('2. Annual Costs of Staff Posts'!$F$13:$F$113,'Summary of Staff Resourcing'!$C134,'2. Annual Costs of Staff Posts'!$U$13:$U$113),"")</f>
        <v>0</v>
      </c>
      <c r="G134" s="501">
        <f ca="1">IFERROR(SUMIF('2. Annual Costs of Staff Posts'!$F$13:$F$113,'Summary of Staff Resourcing'!$C134,'2. Annual Costs of Staff Posts'!$Z$13:$Z$113),"")</f>
        <v>0</v>
      </c>
      <c r="H134" s="501">
        <f ca="1">IFERROR(SUMIF('2. Annual Costs of Staff Posts'!$F$13:$F$113,'Summary of Staff Resourcing'!$C134,'2. Annual Costs of Staff Posts'!AD123:AD172),"")</f>
        <v>0</v>
      </c>
      <c r="I134" s="502">
        <f t="shared" ca="1" si="162"/>
        <v>0</v>
      </c>
      <c r="J134" s="1"/>
      <c r="K134" s="2"/>
      <c r="L134" s="2"/>
      <c r="M134" s="2"/>
      <c r="N134" s="2"/>
      <c r="O134" s="2"/>
      <c r="P134" s="2"/>
      <c r="Q134" s="2"/>
      <c r="R134" s="2"/>
      <c r="S134" s="2"/>
      <c r="T134" s="2"/>
      <c r="U134" s="2"/>
      <c r="V134" s="2"/>
      <c r="W134" s="2"/>
      <c r="X134" s="2"/>
      <c r="Y134" s="2"/>
      <c r="Z134" s="2"/>
    </row>
    <row r="135" spans="1:26" ht="30" customHeight="1">
      <c r="A135" s="2"/>
      <c r="B135" s="17">
        <v>16</v>
      </c>
      <c r="C135" s="20" t="str">
        <f ca="1">IFERROR(OFFSET('1. Staff Posts and Salaries'!$F$1,MATCH(B135,'1. Staff Posts and Salaries'!P:P,0)-1,0),"")</f>
        <v/>
      </c>
      <c r="D135" s="501">
        <f ca="1">IFERROR(SUMIF('2. Annual Costs of Staff Posts'!$F$13:$F$113,'Summary of Staff Resourcing'!$C135,'2. Annual Costs of Staff Posts'!$K$13:$K$113),"")</f>
        <v>0</v>
      </c>
      <c r="E135" s="501">
        <f ca="1">IFERROR(SUMIF('2. Annual Costs of Staff Posts'!$F$13:$F$113,'Summary of Staff Resourcing'!$C135,'2. Annual Costs of Staff Posts'!$P$13:$P$113),"")</f>
        <v>0</v>
      </c>
      <c r="F135" s="501">
        <f ca="1">IFERROR(SUMIF('2. Annual Costs of Staff Posts'!$F$13:$F$113,'Summary of Staff Resourcing'!$C135,'2. Annual Costs of Staff Posts'!$U$13:$U$113),"")</f>
        <v>0</v>
      </c>
      <c r="G135" s="501">
        <f ca="1">IFERROR(SUMIF('2. Annual Costs of Staff Posts'!$F$13:$F$113,'Summary of Staff Resourcing'!$C135,'2. Annual Costs of Staff Posts'!$Z$13:$Z$113),"")</f>
        <v>0</v>
      </c>
      <c r="H135" s="501">
        <f ca="1">IFERROR(SUMIF('2. Annual Costs of Staff Posts'!$F$13:$F$113,'Summary of Staff Resourcing'!$C135,'2. Annual Costs of Staff Posts'!AD124:AD173),"")</f>
        <v>0</v>
      </c>
      <c r="I135" s="502">
        <f t="shared" ca="1" si="162"/>
        <v>0</v>
      </c>
      <c r="J135" s="1"/>
      <c r="K135" s="2"/>
      <c r="L135" s="2"/>
      <c r="M135" s="2"/>
      <c r="N135" s="2"/>
      <c r="O135" s="2"/>
      <c r="P135" s="2"/>
      <c r="Q135" s="2"/>
      <c r="R135" s="2"/>
      <c r="S135" s="2"/>
      <c r="T135" s="2"/>
      <c r="U135" s="2"/>
      <c r="V135" s="2"/>
      <c r="W135" s="2"/>
      <c r="X135" s="2"/>
      <c r="Y135" s="2"/>
      <c r="Z135" s="2"/>
    </row>
    <row r="136" spans="1:26" ht="30" customHeight="1">
      <c r="A136" s="2"/>
      <c r="B136" s="17">
        <v>17</v>
      </c>
      <c r="C136" s="20" t="str">
        <f ca="1">IFERROR(OFFSET('1. Staff Posts and Salaries'!$F$1,MATCH(B136,'1. Staff Posts and Salaries'!P:P,0)-1,0),"")</f>
        <v/>
      </c>
      <c r="D136" s="501">
        <f ca="1">IFERROR(SUMIF('2. Annual Costs of Staff Posts'!$F$13:$F$113,'Summary of Staff Resourcing'!$C136,'2. Annual Costs of Staff Posts'!$K$13:$K$113),"")</f>
        <v>0</v>
      </c>
      <c r="E136" s="501">
        <f ca="1">IFERROR(SUMIF('2. Annual Costs of Staff Posts'!$F$13:$F$113,'Summary of Staff Resourcing'!$C136,'2. Annual Costs of Staff Posts'!$P$13:$P$113),"")</f>
        <v>0</v>
      </c>
      <c r="F136" s="501">
        <f ca="1">IFERROR(SUMIF('2. Annual Costs of Staff Posts'!$F$13:$F$113,'Summary of Staff Resourcing'!$C136,'2. Annual Costs of Staff Posts'!$U$13:$U$113),"")</f>
        <v>0</v>
      </c>
      <c r="G136" s="501">
        <f ca="1">IFERROR(SUMIF('2. Annual Costs of Staff Posts'!$F$13:$F$113,'Summary of Staff Resourcing'!$C136,'2. Annual Costs of Staff Posts'!$Z$13:$Z$113),"")</f>
        <v>0</v>
      </c>
      <c r="H136" s="501">
        <f ca="1">IFERROR(SUMIF('2. Annual Costs of Staff Posts'!$F$13:$F$113,'Summary of Staff Resourcing'!$C136,'2. Annual Costs of Staff Posts'!AD125:AD174),"")</f>
        <v>0</v>
      </c>
      <c r="I136" s="502">
        <f t="shared" ca="1" si="162"/>
        <v>0</v>
      </c>
      <c r="J136" s="1"/>
      <c r="K136" s="2"/>
      <c r="L136" s="2"/>
      <c r="M136" s="2"/>
      <c r="N136" s="2"/>
      <c r="O136" s="2"/>
      <c r="P136" s="2"/>
      <c r="Q136" s="2"/>
      <c r="R136" s="2"/>
      <c r="S136" s="2"/>
      <c r="T136" s="2"/>
      <c r="U136" s="2"/>
      <c r="V136" s="2"/>
      <c r="W136" s="2"/>
      <c r="X136" s="2"/>
      <c r="Y136" s="2"/>
      <c r="Z136" s="2"/>
    </row>
    <row r="137" spans="1:26" ht="30" customHeight="1">
      <c r="A137" s="2"/>
      <c r="B137" s="17">
        <v>18</v>
      </c>
      <c r="C137" s="20" t="str">
        <f ca="1">IFERROR(OFFSET('1. Staff Posts and Salaries'!$F$1,MATCH(B137,'1. Staff Posts and Salaries'!P:P,0)-1,0),"")</f>
        <v/>
      </c>
      <c r="D137" s="501">
        <f ca="1">IFERROR(SUMIF('2. Annual Costs of Staff Posts'!$F$13:$F$113,'Summary of Staff Resourcing'!$C137,'2. Annual Costs of Staff Posts'!$K$13:$K$113),"")</f>
        <v>0</v>
      </c>
      <c r="E137" s="501">
        <f ca="1">IFERROR(SUMIF('2. Annual Costs of Staff Posts'!$F$13:$F$113,'Summary of Staff Resourcing'!$C137,'2. Annual Costs of Staff Posts'!$P$13:$P$113),"")</f>
        <v>0</v>
      </c>
      <c r="F137" s="501">
        <f ca="1">IFERROR(SUMIF('2. Annual Costs of Staff Posts'!$F$13:$F$113,'Summary of Staff Resourcing'!$C137,'2. Annual Costs of Staff Posts'!$U$13:$U$113),"")</f>
        <v>0</v>
      </c>
      <c r="G137" s="501">
        <f ca="1">IFERROR(SUMIF('2. Annual Costs of Staff Posts'!$F$13:$F$113,'Summary of Staff Resourcing'!$C137,'2. Annual Costs of Staff Posts'!$Z$13:$Z$113),"")</f>
        <v>0</v>
      </c>
      <c r="H137" s="501">
        <f ca="1">IFERROR(SUMIF('2. Annual Costs of Staff Posts'!$F$13:$F$113,'Summary of Staff Resourcing'!$C137,'2. Annual Costs of Staff Posts'!AD126:AD175),"")</f>
        <v>0</v>
      </c>
      <c r="I137" s="502">
        <f t="shared" ca="1" si="162"/>
        <v>0</v>
      </c>
      <c r="J137" s="1"/>
      <c r="K137" s="2"/>
      <c r="L137" s="2"/>
      <c r="M137" s="2"/>
      <c r="N137" s="2"/>
      <c r="O137" s="2"/>
      <c r="P137" s="2"/>
      <c r="Q137" s="2"/>
      <c r="R137" s="2"/>
      <c r="S137" s="2"/>
      <c r="T137" s="2"/>
      <c r="U137" s="2"/>
      <c r="V137" s="2"/>
      <c r="W137" s="2"/>
      <c r="X137" s="2"/>
      <c r="Y137" s="2"/>
      <c r="Z137" s="2"/>
    </row>
    <row r="138" spans="1:26" ht="30" customHeight="1">
      <c r="A138" s="2"/>
      <c r="B138" s="17">
        <v>19</v>
      </c>
      <c r="C138" s="20" t="str">
        <f ca="1">IFERROR(OFFSET('1. Staff Posts and Salaries'!$F$1,MATCH(B138,'1. Staff Posts and Salaries'!P:P,0)-1,0),"")</f>
        <v/>
      </c>
      <c r="D138" s="501">
        <f ca="1">IFERROR(SUMIF('2. Annual Costs of Staff Posts'!$F$13:$F$113,'Summary of Staff Resourcing'!$C138,'2. Annual Costs of Staff Posts'!$K$13:$K$113),"")</f>
        <v>0</v>
      </c>
      <c r="E138" s="501">
        <f ca="1">IFERROR(SUMIF('2. Annual Costs of Staff Posts'!$F$13:$F$113,'Summary of Staff Resourcing'!$C138,'2. Annual Costs of Staff Posts'!$P$13:$P$113),"")</f>
        <v>0</v>
      </c>
      <c r="F138" s="501">
        <f ca="1">IFERROR(SUMIF('2. Annual Costs of Staff Posts'!$F$13:$F$113,'Summary of Staff Resourcing'!$C138,'2. Annual Costs of Staff Posts'!$U$13:$U$113),"")</f>
        <v>0</v>
      </c>
      <c r="G138" s="501">
        <f ca="1">IFERROR(SUMIF('2. Annual Costs of Staff Posts'!$F$13:$F$113,'Summary of Staff Resourcing'!$C138,'2. Annual Costs of Staff Posts'!$Z$13:$Z$113),"")</f>
        <v>0</v>
      </c>
      <c r="H138" s="501">
        <f ca="1">IFERROR(SUMIF('2. Annual Costs of Staff Posts'!$F$13:$F$113,'Summary of Staff Resourcing'!$C138,'2. Annual Costs of Staff Posts'!AD127:AD176),"")</f>
        <v>0</v>
      </c>
      <c r="I138" s="502">
        <f t="shared" ca="1" si="162"/>
        <v>0</v>
      </c>
      <c r="J138" s="1"/>
      <c r="K138" s="2"/>
      <c r="L138" s="2"/>
      <c r="M138" s="2"/>
      <c r="N138" s="2"/>
      <c r="O138" s="2"/>
      <c r="P138" s="2"/>
      <c r="Q138" s="2"/>
      <c r="R138" s="2"/>
      <c r="S138" s="2"/>
      <c r="T138" s="2"/>
      <c r="U138" s="2"/>
      <c r="V138" s="2"/>
      <c r="W138" s="2"/>
      <c r="X138" s="2"/>
      <c r="Y138" s="2"/>
      <c r="Z138" s="2"/>
    </row>
    <row r="139" spans="1:26" ht="30" customHeight="1">
      <c r="A139" s="2"/>
      <c r="B139" s="17">
        <v>20</v>
      </c>
      <c r="C139" s="20" t="str">
        <f ca="1">IFERROR(OFFSET('1. Staff Posts and Salaries'!$F$1,MATCH(B139,'1. Staff Posts and Salaries'!P:P,0)-1,0),"")</f>
        <v/>
      </c>
      <c r="D139" s="501">
        <f ca="1">IFERROR(SUMIF('2. Annual Costs of Staff Posts'!$F$13:$F$113,'Summary of Staff Resourcing'!$C139,'2. Annual Costs of Staff Posts'!$K$13:$K$113),"")</f>
        <v>0</v>
      </c>
      <c r="E139" s="501">
        <f ca="1">IFERROR(SUMIF('2. Annual Costs of Staff Posts'!$F$13:$F$113,'Summary of Staff Resourcing'!$C139,'2. Annual Costs of Staff Posts'!$P$13:$P$113),"")</f>
        <v>0</v>
      </c>
      <c r="F139" s="501">
        <f ca="1">IFERROR(SUMIF('2. Annual Costs of Staff Posts'!$F$13:$F$113,'Summary of Staff Resourcing'!$C139,'2. Annual Costs of Staff Posts'!$U$13:$U$113),"")</f>
        <v>0</v>
      </c>
      <c r="G139" s="501">
        <f ca="1">IFERROR(SUMIF('2. Annual Costs of Staff Posts'!$F$13:$F$113,'Summary of Staff Resourcing'!$C139,'2. Annual Costs of Staff Posts'!$Z$13:$Z$113),"")</f>
        <v>0</v>
      </c>
      <c r="H139" s="501">
        <f ca="1">IFERROR(SUMIF('2. Annual Costs of Staff Posts'!$F$13:$F$113,'Summary of Staff Resourcing'!$C139,'2. Annual Costs of Staff Posts'!AD128:AD177),"")</f>
        <v>0</v>
      </c>
      <c r="I139" s="502">
        <f t="shared" ca="1" si="162"/>
        <v>0</v>
      </c>
      <c r="J139" s="1"/>
      <c r="K139" s="2"/>
      <c r="L139" s="2"/>
      <c r="M139" s="2"/>
      <c r="N139" s="2"/>
      <c r="O139" s="2"/>
      <c r="P139" s="2"/>
      <c r="Q139" s="2"/>
      <c r="R139" s="2"/>
      <c r="S139" s="2"/>
      <c r="T139" s="2"/>
      <c r="U139" s="2"/>
      <c r="V139" s="2"/>
      <c r="W139" s="2"/>
      <c r="X139" s="2"/>
      <c r="Y139" s="2"/>
      <c r="Z139" s="2"/>
    </row>
    <row r="140" spans="1:26" ht="30" customHeight="1">
      <c r="A140" s="2"/>
      <c r="B140" s="17">
        <v>21</v>
      </c>
      <c r="C140" s="20" t="str">
        <f ca="1">IFERROR(OFFSET('1. Staff Posts and Salaries'!$F$1,MATCH(B140,'1. Staff Posts and Salaries'!P:P,0)-1,0),"")</f>
        <v/>
      </c>
      <c r="D140" s="501">
        <f ca="1">IFERROR(SUMIF('2. Annual Costs of Staff Posts'!$F$13:$F$113,'Summary of Staff Resourcing'!$C140,'2. Annual Costs of Staff Posts'!$K$13:$K$113),"")</f>
        <v>0</v>
      </c>
      <c r="E140" s="501">
        <f ca="1">IFERROR(SUMIF('2. Annual Costs of Staff Posts'!$F$13:$F$113,'Summary of Staff Resourcing'!$C140,'2. Annual Costs of Staff Posts'!$P$13:$P$113),"")</f>
        <v>0</v>
      </c>
      <c r="F140" s="501">
        <f ca="1">IFERROR(SUMIF('2. Annual Costs of Staff Posts'!$F$13:$F$113,'Summary of Staff Resourcing'!$C140,'2. Annual Costs of Staff Posts'!$U$13:$U$113),"")</f>
        <v>0</v>
      </c>
      <c r="G140" s="501">
        <f ca="1">IFERROR(SUMIF('2. Annual Costs of Staff Posts'!$F$13:$F$113,'Summary of Staff Resourcing'!$C140,'2. Annual Costs of Staff Posts'!$Z$13:$Z$113),"")</f>
        <v>0</v>
      </c>
      <c r="H140" s="501">
        <f ca="1">IFERROR(SUMIF('2. Annual Costs of Staff Posts'!$F$13:$F$113,'Summary of Staff Resourcing'!$C140,'2. Annual Costs of Staff Posts'!AD129:AD178),"")</f>
        <v>0</v>
      </c>
      <c r="I140" s="502">
        <f t="shared" ca="1" si="162"/>
        <v>0</v>
      </c>
      <c r="J140" s="1"/>
      <c r="K140" s="2"/>
      <c r="L140" s="2"/>
      <c r="M140" s="2"/>
      <c r="N140" s="2"/>
      <c r="O140" s="2"/>
      <c r="P140" s="2"/>
      <c r="Q140" s="2"/>
      <c r="R140" s="2"/>
      <c r="S140" s="2"/>
      <c r="T140" s="2"/>
      <c r="U140" s="2"/>
      <c r="V140" s="2"/>
      <c r="W140" s="2"/>
      <c r="X140" s="2"/>
      <c r="Y140" s="2"/>
      <c r="Z140" s="2"/>
    </row>
    <row r="141" spans="1:26" ht="30" customHeight="1">
      <c r="A141" s="2"/>
      <c r="B141" s="17">
        <v>22</v>
      </c>
      <c r="C141" s="20" t="str">
        <f ca="1">IFERROR(OFFSET('1. Staff Posts and Salaries'!$F$1,MATCH(B141,'1. Staff Posts and Salaries'!P:P,0)-1,0),"")</f>
        <v/>
      </c>
      <c r="D141" s="501">
        <f ca="1">IFERROR(SUMIF('2. Annual Costs of Staff Posts'!$F$13:$F$113,'Summary of Staff Resourcing'!$C141,'2. Annual Costs of Staff Posts'!$K$13:$K$113),"")</f>
        <v>0</v>
      </c>
      <c r="E141" s="501">
        <f ca="1">IFERROR(SUMIF('2. Annual Costs of Staff Posts'!$F$13:$F$113,'Summary of Staff Resourcing'!$C141,'2. Annual Costs of Staff Posts'!$P$13:$P$113),"")</f>
        <v>0</v>
      </c>
      <c r="F141" s="501">
        <f ca="1">IFERROR(SUMIF('2. Annual Costs of Staff Posts'!$F$13:$F$113,'Summary of Staff Resourcing'!$C141,'2. Annual Costs of Staff Posts'!$U$13:$U$113),"")</f>
        <v>0</v>
      </c>
      <c r="G141" s="501">
        <f ca="1">IFERROR(SUMIF('2. Annual Costs of Staff Posts'!$F$13:$F$113,'Summary of Staff Resourcing'!$C141,'2. Annual Costs of Staff Posts'!$Z$13:$Z$113),"")</f>
        <v>0</v>
      </c>
      <c r="H141" s="501">
        <f ca="1">IFERROR(SUMIF('2. Annual Costs of Staff Posts'!$F$13:$F$113,'Summary of Staff Resourcing'!$C141,'2. Annual Costs of Staff Posts'!AD130:AD179),"")</f>
        <v>0</v>
      </c>
      <c r="I141" s="502">
        <f t="shared" ca="1" si="162"/>
        <v>0</v>
      </c>
      <c r="J141" s="1"/>
      <c r="K141" s="2"/>
      <c r="L141" s="2"/>
      <c r="M141" s="2"/>
      <c r="N141" s="2"/>
      <c r="O141" s="2"/>
      <c r="P141" s="2"/>
      <c r="Q141" s="2"/>
      <c r="R141" s="2"/>
      <c r="S141" s="2"/>
      <c r="T141" s="2"/>
      <c r="U141" s="2"/>
      <c r="V141" s="2"/>
      <c r="W141" s="2"/>
      <c r="X141" s="2"/>
      <c r="Y141" s="2"/>
      <c r="Z141" s="2"/>
    </row>
    <row r="142" spans="1:26" ht="30" customHeight="1">
      <c r="A142" s="2"/>
      <c r="B142" s="17">
        <v>23</v>
      </c>
      <c r="C142" s="20" t="str">
        <f ca="1">IFERROR(OFFSET('1. Staff Posts and Salaries'!$F$1,MATCH(B142,'1. Staff Posts and Salaries'!P:P,0)-1,0),"")</f>
        <v/>
      </c>
      <c r="D142" s="501">
        <f ca="1">IFERROR(SUMIF('2. Annual Costs of Staff Posts'!$F$13:$F$113,'Summary of Staff Resourcing'!$C142,'2. Annual Costs of Staff Posts'!$K$13:$K$113),"")</f>
        <v>0</v>
      </c>
      <c r="E142" s="501">
        <f ca="1">IFERROR(SUMIF('2. Annual Costs of Staff Posts'!$F$13:$F$113,'Summary of Staff Resourcing'!$C142,'2. Annual Costs of Staff Posts'!$P$13:$P$113),"")</f>
        <v>0</v>
      </c>
      <c r="F142" s="501">
        <f ca="1">IFERROR(SUMIF('2. Annual Costs of Staff Posts'!$F$13:$F$113,'Summary of Staff Resourcing'!$C142,'2. Annual Costs of Staff Posts'!$U$13:$U$113),"")</f>
        <v>0</v>
      </c>
      <c r="G142" s="501">
        <f ca="1">IFERROR(SUMIF('2. Annual Costs of Staff Posts'!$F$13:$F$113,'Summary of Staff Resourcing'!$C142,'2. Annual Costs of Staff Posts'!$Z$13:$Z$113),"")</f>
        <v>0</v>
      </c>
      <c r="H142" s="501">
        <f ca="1">IFERROR(SUMIF('2. Annual Costs of Staff Posts'!$F$13:$F$113,'Summary of Staff Resourcing'!$C142,'2. Annual Costs of Staff Posts'!AD131:AD180),"")</f>
        <v>0</v>
      </c>
      <c r="I142" s="502">
        <f t="shared" ca="1" si="162"/>
        <v>0</v>
      </c>
      <c r="J142" s="1"/>
      <c r="K142" s="2"/>
      <c r="L142" s="2"/>
      <c r="M142" s="2"/>
      <c r="N142" s="2"/>
      <c r="O142" s="2"/>
      <c r="P142" s="2"/>
      <c r="Q142" s="2"/>
      <c r="R142" s="2"/>
      <c r="S142" s="2"/>
      <c r="T142" s="2"/>
      <c r="U142" s="2"/>
      <c r="V142" s="2"/>
      <c r="W142" s="2"/>
      <c r="X142" s="2"/>
      <c r="Y142" s="2"/>
      <c r="Z142" s="2"/>
    </row>
    <row r="143" spans="1:26" ht="30" customHeight="1">
      <c r="A143" s="2"/>
      <c r="B143" s="17">
        <v>24</v>
      </c>
      <c r="C143" s="20" t="str">
        <f ca="1">IFERROR(OFFSET('1. Staff Posts and Salaries'!$F$1,MATCH(B143,'1. Staff Posts and Salaries'!P:P,0)-1,0),"")</f>
        <v/>
      </c>
      <c r="D143" s="501">
        <f ca="1">IFERROR(SUMIF('2. Annual Costs of Staff Posts'!$F$13:$F$113,'Summary of Staff Resourcing'!$C143,'2. Annual Costs of Staff Posts'!$K$13:$K$113),"")</f>
        <v>0</v>
      </c>
      <c r="E143" s="501">
        <f ca="1">IFERROR(SUMIF('2. Annual Costs of Staff Posts'!$F$13:$F$113,'Summary of Staff Resourcing'!$C143,'2. Annual Costs of Staff Posts'!$P$13:$P$113),"")</f>
        <v>0</v>
      </c>
      <c r="F143" s="501">
        <f ca="1">IFERROR(SUMIF('2. Annual Costs of Staff Posts'!$F$13:$F$113,'Summary of Staff Resourcing'!$C143,'2. Annual Costs of Staff Posts'!$U$13:$U$113),"")</f>
        <v>0</v>
      </c>
      <c r="G143" s="501">
        <f ca="1">IFERROR(SUMIF('2. Annual Costs of Staff Posts'!$F$13:$F$113,'Summary of Staff Resourcing'!$C143,'2. Annual Costs of Staff Posts'!$Z$13:$Z$113),"")</f>
        <v>0</v>
      </c>
      <c r="H143" s="501">
        <f ca="1">IFERROR(SUMIF('2. Annual Costs of Staff Posts'!$F$13:$F$113,'Summary of Staff Resourcing'!$C143,'2. Annual Costs of Staff Posts'!AD132:AD181),"")</f>
        <v>0</v>
      </c>
      <c r="I143" s="502">
        <f t="shared" ca="1" si="162"/>
        <v>0</v>
      </c>
      <c r="J143" s="1"/>
      <c r="K143" s="2"/>
      <c r="L143" s="2"/>
      <c r="M143" s="2"/>
      <c r="N143" s="2"/>
      <c r="O143" s="2"/>
      <c r="P143" s="2"/>
      <c r="Q143" s="2"/>
      <c r="R143" s="2"/>
      <c r="S143" s="2"/>
      <c r="T143" s="2"/>
      <c r="U143" s="2"/>
      <c r="V143" s="2"/>
      <c r="W143" s="2"/>
      <c r="X143" s="2"/>
      <c r="Y143" s="2"/>
      <c r="Z143" s="2"/>
    </row>
    <row r="144" spans="1:26" ht="30" customHeight="1">
      <c r="A144" s="2"/>
      <c r="B144" s="17">
        <v>25</v>
      </c>
      <c r="C144" s="20" t="str">
        <f ca="1">IFERROR(OFFSET('1. Staff Posts and Salaries'!$F$1,MATCH(B144,'1. Staff Posts and Salaries'!P:P,0)-1,0),"")</f>
        <v/>
      </c>
      <c r="D144" s="501">
        <f ca="1">IFERROR(SUMIF('2. Annual Costs of Staff Posts'!$F$13:$F$113,'Summary of Staff Resourcing'!$C144,'2. Annual Costs of Staff Posts'!$K$13:$K$113),"")</f>
        <v>0</v>
      </c>
      <c r="E144" s="501">
        <f ca="1">IFERROR(SUMIF('2. Annual Costs of Staff Posts'!$F$13:$F$113,'Summary of Staff Resourcing'!$C144,'2. Annual Costs of Staff Posts'!$P$13:$P$113),"")</f>
        <v>0</v>
      </c>
      <c r="F144" s="501">
        <f ca="1">IFERROR(SUMIF('2. Annual Costs of Staff Posts'!$F$13:$F$113,'Summary of Staff Resourcing'!$C144,'2. Annual Costs of Staff Posts'!$U$13:$U$113),"")</f>
        <v>0</v>
      </c>
      <c r="G144" s="501">
        <f ca="1">IFERROR(SUMIF('2. Annual Costs of Staff Posts'!$F$13:$F$113,'Summary of Staff Resourcing'!$C144,'2. Annual Costs of Staff Posts'!$Z$13:$Z$113),"")</f>
        <v>0</v>
      </c>
      <c r="H144" s="501">
        <f ca="1">IFERROR(SUMIF('2. Annual Costs of Staff Posts'!$F$13:$F$113,'Summary of Staff Resourcing'!$C144,'2. Annual Costs of Staff Posts'!AD133:AD182),"")</f>
        <v>0</v>
      </c>
      <c r="I144" s="502">
        <f t="shared" ca="1" si="162"/>
        <v>0</v>
      </c>
      <c r="J144" s="1"/>
      <c r="K144" s="2"/>
      <c r="L144" s="2"/>
      <c r="M144" s="2"/>
      <c r="N144" s="2"/>
      <c r="O144" s="2"/>
      <c r="P144" s="2"/>
      <c r="Q144" s="2"/>
      <c r="R144" s="2"/>
      <c r="S144" s="2"/>
      <c r="T144" s="2"/>
      <c r="U144" s="2"/>
      <c r="V144" s="2"/>
      <c r="W144" s="2"/>
      <c r="X144" s="2"/>
      <c r="Y144" s="2"/>
      <c r="Z144" s="2"/>
    </row>
    <row r="145" spans="1:26" ht="30" customHeight="1">
      <c r="A145" s="2"/>
      <c r="B145" s="17">
        <v>26</v>
      </c>
      <c r="C145" s="20" t="str">
        <f ca="1">IFERROR(OFFSET('1. Staff Posts and Salaries'!$F$1,MATCH(B145,'1. Staff Posts and Salaries'!P:P,0)-1,0),"")</f>
        <v/>
      </c>
      <c r="D145" s="501">
        <f ca="1">IFERROR(SUMIF('2. Annual Costs of Staff Posts'!$F$13:$F$113,'Summary of Staff Resourcing'!$C145,'2. Annual Costs of Staff Posts'!$K$13:$K$113),"")</f>
        <v>0</v>
      </c>
      <c r="E145" s="501">
        <f ca="1">IFERROR(SUMIF('2. Annual Costs of Staff Posts'!$F$13:$F$113,'Summary of Staff Resourcing'!$C145,'2. Annual Costs of Staff Posts'!$P$13:$P$113),"")</f>
        <v>0</v>
      </c>
      <c r="F145" s="501">
        <f ca="1">IFERROR(SUMIF('2. Annual Costs of Staff Posts'!$F$13:$F$113,'Summary of Staff Resourcing'!$C145,'2. Annual Costs of Staff Posts'!$U$13:$U$113),"")</f>
        <v>0</v>
      </c>
      <c r="G145" s="501">
        <f ca="1">IFERROR(SUMIF('2. Annual Costs of Staff Posts'!$F$13:$F$113,'Summary of Staff Resourcing'!$C145,'2. Annual Costs of Staff Posts'!$Z$13:$Z$113),"")</f>
        <v>0</v>
      </c>
      <c r="H145" s="501">
        <f ca="1">IFERROR(SUMIF('2. Annual Costs of Staff Posts'!$F$13:$F$113,'Summary of Staff Resourcing'!$C145,'2. Annual Costs of Staff Posts'!AD134:AD183),"")</f>
        <v>0</v>
      </c>
      <c r="I145" s="502">
        <f t="shared" ca="1" si="162"/>
        <v>0</v>
      </c>
      <c r="J145" s="1"/>
      <c r="K145" s="2"/>
      <c r="L145" s="2"/>
      <c r="M145" s="2"/>
      <c r="N145" s="2"/>
      <c r="O145" s="2"/>
      <c r="P145" s="2"/>
      <c r="Q145" s="2"/>
      <c r="R145" s="2"/>
      <c r="S145" s="2"/>
      <c r="T145" s="2"/>
      <c r="U145" s="2"/>
      <c r="V145" s="2"/>
      <c r="W145" s="2"/>
      <c r="X145" s="2"/>
      <c r="Y145" s="2"/>
      <c r="Z145" s="2"/>
    </row>
    <row r="146" spans="1:26" ht="30" customHeight="1">
      <c r="A146" s="2"/>
      <c r="B146" s="17">
        <v>27</v>
      </c>
      <c r="C146" s="20" t="str">
        <f ca="1">IFERROR(OFFSET('1. Staff Posts and Salaries'!$F$1,MATCH(B146,'1. Staff Posts and Salaries'!P:P,0)-1,0),"")</f>
        <v/>
      </c>
      <c r="D146" s="501">
        <f ca="1">IFERROR(SUMIF('2. Annual Costs of Staff Posts'!$F$13:$F$113,'Summary of Staff Resourcing'!$C146,'2. Annual Costs of Staff Posts'!$K$13:$K$113),"")</f>
        <v>0</v>
      </c>
      <c r="E146" s="501">
        <f ca="1">IFERROR(SUMIF('2. Annual Costs of Staff Posts'!$F$13:$F$113,'Summary of Staff Resourcing'!$C146,'2. Annual Costs of Staff Posts'!$P$13:$P$113),"")</f>
        <v>0</v>
      </c>
      <c r="F146" s="501">
        <f ca="1">IFERROR(SUMIF('2. Annual Costs of Staff Posts'!$F$13:$F$113,'Summary of Staff Resourcing'!$C146,'2. Annual Costs of Staff Posts'!$U$13:$U$113),"")</f>
        <v>0</v>
      </c>
      <c r="G146" s="501">
        <f ca="1">IFERROR(SUMIF('2. Annual Costs of Staff Posts'!$F$13:$F$113,'Summary of Staff Resourcing'!$C146,'2. Annual Costs of Staff Posts'!$Z$13:$Z$113),"")</f>
        <v>0</v>
      </c>
      <c r="H146" s="501">
        <f ca="1">IFERROR(SUMIF('2. Annual Costs of Staff Posts'!$F$13:$F$113,'Summary of Staff Resourcing'!$C146,'2. Annual Costs of Staff Posts'!AD135:AD184),"")</f>
        <v>0</v>
      </c>
      <c r="I146" s="502">
        <f t="shared" ca="1" si="162"/>
        <v>0</v>
      </c>
      <c r="J146" s="1"/>
      <c r="K146" s="2"/>
      <c r="L146" s="2"/>
      <c r="M146" s="2"/>
      <c r="N146" s="2"/>
      <c r="O146" s="2"/>
      <c r="P146" s="2"/>
      <c r="Q146" s="2"/>
      <c r="R146" s="2"/>
      <c r="S146" s="2"/>
      <c r="T146" s="2"/>
      <c r="U146" s="2"/>
      <c r="V146" s="2"/>
      <c r="W146" s="2"/>
      <c r="X146" s="2"/>
      <c r="Y146" s="2"/>
      <c r="Z146" s="2"/>
    </row>
    <row r="147" spans="1:26" ht="30" customHeight="1">
      <c r="A147" s="2"/>
      <c r="B147" s="17">
        <v>28</v>
      </c>
      <c r="C147" s="20" t="str">
        <f ca="1">IFERROR(OFFSET('1. Staff Posts and Salaries'!$F$1,MATCH(B147,'1. Staff Posts and Salaries'!P:P,0)-1,0),"")</f>
        <v/>
      </c>
      <c r="D147" s="501">
        <f ca="1">IFERROR(SUMIF('2. Annual Costs of Staff Posts'!$F$13:$F$113,'Summary of Staff Resourcing'!$C147,'2. Annual Costs of Staff Posts'!$K$13:$K$113),"")</f>
        <v>0</v>
      </c>
      <c r="E147" s="501">
        <f ca="1">IFERROR(SUMIF('2. Annual Costs of Staff Posts'!$F$13:$F$113,'Summary of Staff Resourcing'!$C147,'2. Annual Costs of Staff Posts'!$P$13:$P$113),"")</f>
        <v>0</v>
      </c>
      <c r="F147" s="501">
        <f ca="1">IFERROR(SUMIF('2. Annual Costs of Staff Posts'!$F$13:$F$113,'Summary of Staff Resourcing'!$C147,'2. Annual Costs of Staff Posts'!$U$13:$U$113),"")</f>
        <v>0</v>
      </c>
      <c r="G147" s="501">
        <f ca="1">IFERROR(SUMIF('2. Annual Costs of Staff Posts'!$F$13:$F$113,'Summary of Staff Resourcing'!$C147,'2. Annual Costs of Staff Posts'!$Z$13:$Z$113),"")</f>
        <v>0</v>
      </c>
      <c r="H147" s="501">
        <f ca="1">IFERROR(SUMIF('2. Annual Costs of Staff Posts'!$F$13:$F$113,'Summary of Staff Resourcing'!$C147,'2. Annual Costs of Staff Posts'!AD136:AD185),"")</f>
        <v>0</v>
      </c>
      <c r="I147" s="502">
        <f t="shared" ca="1" si="162"/>
        <v>0</v>
      </c>
      <c r="J147" s="1"/>
      <c r="K147" s="2"/>
      <c r="L147" s="2"/>
      <c r="M147" s="2"/>
      <c r="N147" s="2"/>
      <c r="O147" s="2"/>
      <c r="P147" s="2"/>
      <c r="Q147" s="2"/>
      <c r="R147" s="2"/>
      <c r="S147" s="2"/>
      <c r="T147" s="2"/>
      <c r="U147" s="2"/>
      <c r="V147" s="2"/>
      <c r="W147" s="2"/>
      <c r="X147" s="2"/>
      <c r="Y147" s="2"/>
      <c r="Z147" s="2"/>
    </row>
    <row r="148" spans="1:26" ht="30" customHeight="1">
      <c r="A148" s="2"/>
      <c r="B148" s="17">
        <v>29</v>
      </c>
      <c r="C148" s="20" t="str">
        <f ca="1">IFERROR(OFFSET('1. Staff Posts and Salaries'!$F$1,MATCH(B148,'1. Staff Posts and Salaries'!P:P,0)-1,0),"")</f>
        <v/>
      </c>
      <c r="D148" s="501">
        <f ca="1">IFERROR(SUMIF('2. Annual Costs of Staff Posts'!$F$13:$F$113,'Summary of Staff Resourcing'!$C148,'2. Annual Costs of Staff Posts'!$K$13:$K$113),"")</f>
        <v>0</v>
      </c>
      <c r="E148" s="501">
        <f ca="1">IFERROR(SUMIF('2. Annual Costs of Staff Posts'!$F$13:$F$113,'Summary of Staff Resourcing'!$C148,'2. Annual Costs of Staff Posts'!$P$13:$P$113),"")</f>
        <v>0</v>
      </c>
      <c r="F148" s="501">
        <f ca="1">IFERROR(SUMIF('2. Annual Costs of Staff Posts'!$F$13:$F$113,'Summary of Staff Resourcing'!$C148,'2. Annual Costs of Staff Posts'!$U$13:$U$113),"")</f>
        <v>0</v>
      </c>
      <c r="G148" s="501">
        <f ca="1">IFERROR(SUMIF('2. Annual Costs of Staff Posts'!$F$13:$F$113,'Summary of Staff Resourcing'!$C148,'2. Annual Costs of Staff Posts'!$Z$13:$Z$113),"")</f>
        <v>0</v>
      </c>
      <c r="H148" s="501">
        <f ca="1">IFERROR(SUMIF('2. Annual Costs of Staff Posts'!$F$13:$F$113,'Summary of Staff Resourcing'!$C148,'2. Annual Costs of Staff Posts'!AD137:AD186),"")</f>
        <v>0</v>
      </c>
      <c r="I148" s="502">
        <f t="shared" ca="1" si="162"/>
        <v>0</v>
      </c>
      <c r="J148" s="1"/>
      <c r="K148" s="2"/>
      <c r="L148" s="2"/>
      <c r="M148" s="2"/>
      <c r="N148" s="2"/>
      <c r="O148" s="2"/>
      <c r="P148" s="2"/>
      <c r="Q148" s="2"/>
      <c r="R148" s="2"/>
      <c r="S148" s="2"/>
      <c r="T148" s="2"/>
      <c r="U148" s="2"/>
      <c r="V148" s="2"/>
      <c r="W148" s="2"/>
      <c r="X148" s="2"/>
      <c r="Y148" s="2"/>
      <c r="Z148" s="2"/>
    </row>
    <row r="149" spans="1:26" ht="30" customHeight="1">
      <c r="A149" s="2"/>
      <c r="B149" s="17">
        <v>30</v>
      </c>
      <c r="C149" s="20" t="str">
        <f ca="1">IFERROR(OFFSET('1. Staff Posts and Salaries'!$F$1,MATCH(B149,'1. Staff Posts and Salaries'!P:P,0)-1,0),"")</f>
        <v/>
      </c>
      <c r="D149" s="501">
        <f ca="1">IFERROR(SUMIF('2. Annual Costs of Staff Posts'!$F$13:$F$113,'Summary of Staff Resourcing'!$C149,'2. Annual Costs of Staff Posts'!$K$13:$K$113),"")</f>
        <v>0</v>
      </c>
      <c r="E149" s="501">
        <f ca="1">IFERROR(SUMIF('2. Annual Costs of Staff Posts'!$F$13:$F$113,'Summary of Staff Resourcing'!$C149,'2. Annual Costs of Staff Posts'!$P$13:$P$113),"")</f>
        <v>0</v>
      </c>
      <c r="F149" s="501">
        <f ca="1">IFERROR(SUMIF('2. Annual Costs of Staff Posts'!$F$13:$F$113,'Summary of Staff Resourcing'!$C149,'2. Annual Costs of Staff Posts'!$U$13:$U$113),"")</f>
        <v>0</v>
      </c>
      <c r="G149" s="501">
        <f ca="1">IFERROR(SUMIF('2. Annual Costs of Staff Posts'!$F$13:$F$113,'Summary of Staff Resourcing'!$C149,'2. Annual Costs of Staff Posts'!$Z$13:$Z$113),"")</f>
        <v>0</v>
      </c>
      <c r="H149" s="501">
        <f ca="1">IFERROR(SUMIF('2. Annual Costs of Staff Posts'!$F$13:$F$113,'Summary of Staff Resourcing'!$C149,'2. Annual Costs of Staff Posts'!AD138:AD187),"")</f>
        <v>0</v>
      </c>
      <c r="I149" s="502">
        <f t="shared" ca="1" si="162"/>
        <v>0</v>
      </c>
      <c r="J149" s="1"/>
      <c r="K149" s="2"/>
      <c r="L149" s="2"/>
      <c r="M149" s="2"/>
      <c r="N149" s="2"/>
      <c r="O149" s="2"/>
      <c r="P149" s="2"/>
      <c r="Q149" s="2"/>
      <c r="R149" s="2"/>
      <c r="S149" s="2"/>
      <c r="T149" s="2"/>
      <c r="U149" s="2"/>
      <c r="V149" s="2"/>
      <c r="W149" s="2"/>
      <c r="X149" s="2"/>
      <c r="Y149" s="2"/>
      <c r="Z149" s="2"/>
    </row>
    <row r="150" spans="1:26" ht="30" customHeight="1">
      <c r="A150" s="2"/>
      <c r="B150" s="17">
        <v>31</v>
      </c>
      <c r="C150" s="20" t="str">
        <f ca="1">IFERROR(OFFSET('1. Staff Posts and Salaries'!$F$1,MATCH(B150,'1. Staff Posts and Salaries'!P:P,0)-1,0),"")</f>
        <v/>
      </c>
      <c r="D150" s="501">
        <f ca="1">IFERROR(SUMIF('2. Annual Costs of Staff Posts'!$F$13:$F$113,'Summary of Staff Resourcing'!$C150,'2. Annual Costs of Staff Posts'!$K$13:$K$113),"")</f>
        <v>0</v>
      </c>
      <c r="E150" s="501">
        <f ca="1">IFERROR(SUMIF('2. Annual Costs of Staff Posts'!$F$13:$F$113,'Summary of Staff Resourcing'!$C150,'2. Annual Costs of Staff Posts'!$P$13:$P$113),"")</f>
        <v>0</v>
      </c>
      <c r="F150" s="501">
        <f ca="1">IFERROR(SUMIF('2. Annual Costs of Staff Posts'!$F$13:$F$113,'Summary of Staff Resourcing'!$C150,'2. Annual Costs of Staff Posts'!$U$13:$U$113),"")</f>
        <v>0</v>
      </c>
      <c r="G150" s="501">
        <f ca="1">IFERROR(SUMIF('2. Annual Costs of Staff Posts'!$F$13:$F$113,'Summary of Staff Resourcing'!$C150,'2. Annual Costs of Staff Posts'!$Z$13:$Z$113),"")</f>
        <v>0</v>
      </c>
      <c r="H150" s="501">
        <f ca="1">IFERROR(SUMIF('2. Annual Costs of Staff Posts'!$F$13:$F$113,'Summary of Staff Resourcing'!$C150,'2. Annual Costs of Staff Posts'!AD139:AD188),"")</f>
        <v>0</v>
      </c>
      <c r="I150" s="502">
        <f t="shared" ca="1" si="162"/>
        <v>0</v>
      </c>
      <c r="J150" s="1"/>
      <c r="K150" s="2"/>
      <c r="L150" s="2"/>
      <c r="M150" s="2"/>
      <c r="N150" s="2"/>
      <c r="O150" s="2"/>
      <c r="P150" s="2"/>
      <c r="Q150" s="2"/>
      <c r="R150" s="2"/>
      <c r="S150" s="2"/>
      <c r="T150" s="2"/>
      <c r="U150" s="2"/>
      <c r="V150" s="2"/>
      <c r="W150" s="2"/>
      <c r="X150" s="2"/>
      <c r="Y150" s="2"/>
      <c r="Z150" s="2"/>
    </row>
    <row r="151" spans="1:26" ht="30" customHeight="1">
      <c r="A151" s="2"/>
      <c r="B151" s="17">
        <v>32</v>
      </c>
      <c r="C151" s="20" t="str">
        <f ca="1">IFERROR(OFFSET('1. Staff Posts and Salaries'!$F$1,MATCH(B151,'1. Staff Posts and Salaries'!P:P,0)-1,0),"")</f>
        <v/>
      </c>
      <c r="D151" s="501">
        <f ca="1">IFERROR(SUMIF('2. Annual Costs of Staff Posts'!$F$13:$F$113,'Summary of Staff Resourcing'!$C151,'2. Annual Costs of Staff Posts'!$K$13:$K$113),"")</f>
        <v>0</v>
      </c>
      <c r="E151" s="501">
        <f ca="1">IFERROR(SUMIF('2. Annual Costs of Staff Posts'!$F$13:$F$113,'Summary of Staff Resourcing'!$C151,'2. Annual Costs of Staff Posts'!$P$13:$P$113),"")</f>
        <v>0</v>
      </c>
      <c r="F151" s="501">
        <f ca="1">IFERROR(SUMIF('2. Annual Costs of Staff Posts'!$F$13:$F$113,'Summary of Staff Resourcing'!$C151,'2. Annual Costs of Staff Posts'!$U$13:$U$113),"")</f>
        <v>0</v>
      </c>
      <c r="G151" s="501">
        <f ca="1">IFERROR(SUMIF('2. Annual Costs of Staff Posts'!$F$13:$F$113,'Summary of Staff Resourcing'!$C151,'2. Annual Costs of Staff Posts'!$Z$13:$Z$113),"")</f>
        <v>0</v>
      </c>
      <c r="H151" s="501">
        <f ca="1">IFERROR(SUMIF('2. Annual Costs of Staff Posts'!$F$13:$F$113,'Summary of Staff Resourcing'!$C151,'2. Annual Costs of Staff Posts'!AD140:AD189),"")</f>
        <v>0</v>
      </c>
      <c r="I151" s="502">
        <f t="shared" ca="1" si="162"/>
        <v>0</v>
      </c>
      <c r="J151" s="1"/>
      <c r="K151" s="2"/>
      <c r="L151" s="2"/>
      <c r="M151" s="2"/>
      <c r="N151" s="2"/>
      <c r="O151" s="2"/>
      <c r="P151" s="2"/>
      <c r="Q151" s="2"/>
      <c r="R151" s="2"/>
      <c r="S151" s="2"/>
      <c r="T151" s="2"/>
      <c r="U151" s="2"/>
      <c r="V151" s="2"/>
      <c r="W151" s="2"/>
      <c r="X151" s="2"/>
      <c r="Y151" s="2"/>
      <c r="Z151" s="2"/>
    </row>
    <row r="152" spans="1:26" ht="30" customHeight="1">
      <c r="A152" s="2"/>
      <c r="B152" s="17">
        <v>33</v>
      </c>
      <c r="C152" s="20" t="str">
        <f ca="1">IFERROR(OFFSET('1. Staff Posts and Salaries'!$F$1,MATCH(B152,'1. Staff Posts and Salaries'!P:P,0)-1,0),"")</f>
        <v/>
      </c>
      <c r="D152" s="501">
        <f ca="1">IFERROR(SUMIF('2. Annual Costs of Staff Posts'!$F$13:$F$113,'Summary of Staff Resourcing'!$C152,'2. Annual Costs of Staff Posts'!$K$13:$K$113),"")</f>
        <v>0</v>
      </c>
      <c r="E152" s="501">
        <f ca="1">IFERROR(SUMIF('2. Annual Costs of Staff Posts'!$F$13:$F$113,'Summary of Staff Resourcing'!$C152,'2. Annual Costs of Staff Posts'!$P$13:$P$113),"")</f>
        <v>0</v>
      </c>
      <c r="F152" s="501">
        <f ca="1">IFERROR(SUMIF('2. Annual Costs of Staff Posts'!$F$13:$F$113,'Summary of Staff Resourcing'!$C152,'2. Annual Costs of Staff Posts'!$U$13:$U$113),"")</f>
        <v>0</v>
      </c>
      <c r="G152" s="501">
        <f ca="1">IFERROR(SUMIF('2. Annual Costs of Staff Posts'!$F$13:$F$113,'Summary of Staff Resourcing'!$C152,'2. Annual Costs of Staff Posts'!$Z$13:$Z$113),"")</f>
        <v>0</v>
      </c>
      <c r="H152" s="501">
        <f ca="1">IFERROR(SUMIF('2. Annual Costs of Staff Posts'!$F$13:$F$113,'Summary of Staff Resourcing'!$C152,'2. Annual Costs of Staff Posts'!AD141:AD190),"")</f>
        <v>0</v>
      </c>
      <c r="I152" s="502">
        <f t="shared" ca="1" si="162"/>
        <v>0</v>
      </c>
      <c r="J152" s="1"/>
      <c r="K152" s="2"/>
      <c r="L152" s="2"/>
      <c r="M152" s="2"/>
      <c r="N152" s="2"/>
      <c r="O152" s="2"/>
      <c r="P152" s="2"/>
      <c r="Q152" s="2"/>
      <c r="R152" s="2"/>
      <c r="S152" s="2"/>
      <c r="T152" s="2"/>
      <c r="U152" s="2"/>
      <c r="V152" s="2"/>
      <c r="W152" s="2"/>
      <c r="X152" s="2"/>
      <c r="Y152" s="2"/>
      <c r="Z152" s="2"/>
    </row>
    <row r="153" spans="1:26" ht="30" customHeight="1">
      <c r="A153" s="2"/>
      <c r="B153" s="17">
        <v>34</v>
      </c>
      <c r="C153" s="20" t="str">
        <f ca="1">IFERROR(OFFSET('1. Staff Posts and Salaries'!$F$1,MATCH(B153,'1. Staff Posts and Salaries'!P:P,0)-1,0),"")</f>
        <v/>
      </c>
      <c r="D153" s="501">
        <f ca="1">IFERROR(SUMIF('2. Annual Costs of Staff Posts'!$F$13:$F$113,'Summary of Staff Resourcing'!$C153,'2. Annual Costs of Staff Posts'!$K$13:$K$113),"")</f>
        <v>0</v>
      </c>
      <c r="E153" s="501">
        <f ca="1">IFERROR(SUMIF('2. Annual Costs of Staff Posts'!$F$13:$F$113,'Summary of Staff Resourcing'!$C153,'2. Annual Costs of Staff Posts'!$P$13:$P$113),"")</f>
        <v>0</v>
      </c>
      <c r="F153" s="501">
        <f ca="1">IFERROR(SUMIF('2. Annual Costs of Staff Posts'!$F$13:$F$113,'Summary of Staff Resourcing'!$C153,'2. Annual Costs of Staff Posts'!$U$13:$U$113),"")</f>
        <v>0</v>
      </c>
      <c r="G153" s="501">
        <f ca="1">IFERROR(SUMIF('2. Annual Costs of Staff Posts'!$F$13:$F$113,'Summary of Staff Resourcing'!$C153,'2. Annual Costs of Staff Posts'!$Z$13:$Z$113),"")</f>
        <v>0</v>
      </c>
      <c r="H153" s="501">
        <f ca="1">IFERROR(SUMIF('2. Annual Costs of Staff Posts'!$F$13:$F$113,'Summary of Staff Resourcing'!$C153,'2. Annual Costs of Staff Posts'!AD142:AD191),"")</f>
        <v>0</v>
      </c>
      <c r="I153" s="502">
        <f t="shared" ca="1" si="162"/>
        <v>0</v>
      </c>
      <c r="J153" s="1"/>
      <c r="K153" s="2"/>
      <c r="L153" s="2"/>
      <c r="M153" s="2"/>
      <c r="N153" s="2"/>
      <c r="O153" s="2"/>
      <c r="P153" s="2"/>
      <c r="Q153" s="2"/>
      <c r="R153" s="2"/>
      <c r="S153" s="2"/>
      <c r="T153" s="2"/>
      <c r="U153" s="2"/>
      <c r="V153" s="2"/>
      <c r="W153" s="2"/>
      <c r="X153" s="2"/>
      <c r="Y153" s="2"/>
      <c r="Z153" s="2"/>
    </row>
    <row r="154" spans="1:26" ht="30" customHeight="1">
      <c r="A154" s="2"/>
      <c r="B154" s="17">
        <v>35</v>
      </c>
      <c r="C154" s="20" t="str">
        <f ca="1">IFERROR(OFFSET('1. Staff Posts and Salaries'!$F$1,MATCH(B154,'1. Staff Posts and Salaries'!P:P,0)-1,0),"")</f>
        <v/>
      </c>
      <c r="D154" s="501">
        <f ca="1">IFERROR(SUMIF('2. Annual Costs of Staff Posts'!$F$13:$F$113,'Summary of Staff Resourcing'!$C154,'2. Annual Costs of Staff Posts'!$K$13:$K$113),"")</f>
        <v>0</v>
      </c>
      <c r="E154" s="501">
        <f ca="1">IFERROR(SUMIF('2. Annual Costs of Staff Posts'!$F$13:$F$113,'Summary of Staff Resourcing'!$C154,'2. Annual Costs of Staff Posts'!$P$13:$P$113),"")</f>
        <v>0</v>
      </c>
      <c r="F154" s="501">
        <f ca="1">IFERROR(SUMIF('2. Annual Costs of Staff Posts'!$F$13:$F$113,'Summary of Staff Resourcing'!$C154,'2. Annual Costs of Staff Posts'!$U$13:$U$113),"")</f>
        <v>0</v>
      </c>
      <c r="G154" s="501">
        <f ca="1">IFERROR(SUMIF('2. Annual Costs of Staff Posts'!$F$13:$F$113,'Summary of Staff Resourcing'!$C154,'2. Annual Costs of Staff Posts'!$Z$13:$Z$113),"")</f>
        <v>0</v>
      </c>
      <c r="H154" s="501">
        <f ca="1">IFERROR(SUMIF('2. Annual Costs of Staff Posts'!$F$13:$F$113,'Summary of Staff Resourcing'!$C154,'2. Annual Costs of Staff Posts'!AD143:AD192),"")</f>
        <v>0</v>
      </c>
      <c r="I154" s="502">
        <f t="shared" ca="1" si="162"/>
        <v>0</v>
      </c>
      <c r="J154" s="1"/>
      <c r="K154" s="2"/>
      <c r="L154" s="2"/>
      <c r="M154" s="2"/>
      <c r="N154" s="2"/>
      <c r="O154" s="2"/>
      <c r="P154" s="2"/>
      <c r="Q154" s="2"/>
      <c r="R154" s="2"/>
      <c r="S154" s="2"/>
      <c r="T154" s="2"/>
      <c r="U154" s="2"/>
      <c r="V154" s="2"/>
      <c r="W154" s="2"/>
      <c r="X154" s="2"/>
      <c r="Y154" s="2"/>
      <c r="Z154" s="2"/>
    </row>
    <row r="155" spans="1:26" ht="30" customHeight="1">
      <c r="A155" s="2"/>
      <c r="B155" s="17">
        <v>36</v>
      </c>
      <c r="C155" s="20" t="str">
        <f ca="1">IFERROR(OFFSET('1. Staff Posts and Salaries'!$F$1,MATCH(B155,'1. Staff Posts and Salaries'!P:P,0)-1,0),"")</f>
        <v/>
      </c>
      <c r="D155" s="501">
        <f ca="1">IFERROR(SUMIF('2. Annual Costs of Staff Posts'!$F$13:$F$113,'Summary of Staff Resourcing'!$C155,'2. Annual Costs of Staff Posts'!$K$13:$K$113),"")</f>
        <v>0</v>
      </c>
      <c r="E155" s="501">
        <f ca="1">IFERROR(SUMIF('2. Annual Costs of Staff Posts'!$F$13:$F$113,'Summary of Staff Resourcing'!$C155,'2. Annual Costs of Staff Posts'!$P$13:$P$113),"")</f>
        <v>0</v>
      </c>
      <c r="F155" s="501">
        <f ca="1">IFERROR(SUMIF('2. Annual Costs of Staff Posts'!$F$13:$F$113,'Summary of Staff Resourcing'!$C155,'2. Annual Costs of Staff Posts'!$U$13:$U$113),"")</f>
        <v>0</v>
      </c>
      <c r="G155" s="501">
        <f ca="1">IFERROR(SUMIF('2. Annual Costs of Staff Posts'!$F$13:$F$113,'Summary of Staff Resourcing'!$C155,'2. Annual Costs of Staff Posts'!$Z$13:$Z$113),"")</f>
        <v>0</v>
      </c>
      <c r="H155" s="501">
        <f ca="1">IFERROR(SUMIF('2. Annual Costs of Staff Posts'!$F$13:$F$113,'Summary of Staff Resourcing'!$C155,'2. Annual Costs of Staff Posts'!AD144:AD193),"")</f>
        <v>0</v>
      </c>
      <c r="I155" s="502">
        <f t="shared" ca="1" si="162"/>
        <v>0</v>
      </c>
      <c r="J155" s="1"/>
      <c r="K155" s="2"/>
      <c r="L155" s="2"/>
      <c r="M155" s="2"/>
      <c r="N155" s="2"/>
      <c r="O155" s="2"/>
      <c r="P155" s="2"/>
      <c r="Q155" s="2"/>
      <c r="R155" s="2"/>
      <c r="S155" s="2"/>
      <c r="T155" s="2"/>
      <c r="U155" s="2"/>
      <c r="V155" s="2"/>
      <c r="W155" s="2"/>
      <c r="X155" s="2"/>
      <c r="Y155" s="2"/>
      <c r="Z155" s="2"/>
    </row>
    <row r="156" spans="1:26" ht="30" customHeight="1">
      <c r="A156" s="2"/>
      <c r="B156" s="17">
        <v>37</v>
      </c>
      <c r="C156" s="20" t="str">
        <f ca="1">IFERROR(OFFSET('1. Staff Posts and Salaries'!$F$1,MATCH(B156,'1. Staff Posts and Salaries'!P:P,0)-1,0),"")</f>
        <v/>
      </c>
      <c r="D156" s="501">
        <f ca="1">IFERROR(SUMIF('2. Annual Costs of Staff Posts'!$F$13:$F$113,'Summary of Staff Resourcing'!$C156,'2. Annual Costs of Staff Posts'!$K$13:$K$113),"")</f>
        <v>0</v>
      </c>
      <c r="E156" s="501">
        <f ca="1">IFERROR(SUMIF('2. Annual Costs of Staff Posts'!$F$13:$F$113,'Summary of Staff Resourcing'!$C156,'2. Annual Costs of Staff Posts'!$P$13:$P$113),"")</f>
        <v>0</v>
      </c>
      <c r="F156" s="501">
        <f ca="1">IFERROR(SUMIF('2. Annual Costs of Staff Posts'!$F$13:$F$113,'Summary of Staff Resourcing'!$C156,'2. Annual Costs of Staff Posts'!$U$13:$U$113),"")</f>
        <v>0</v>
      </c>
      <c r="G156" s="501">
        <f ca="1">IFERROR(SUMIF('2. Annual Costs of Staff Posts'!$F$13:$F$113,'Summary of Staff Resourcing'!$C156,'2. Annual Costs of Staff Posts'!$Z$13:$Z$113),"")</f>
        <v>0</v>
      </c>
      <c r="H156" s="501">
        <f ca="1">IFERROR(SUMIF('2. Annual Costs of Staff Posts'!$F$13:$F$113,'Summary of Staff Resourcing'!$C156,'2. Annual Costs of Staff Posts'!AD145:AD194),"")</f>
        <v>0</v>
      </c>
      <c r="I156" s="502">
        <f t="shared" ca="1" si="162"/>
        <v>0</v>
      </c>
      <c r="J156" s="1"/>
      <c r="K156" s="2"/>
      <c r="L156" s="2"/>
      <c r="M156" s="2"/>
      <c r="N156" s="2"/>
      <c r="O156" s="2"/>
      <c r="P156" s="2"/>
      <c r="Q156" s="2"/>
      <c r="R156" s="2"/>
      <c r="S156" s="2"/>
      <c r="T156" s="2"/>
      <c r="U156" s="2"/>
      <c r="V156" s="2"/>
      <c r="W156" s="2"/>
      <c r="X156" s="2"/>
      <c r="Y156" s="2"/>
      <c r="Z156" s="2"/>
    </row>
    <row r="157" spans="1:26" ht="30" customHeight="1">
      <c r="A157" s="2"/>
      <c r="B157" s="17">
        <v>38</v>
      </c>
      <c r="C157" s="20" t="str">
        <f ca="1">IFERROR(OFFSET('1. Staff Posts and Salaries'!$F$1,MATCH(B157,'1. Staff Posts and Salaries'!P:P,0)-1,0),"")</f>
        <v/>
      </c>
      <c r="D157" s="501">
        <f ca="1">IFERROR(SUMIF('2. Annual Costs of Staff Posts'!$F$13:$F$113,'Summary of Staff Resourcing'!$C157,'2. Annual Costs of Staff Posts'!$K$13:$K$113),"")</f>
        <v>0</v>
      </c>
      <c r="E157" s="501">
        <f ca="1">IFERROR(SUMIF('2. Annual Costs of Staff Posts'!$F$13:$F$113,'Summary of Staff Resourcing'!$C157,'2. Annual Costs of Staff Posts'!$P$13:$P$113),"")</f>
        <v>0</v>
      </c>
      <c r="F157" s="501">
        <f ca="1">IFERROR(SUMIF('2. Annual Costs of Staff Posts'!$F$13:$F$113,'Summary of Staff Resourcing'!$C157,'2. Annual Costs of Staff Posts'!$U$13:$U$113),"")</f>
        <v>0</v>
      </c>
      <c r="G157" s="501">
        <f ca="1">IFERROR(SUMIF('2. Annual Costs of Staff Posts'!$F$13:$F$113,'Summary of Staff Resourcing'!$C157,'2. Annual Costs of Staff Posts'!$Z$13:$Z$113),"")</f>
        <v>0</v>
      </c>
      <c r="H157" s="501">
        <f ca="1">IFERROR(SUMIF('2. Annual Costs of Staff Posts'!$F$13:$F$113,'Summary of Staff Resourcing'!$C157,'2. Annual Costs of Staff Posts'!AD146:AD195),"")</f>
        <v>0</v>
      </c>
      <c r="I157" s="502">
        <f t="shared" ca="1" si="162"/>
        <v>0</v>
      </c>
      <c r="J157" s="1"/>
      <c r="K157" s="2"/>
      <c r="L157" s="2"/>
      <c r="M157" s="2"/>
      <c r="N157" s="2"/>
      <c r="O157" s="2"/>
      <c r="P157" s="2"/>
      <c r="Q157" s="2"/>
      <c r="R157" s="2"/>
      <c r="S157" s="2"/>
      <c r="T157" s="2"/>
      <c r="U157" s="2"/>
      <c r="V157" s="2"/>
      <c r="W157" s="2"/>
      <c r="X157" s="2"/>
      <c r="Y157" s="2"/>
      <c r="Z157" s="2"/>
    </row>
    <row r="158" spans="1:26" ht="30" customHeight="1">
      <c r="A158" s="2"/>
      <c r="B158" s="17">
        <v>39</v>
      </c>
      <c r="C158" s="20" t="str">
        <f ca="1">IFERROR(OFFSET('1. Staff Posts and Salaries'!$F$1,MATCH(B158,'1. Staff Posts and Salaries'!P:P,0)-1,0),"")</f>
        <v/>
      </c>
      <c r="D158" s="501">
        <f ca="1">IFERROR(SUMIF('2. Annual Costs of Staff Posts'!$F$13:$F$113,'Summary of Staff Resourcing'!$C158,'2. Annual Costs of Staff Posts'!$K$13:$K$113),"")</f>
        <v>0</v>
      </c>
      <c r="E158" s="501">
        <f ca="1">IFERROR(SUMIF('2. Annual Costs of Staff Posts'!$F$13:$F$113,'Summary of Staff Resourcing'!$C158,'2. Annual Costs of Staff Posts'!$P$13:$P$113),"")</f>
        <v>0</v>
      </c>
      <c r="F158" s="501">
        <f ca="1">IFERROR(SUMIF('2. Annual Costs of Staff Posts'!$F$13:$F$113,'Summary of Staff Resourcing'!$C158,'2. Annual Costs of Staff Posts'!$U$13:$U$113),"")</f>
        <v>0</v>
      </c>
      <c r="G158" s="501">
        <f ca="1">IFERROR(SUMIF('2. Annual Costs of Staff Posts'!$F$13:$F$113,'Summary of Staff Resourcing'!$C158,'2. Annual Costs of Staff Posts'!$Z$13:$Z$113),"")</f>
        <v>0</v>
      </c>
      <c r="H158" s="501">
        <f ca="1">IFERROR(SUMIF('2. Annual Costs of Staff Posts'!$F$13:$F$113,'Summary of Staff Resourcing'!$C158,'2. Annual Costs of Staff Posts'!AD147:AD196),"")</f>
        <v>0</v>
      </c>
      <c r="I158" s="502">
        <f t="shared" ca="1" si="162"/>
        <v>0</v>
      </c>
      <c r="J158" s="1"/>
      <c r="K158" s="2"/>
      <c r="L158" s="2"/>
      <c r="M158" s="2"/>
      <c r="N158" s="2"/>
      <c r="O158" s="2"/>
      <c r="P158" s="2"/>
      <c r="Q158" s="2"/>
      <c r="R158" s="2"/>
      <c r="S158" s="2"/>
      <c r="T158" s="2"/>
      <c r="U158" s="2"/>
      <c r="V158" s="2"/>
      <c r="W158" s="2"/>
      <c r="X158" s="2"/>
      <c r="Y158" s="2"/>
      <c r="Z158" s="2"/>
    </row>
    <row r="159" spans="1:26" ht="30" customHeight="1" thickBot="1">
      <c r="A159" s="2"/>
      <c r="B159" s="17">
        <v>40</v>
      </c>
      <c r="C159" s="20" t="str">
        <f ca="1">IFERROR(OFFSET('1. Staff Posts and Salaries'!$F$1,MATCH(B159,'1. Staff Posts and Salaries'!P:P,0)-1,0),"")</f>
        <v/>
      </c>
      <c r="D159" s="501">
        <f ca="1">IFERROR(SUMIF('2. Annual Costs of Staff Posts'!$F$13:$F$113,'Summary of Staff Resourcing'!$C159,'2. Annual Costs of Staff Posts'!$K$13:$K$113),"")</f>
        <v>0</v>
      </c>
      <c r="E159" s="501">
        <f ca="1">IFERROR(SUMIF('2. Annual Costs of Staff Posts'!$F$13:$F$113,'Summary of Staff Resourcing'!$C159,'2. Annual Costs of Staff Posts'!$P$13:$P$113),"")</f>
        <v>0</v>
      </c>
      <c r="F159" s="501">
        <f ca="1">IFERROR(SUMIF('2. Annual Costs of Staff Posts'!$F$13:$F$113,'Summary of Staff Resourcing'!$C159,'2. Annual Costs of Staff Posts'!$U$13:$U$113),"")</f>
        <v>0</v>
      </c>
      <c r="G159" s="501">
        <f ca="1">IFERROR(SUMIF('2. Annual Costs of Staff Posts'!$F$13:$F$113,'Summary of Staff Resourcing'!$C159,'2. Annual Costs of Staff Posts'!$Z$13:$Z$113),"")</f>
        <v>0</v>
      </c>
      <c r="H159" s="501">
        <f ca="1">IFERROR(SUMIF('2. Annual Costs of Staff Posts'!$F$13:$F$113,'Summary of Staff Resourcing'!$C159,'2. Annual Costs of Staff Posts'!AD148:AD197),"")</f>
        <v>0</v>
      </c>
      <c r="I159" s="502">
        <f t="shared" ca="1" si="162"/>
        <v>0</v>
      </c>
      <c r="J159" s="1"/>
      <c r="K159" s="2"/>
      <c r="L159" s="2"/>
      <c r="M159" s="2"/>
      <c r="N159" s="2"/>
      <c r="O159" s="2"/>
      <c r="P159" s="2"/>
      <c r="Q159" s="2"/>
      <c r="R159" s="2"/>
      <c r="S159" s="2"/>
      <c r="T159" s="2"/>
      <c r="U159" s="2"/>
      <c r="V159" s="2"/>
      <c r="W159" s="2"/>
      <c r="X159" s="2"/>
      <c r="Y159" s="2"/>
      <c r="Z159" s="2"/>
    </row>
    <row r="160" spans="1:26" ht="30" customHeight="1" thickBot="1">
      <c r="A160" s="2"/>
      <c r="B160" s="1"/>
      <c r="C160" s="44" t="s">
        <v>37</v>
      </c>
      <c r="D160" s="503">
        <f t="shared" ref="D160:I160" ca="1" si="163">SUM(D120:D159)</f>
        <v>0</v>
      </c>
      <c r="E160" s="503">
        <f t="shared" ca="1" si="163"/>
        <v>0</v>
      </c>
      <c r="F160" s="503">
        <f t="shared" ca="1" si="163"/>
        <v>0</v>
      </c>
      <c r="G160" s="503">
        <f t="shared" ca="1" si="163"/>
        <v>0</v>
      </c>
      <c r="H160" s="503">
        <f t="shared" ca="1" si="163"/>
        <v>0</v>
      </c>
      <c r="I160" s="504">
        <f t="shared" ca="1" si="163"/>
        <v>0</v>
      </c>
      <c r="J160" s="1"/>
      <c r="K160" s="2"/>
      <c r="L160" s="2"/>
      <c r="M160" s="2"/>
      <c r="N160" s="2"/>
      <c r="O160" s="2"/>
      <c r="P160" s="2"/>
      <c r="Q160" s="2"/>
      <c r="R160" s="2"/>
      <c r="S160" s="2"/>
      <c r="T160" s="2"/>
      <c r="U160" s="2"/>
      <c r="V160" s="2"/>
      <c r="W160" s="2"/>
      <c r="X160" s="2"/>
      <c r="Y160" s="2"/>
      <c r="Z160" s="2"/>
    </row>
    <row r="161" spans="1:26">
      <c r="A161" s="2"/>
      <c r="B161" s="1"/>
      <c r="C161" s="1"/>
      <c r="D161" s="1"/>
      <c r="E161" s="1"/>
      <c r="F161" s="1"/>
      <c r="G161" s="1"/>
      <c r="H161" s="1"/>
      <c r="I161" s="1"/>
      <c r="J161" s="1"/>
      <c r="K161" s="2"/>
      <c r="L161" s="2"/>
      <c r="M161" s="2"/>
      <c r="N161" s="2"/>
      <c r="O161" s="2"/>
      <c r="P161" s="2"/>
      <c r="Q161" s="2"/>
      <c r="R161" s="2"/>
      <c r="S161" s="2"/>
      <c r="T161" s="2"/>
      <c r="U161" s="2"/>
      <c r="V161" s="2"/>
      <c r="W161" s="2"/>
      <c r="X161" s="2"/>
      <c r="Y161" s="2"/>
      <c r="Z161" s="2"/>
    </row>
    <row r="162" spans="1:26" ht="15.75" customHeight="1">
      <c r="A162" s="2"/>
      <c r="B162" s="1"/>
      <c r="C162" s="1"/>
      <c r="D162" s="1"/>
      <c r="E162" s="1"/>
      <c r="F162" s="1"/>
      <c r="G162" s="1"/>
      <c r="H162" s="1"/>
      <c r="I162" s="1"/>
      <c r="J162" s="1"/>
      <c r="K162" s="2"/>
      <c r="L162" s="2"/>
      <c r="M162" s="2"/>
      <c r="N162" s="2"/>
      <c r="O162" s="2"/>
      <c r="P162" s="2"/>
      <c r="Q162" s="2"/>
      <c r="R162" s="2"/>
      <c r="S162" s="2"/>
      <c r="T162" s="2"/>
      <c r="U162" s="2"/>
      <c r="V162" s="2"/>
      <c r="W162" s="2"/>
      <c r="X162" s="2"/>
      <c r="Y162" s="2"/>
      <c r="Z162" s="2"/>
    </row>
    <row r="163" spans="1:26" ht="55.5" customHeight="1">
      <c r="A163" s="2"/>
      <c r="B163" s="1"/>
      <c r="C163" s="11" t="s">
        <v>52</v>
      </c>
      <c r="D163" s="13" t="s">
        <v>53</v>
      </c>
      <c r="E163" s="13" t="s">
        <v>54</v>
      </c>
      <c r="F163" s="13" t="s">
        <v>55</v>
      </c>
      <c r="G163" s="13" t="s">
        <v>56</v>
      </c>
      <c r="H163" s="14" t="s">
        <v>57</v>
      </c>
      <c r="I163" s="15" t="s">
        <v>58</v>
      </c>
      <c r="J163" s="1"/>
      <c r="K163" s="2"/>
      <c r="L163" s="2"/>
      <c r="M163" s="2"/>
      <c r="N163" s="2"/>
      <c r="O163" s="2"/>
      <c r="P163" s="2"/>
      <c r="Q163" s="2"/>
      <c r="R163" s="2"/>
      <c r="S163" s="2"/>
      <c r="T163" s="2"/>
      <c r="U163" s="2"/>
      <c r="V163" s="2"/>
      <c r="W163" s="2"/>
      <c r="X163" s="2"/>
      <c r="Y163" s="2"/>
      <c r="Z163" s="2"/>
    </row>
    <row r="164" spans="1:26" ht="30" customHeight="1">
      <c r="A164" s="2"/>
      <c r="B164" s="17">
        <v>1</v>
      </c>
      <c r="C164" s="20" t="str">
        <f ca="1">C120</f>
        <v/>
      </c>
      <c r="D164" s="45">
        <f ca="1">IFERROR(D120/$D$160,0)</f>
        <v>0</v>
      </c>
      <c r="E164" s="45">
        <f ca="1">IFERROR(E120/$E$160,0)</f>
        <v>0</v>
      </c>
      <c r="F164" s="45">
        <f ca="1">IFERROR(F120/$F$160,0)</f>
        <v>0</v>
      </c>
      <c r="G164" s="45">
        <f ca="1">IFERROR(G120/$G$160,0)</f>
        <v>0</v>
      </c>
      <c r="H164" s="45">
        <f ca="1">IFERROR(H120/$H$160,0)</f>
        <v>0</v>
      </c>
      <c r="I164" s="46" t="e">
        <f ca="1">I120/$I$160</f>
        <v>#DIV/0!</v>
      </c>
      <c r="J164" s="1"/>
      <c r="K164" s="2"/>
      <c r="L164" s="2"/>
      <c r="M164" s="2"/>
      <c r="N164" s="2"/>
      <c r="O164" s="2"/>
      <c r="P164" s="2"/>
      <c r="Q164" s="2"/>
      <c r="R164" s="2"/>
      <c r="S164" s="2"/>
      <c r="T164" s="2"/>
      <c r="U164" s="2"/>
      <c r="V164" s="2"/>
      <c r="W164" s="2"/>
      <c r="X164" s="2"/>
      <c r="Y164" s="2"/>
      <c r="Z164" s="2"/>
    </row>
    <row r="165" spans="1:26" ht="30" customHeight="1">
      <c r="A165" s="2"/>
      <c r="B165" s="17">
        <v>2</v>
      </c>
      <c r="C165" s="20" t="str">
        <f t="shared" ref="C165:C203" ca="1" si="164">C121</f>
        <v/>
      </c>
      <c r="D165" s="45">
        <f t="shared" ref="D165:D203" ca="1" si="165">IFERROR(D121/$D$160,0)</f>
        <v>0</v>
      </c>
      <c r="E165" s="45">
        <f t="shared" ref="E165:E203" ca="1" si="166">IFERROR(E121/$E$160,0)</f>
        <v>0</v>
      </c>
      <c r="F165" s="45">
        <f t="shared" ref="F165:F203" ca="1" si="167">IFERROR(F121/$F$160,0)</f>
        <v>0</v>
      </c>
      <c r="G165" s="45">
        <f t="shared" ref="G165:G203" ca="1" si="168">IFERROR(G121/$G$160,0)</f>
        <v>0</v>
      </c>
      <c r="H165" s="45">
        <f t="shared" ref="H165:H203" ca="1" si="169">IFERROR(H121/$H$160,0)</f>
        <v>0</v>
      </c>
      <c r="I165" s="46" t="e">
        <f t="shared" ref="I165:I168" ca="1" si="170">I121/$I$160</f>
        <v>#DIV/0!</v>
      </c>
      <c r="J165" s="1"/>
      <c r="K165" s="2"/>
      <c r="L165" s="2"/>
      <c r="M165" s="2"/>
      <c r="N165" s="2"/>
      <c r="O165" s="2"/>
      <c r="P165" s="2"/>
      <c r="Q165" s="2"/>
      <c r="R165" s="2"/>
      <c r="S165" s="2"/>
      <c r="T165" s="2"/>
      <c r="U165" s="2"/>
      <c r="V165" s="2"/>
      <c r="W165" s="2"/>
      <c r="X165" s="2"/>
      <c r="Y165" s="2"/>
      <c r="Z165" s="2"/>
    </row>
    <row r="166" spans="1:26" ht="30" customHeight="1">
      <c r="A166" s="2"/>
      <c r="B166" s="17">
        <v>3</v>
      </c>
      <c r="C166" s="20" t="str">
        <f t="shared" ca="1" si="164"/>
        <v/>
      </c>
      <c r="D166" s="45">
        <f t="shared" ca="1" si="165"/>
        <v>0</v>
      </c>
      <c r="E166" s="45">
        <f t="shared" ca="1" si="166"/>
        <v>0</v>
      </c>
      <c r="F166" s="45">
        <f t="shared" ca="1" si="167"/>
        <v>0</v>
      </c>
      <c r="G166" s="45">
        <f t="shared" ca="1" si="168"/>
        <v>0</v>
      </c>
      <c r="H166" s="45">
        <f t="shared" ca="1" si="169"/>
        <v>0</v>
      </c>
      <c r="I166" s="46" t="e">
        <f t="shared" ca="1" si="170"/>
        <v>#DIV/0!</v>
      </c>
      <c r="J166" s="1"/>
      <c r="K166" s="2"/>
      <c r="L166" s="2"/>
      <c r="M166" s="2"/>
      <c r="N166" s="2"/>
      <c r="O166" s="2"/>
      <c r="P166" s="2"/>
      <c r="Q166" s="2"/>
      <c r="R166" s="2"/>
      <c r="S166" s="2"/>
      <c r="T166" s="2"/>
      <c r="U166" s="2"/>
      <c r="V166" s="2"/>
      <c r="W166" s="2"/>
      <c r="X166" s="2"/>
      <c r="Y166" s="2"/>
      <c r="Z166" s="2"/>
    </row>
    <row r="167" spans="1:26" ht="30" customHeight="1">
      <c r="A167" s="2"/>
      <c r="B167" s="17">
        <v>4</v>
      </c>
      <c r="C167" s="20" t="str">
        <f t="shared" ca="1" si="164"/>
        <v/>
      </c>
      <c r="D167" s="45">
        <f t="shared" ca="1" si="165"/>
        <v>0</v>
      </c>
      <c r="E167" s="45">
        <f t="shared" ca="1" si="166"/>
        <v>0</v>
      </c>
      <c r="F167" s="45">
        <f t="shared" ca="1" si="167"/>
        <v>0</v>
      </c>
      <c r="G167" s="45">
        <f t="shared" ca="1" si="168"/>
        <v>0</v>
      </c>
      <c r="H167" s="45">
        <f t="shared" ca="1" si="169"/>
        <v>0</v>
      </c>
      <c r="I167" s="46" t="e">
        <f t="shared" ca="1" si="170"/>
        <v>#DIV/0!</v>
      </c>
      <c r="J167" s="1"/>
      <c r="K167" s="2"/>
      <c r="L167" s="2"/>
      <c r="M167" s="2"/>
      <c r="N167" s="2"/>
      <c r="O167" s="2"/>
      <c r="P167" s="2"/>
      <c r="Q167" s="2"/>
      <c r="R167" s="2"/>
      <c r="S167" s="2"/>
      <c r="T167" s="2"/>
      <c r="U167" s="2"/>
      <c r="V167" s="2"/>
      <c r="W167" s="2"/>
      <c r="X167" s="2"/>
      <c r="Y167" s="2"/>
      <c r="Z167" s="2"/>
    </row>
    <row r="168" spans="1:26" ht="30" customHeight="1">
      <c r="A168" s="2"/>
      <c r="B168" s="17">
        <v>5</v>
      </c>
      <c r="C168" s="20" t="str">
        <f t="shared" ca="1" si="164"/>
        <v/>
      </c>
      <c r="D168" s="45">
        <f t="shared" ca="1" si="165"/>
        <v>0</v>
      </c>
      <c r="E168" s="45">
        <f t="shared" ca="1" si="166"/>
        <v>0</v>
      </c>
      <c r="F168" s="45">
        <f t="shared" ca="1" si="167"/>
        <v>0</v>
      </c>
      <c r="G168" s="45">
        <f t="shared" ca="1" si="168"/>
        <v>0</v>
      </c>
      <c r="H168" s="45">
        <f t="shared" ca="1" si="169"/>
        <v>0</v>
      </c>
      <c r="I168" s="46" t="e">
        <f t="shared" ca="1" si="170"/>
        <v>#DIV/0!</v>
      </c>
      <c r="J168" s="1"/>
      <c r="K168" s="2"/>
      <c r="L168" s="2"/>
      <c r="M168" s="2"/>
      <c r="N168" s="2"/>
      <c r="O168" s="2"/>
      <c r="P168" s="2"/>
      <c r="Q168" s="2"/>
      <c r="R168" s="2"/>
      <c r="S168" s="2"/>
      <c r="T168" s="2"/>
      <c r="U168" s="2"/>
      <c r="V168" s="2"/>
      <c r="W168" s="2"/>
      <c r="X168" s="2"/>
      <c r="Y168" s="2"/>
      <c r="Z168" s="2"/>
    </row>
    <row r="169" spans="1:26" ht="30" customHeight="1">
      <c r="A169" s="2"/>
      <c r="B169" s="17">
        <v>6</v>
      </c>
      <c r="C169" s="20" t="str">
        <f t="shared" ca="1" si="164"/>
        <v/>
      </c>
      <c r="D169" s="45">
        <f t="shared" ca="1" si="165"/>
        <v>0</v>
      </c>
      <c r="E169" s="45">
        <f t="shared" ca="1" si="166"/>
        <v>0</v>
      </c>
      <c r="F169" s="45">
        <f t="shared" ca="1" si="167"/>
        <v>0</v>
      </c>
      <c r="G169" s="45">
        <f t="shared" ca="1" si="168"/>
        <v>0</v>
      </c>
      <c r="H169" s="45">
        <f t="shared" ca="1" si="169"/>
        <v>0</v>
      </c>
      <c r="I169" s="46"/>
      <c r="J169" s="1"/>
      <c r="K169" s="2"/>
      <c r="L169" s="2"/>
      <c r="M169" s="2"/>
      <c r="N169" s="2"/>
      <c r="O169" s="2"/>
      <c r="P169" s="2"/>
      <c r="Q169" s="2"/>
      <c r="R169" s="2"/>
      <c r="S169" s="2"/>
      <c r="T169" s="2"/>
      <c r="U169" s="2"/>
      <c r="V169" s="2"/>
      <c r="W169" s="2"/>
      <c r="X169" s="2"/>
      <c r="Y169" s="2"/>
      <c r="Z169" s="2"/>
    </row>
    <row r="170" spans="1:26" ht="30" customHeight="1">
      <c r="A170" s="2"/>
      <c r="B170" s="17">
        <v>7</v>
      </c>
      <c r="C170" s="20" t="str">
        <f t="shared" ca="1" si="164"/>
        <v/>
      </c>
      <c r="D170" s="45">
        <f t="shared" ca="1" si="165"/>
        <v>0</v>
      </c>
      <c r="E170" s="45">
        <f t="shared" ca="1" si="166"/>
        <v>0</v>
      </c>
      <c r="F170" s="45">
        <f t="shared" ca="1" si="167"/>
        <v>0</v>
      </c>
      <c r="G170" s="45">
        <f t="shared" ca="1" si="168"/>
        <v>0</v>
      </c>
      <c r="H170" s="45">
        <f t="shared" ca="1" si="169"/>
        <v>0</v>
      </c>
      <c r="I170" s="46"/>
      <c r="J170" s="1"/>
      <c r="K170" s="2"/>
      <c r="L170" s="2"/>
      <c r="M170" s="2"/>
      <c r="N170" s="2"/>
      <c r="O170" s="2"/>
      <c r="P170" s="2"/>
      <c r="Q170" s="2"/>
      <c r="R170" s="2"/>
      <c r="S170" s="2"/>
      <c r="T170" s="2"/>
      <c r="U170" s="2"/>
      <c r="V170" s="2"/>
      <c r="W170" s="2"/>
      <c r="X170" s="2"/>
      <c r="Y170" s="2"/>
      <c r="Z170" s="2"/>
    </row>
    <row r="171" spans="1:26" ht="30" customHeight="1">
      <c r="A171" s="2"/>
      <c r="B171" s="17">
        <v>8</v>
      </c>
      <c r="C171" s="20" t="str">
        <f t="shared" ca="1" si="164"/>
        <v/>
      </c>
      <c r="D171" s="45">
        <f t="shared" ca="1" si="165"/>
        <v>0</v>
      </c>
      <c r="E171" s="45">
        <f t="shared" ca="1" si="166"/>
        <v>0</v>
      </c>
      <c r="F171" s="45">
        <f t="shared" ca="1" si="167"/>
        <v>0</v>
      </c>
      <c r="G171" s="45">
        <f t="shared" ca="1" si="168"/>
        <v>0</v>
      </c>
      <c r="H171" s="45">
        <f t="shared" ca="1" si="169"/>
        <v>0</v>
      </c>
      <c r="I171" s="46"/>
      <c r="J171" s="1"/>
      <c r="K171" s="2"/>
      <c r="L171" s="2"/>
      <c r="M171" s="2"/>
      <c r="N171" s="2"/>
      <c r="O171" s="2"/>
      <c r="P171" s="2"/>
      <c r="Q171" s="2"/>
      <c r="R171" s="2"/>
      <c r="S171" s="2"/>
      <c r="T171" s="2"/>
      <c r="U171" s="2"/>
      <c r="V171" s="2"/>
      <c r="W171" s="2"/>
      <c r="X171" s="2"/>
      <c r="Y171" s="2"/>
      <c r="Z171" s="2"/>
    </row>
    <row r="172" spans="1:26" ht="30" customHeight="1">
      <c r="A172" s="2"/>
      <c r="B172" s="17">
        <v>9</v>
      </c>
      <c r="C172" s="20" t="str">
        <f t="shared" ca="1" si="164"/>
        <v/>
      </c>
      <c r="D172" s="45">
        <f t="shared" ca="1" si="165"/>
        <v>0</v>
      </c>
      <c r="E172" s="45">
        <f t="shared" ca="1" si="166"/>
        <v>0</v>
      </c>
      <c r="F172" s="45">
        <f t="shared" ca="1" si="167"/>
        <v>0</v>
      </c>
      <c r="G172" s="45">
        <f t="shared" ca="1" si="168"/>
        <v>0</v>
      </c>
      <c r="H172" s="45">
        <f t="shared" ca="1" si="169"/>
        <v>0</v>
      </c>
      <c r="I172" s="46"/>
      <c r="J172" s="1"/>
      <c r="K172" s="2"/>
      <c r="L172" s="2"/>
      <c r="M172" s="2"/>
      <c r="N172" s="2"/>
      <c r="O172" s="2"/>
      <c r="P172" s="2"/>
      <c r="Q172" s="2"/>
      <c r="R172" s="2"/>
      <c r="S172" s="2"/>
      <c r="T172" s="2"/>
      <c r="U172" s="2"/>
      <c r="V172" s="2"/>
      <c r="W172" s="2"/>
      <c r="X172" s="2"/>
      <c r="Y172" s="2"/>
      <c r="Z172" s="2"/>
    </row>
    <row r="173" spans="1:26" ht="30" customHeight="1">
      <c r="A173" s="2"/>
      <c r="B173" s="17">
        <v>10</v>
      </c>
      <c r="C173" s="20" t="str">
        <f t="shared" ca="1" si="164"/>
        <v/>
      </c>
      <c r="D173" s="45">
        <f t="shared" ca="1" si="165"/>
        <v>0</v>
      </c>
      <c r="E173" s="45">
        <f t="shared" ca="1" si="166"/>
        <v>0</v>
      </c>
      <c r="F173" s="45">
        <f t="shared" ca="1" si="167"/>
        <v>0</v>
      </c>
      <c r="G173" s="45">
        <f t="shared" ca="1" si="168"/>
        <v>0</v>
      </c>
      <c r="H173" s="45">
        <f t="shared" ca="1" si="169"/>
        <v>0</v>
      </c>
      <c r="I173" s="46"/>
      <c r="J173" s="1"/>
      <c r="K173" s="2"/>
      <c r="L173" s="2"/>
      <c r="M173" s="2"/>
      <c r="N173" s="2"/>
      <c r="O173" s="2"/>
      <c r="P173" s="2"/>
      <c r="Q173" s="2"/>
      <c r="R173" s="2"/>
      <c r="S173" s="2"/>
      <c r="T173" s="2"/>
      <c r="U173" s="2"/>
      <c r="V173" s="2"/>
      <c r="W173" s="2"/>
      <c r="X173" s="2"/>
      <c r="Y173" s="2"/>
      <c r="Z173" s="2"/>
    </row>
    <row r="174" spans="1:26" ht="30" customHeight="1">
      <c r="A174" s="2"/>
      <c r="B174" s="17">
        <v>11</v>
      </c>
      <c r="C174" s="20" t="str">
        <f t="shared" ca="1" si="164"/>
        <v/>
      </c>
      <c r="D174" s="45">
        <f t="shared" ca="1" si="165"/>
        <v>0</v>
      </c>
      <c r="E174" s="45">
        <f t="shared" ca="1" si="166"/>
        <v>0</v>
      </c>
      <c r="F174" s="45">
        <f t="shared" ca="1" si="167"/>
        <v>0</v>
      </c>
      <c r="G174" s="45">
        <f t="shared" ca="1" si="168"/>
        <v>0</v>
      </c>
      <c r="H174" s="45">
        <f t="shared" ca="1" si="169"/>
        <v>0</v>
      </c>
      <c r="I174" s="46"/>
      <c r="J174" s="1"/>
      <c r="K174" s="2"/>
      <c r="L174" s="2"/>
      <c r="M174" s="2"/>
      <c r="N174" s="2"/>
      <c r="O174" s="2"/>
      <c r="P174" s="2"/>
      <c r="Q174" s="2"/>
      <c r="R174" s="2"/>
      <c r="S174" s="2"/>
      <c r="T174" s="2"/>
      <c r="U174" s="2"/>
      <c r="V174" s="2"/>
      <c r="W174" s="2"/>
      <c r="X174" s="2"/>
      <c r="Y174" s="2"/>
      <c r="Z174" s="2"/>
    </row>
    <row r="175" spans="1:26" ht="30" customHeight="1">
      <c r="A175" s="2"/>
      <c r="B175" s="17">
        <v>12</v>
      </c>
      <c r="C175" s="20" t="str">
        <f t="shared" ca="1" si="164"/>
        <v/>
      </c>
      <c r="D175" s="45">
        <f t="shared" ca="1" si="165"/>
        <v>0</v>
      </c>
      <c r="E175" s="45">
        <f t="shared" ca="1" si="166"/>
        <v>0</v>
      </c>
      <c r="F175" s="45">
        <f t="shared" ca="1" si="167"/>
        <v>0</v>
      </c>
      <c r="G175" s="45">
        <f t="shared" ca="1" si="168"/>
        <v>0</v>
      </c>
      <c r="H175" s="45">
        <f t="shared" ca="1" si="169"/>
        <v>0</v>
      </c>
      <c r="I175" s="46"/>
      <c r="J175" s="1"/>
      <c r="K175" s="2"/>
      <c r="L175" s="2"/>
      <c r="M175" s="2"/>
      <c r="N175" s="2"/>
      <c r="O175" s="2"/>
      <c r="P175" s="2"/>
      <c r="Q175" s="2"/>
      <c r="R175" s="2"/>
      <c r="S175" s="2"/>
      <c r="T175" s="2"/>
      <c r="U175" s="2"/>
      <c r="V175" s="2"/>
      <c r="W175" s="2"/>
      <c r="X175" s="2"/>
      <c r="Y175" s="2"/>
      <c r="Z175" s="2"/>
    </row>
    <row r="176" spans="1:26" ht="30" customHeight="1">
      <c r="A176" s="2"/>
      <c r="B176" s="17">
        <v>13</v>
      </c>
      <c r="C176" s="20" t="str">
        <f t="shared" ca="1" si="164"/>
        <v/>
      </c>
      <c r="D176" s="45">
        <f t="shared" ca="1" si="165"/>
        <v>0</v>
      </c>
      <c r="E176" s="45">
        <f t="shared" ca="1" si="166"/>
        <v>0</v>
      </c>
      <c r="F176" s="45">
        <f t="shared" ca="1" si="167"/>
        <v>0</v>
      </c>
      <c r="G176" s="45">
        <f t="shared" ca="1" si="168"/>
        <v>0</v>
      </c>
      <c r="H176" s="45">
        <f t="shared" ca="1" si="169"/>
        <v>0</v>
      </c>
      <c r="I176" s="46"/>
      <c r="J176" s="1"/>
      <c r="K176" s="2"/>
      <c r="L176" s="2"/>
      <c r="M176" s="2"/>
      <c r="N176" s="2"/>
      <c r="O176" s="2"/>
      <c r="P176" s="2"/>
      <c r="Q176" s="2"/>
      <c r="R176" s="2"/>
      <c r="S176" s="2"/>
      <c r="T176" s="2"/>
      <c r="U176" s="2"/>
      <c r="V176" s="2"/>
      <c r="W176" s="2"/>
      <c r="X176" s="2"/>
      <c r="Y176" s="2"/>
      <c r="Z176" s="2"/>
    </row>
    <row r="177" spans="1:26" ht="30" customHeight="1">
      <c r="A177" s="2"/>
      <c r="B177" s="17">
        <v>14</v>
      </c>
      <c r="C177" s="20" t="str">
        <f t="shared" ca="1" si="164"/>
        <v/>
      </c>
      <c r="D177" s="45">
        <f t="shared" ca="1" si="165"/>
        <v>0</v>
      </c>
      <c r="E177" s="45">
        <f t="shared" ca="1" si="166"/>
        <v>0</v>
      </c>
      <c r="F177" s="45">
        <f t="shared" ca="1" si="167"/>
        <v>0</v>
      </c>
      <c r="G177" s="45">
        <f t="shared" ca="1" si="168"/>
        <v>0</v>
      </c>
      <c r="H177" s="45">
        <f t="shared" ca="1" si="169"/>
        <v>0</v>
      </c>
      <c r="I177" s="46"/>
      <c r="J177" s="1"/>
      <c r="K177" s="2"/>
      <c r="L177" s="2"/>
      <c r="M177" s="2"/>
      <c r="N177" s="2"/>
      <c r="O177" s="2"/>
      <c r="P177" s="2"/>
      <c r="Q177" s="2"/>
      <c r="R177" s="2"/>
      <c r="S177" s="2"/>
      <c r="T177" s="2"/>
      <c r="U177" s="2"/>
      <c r="V177" s="2"/>
      <c r="W177" s="2"/>
      <c r="X177" s="2"/>
      <c r="Y177" s="2"/>
      <c r="Z177" s="2"/>
    </row>
    <row r="178" spans="1:26" ht="30" customHeight="1">
      <c r="A178" s="2"/>
      <c r="B178" s="17">
        <v>15</v>
      </c>
      <c r="C178" s="20" t="str">
        <f t="shared" ca="1" si="164"/>
        <v/>
      </c>
      <c r="D178" s="45">
        <f t="shared" ca="1" si="165"/>
        <v>0</v>
      </c>
      <c r="E178" s="45">
        <f t="shared" ca="1" si="166"/>
        <v>0</v>
      </c>
      <c r="F178" s="45">
        <f t="shared" ca="1" si="167"/>
        <v>0</v>
      </c>
      <c r="G178" s="45">
        <f t="shared" ca="1" si="168"/>
        <v>0</v>
      </c>
      <c r="H178" s="45">
        <f t="shared" ca="1" si="169"/>
        <v>0</v>
      </c>
      <c r="I178" s="46"/>
      <c r="J178" s="1"/>
      <c r="K178" s="2"/>
      <c r="L178" s="2"/>
      <c r="M178" s="2"/>
      <c r="N178" s="2"/>
      <c r="O178" s="2"/>
      <c r="P178" s="2"/>
      <c r="Q178" s="2"/>
      <c r="R178" s="2"/>
      <c r="S178" s="2"/>
      <c r="T178" s="2"/>
      <c r="U178" s="2"/>
      <c r="V178" s="2"/>
      <c r="W178" s="2"/>
      <c r="X178" s="2"/>
      <c r="Y178" s="2"/>
      <c r="Z178" s="2"/>
    </row>
    <row r="179" spans="1:26" ht="30" customHeight="1">
      <c r="A179" s="2"/>
      <c r="B179" s="17">
        <v>16</v>
      </c>
      <c r="C179" s="20" t="str">
        <f t="shared" ca="1" si="164"/>
        <v/>
      </c>
      <c r="D179" s="45">
        <f t="shared" ca="1" si="165"/>
        <v>0</v>
      </c>
      <c r="E179" s="45">
        <f t="shared" ca="1" si="166"/>
        <v>0</v>
      </c>
      <c r="F179" s="45">
        <f t="shared" ca="1" si="167"/>
        <v>0</v>
      </c>
      <c r="G179" s="45">
        <f t="shared" ca="1" si="168"/>
        <v>0</v>
      </c>
      <c r="H179" s="45">
        <f t="shared" ca="1" si="169"/>
        <v>0</v>
      </c>
      <c r="I179" s="46"/>
      <c r="J179" s="1"/>
      <c r="K179" s="2"/>
      <c r="L179" s="2"/>
      <c r="M179" s="2"/>
      <c r="N179" s="2"/>
      <c r="O179" s="2"/>
      <c r="P179" s="2"/>
      <c r="Q179" s="2"/>
      <c r="R179" s="2"/>
      <c r="S179" s="2"/>
      <c r="T179" s="2"/>
      <c r="U179" s="2"/>
      <c r="V179" s="2"/>
      <c r="W179" s="2"/>
      <c r="X179" s="2"/>
      <c r="Y179" s="2"/>
      <c r="Z179" s="2"/>
    </row>
    <row r="180" spans="1:26" ht="30" customHeight="1">
      <c r="A180" s="2"/>
      <c r="B180" s="17">
        <v>17</v>
      </c>
      <c r="C180" s="20" t="str">
        <f t="shared" ca="1" si="164"/>
        <v/>
      </c>
      <c r="D180" s="45">
        <f t="shared" ca="1" si="165"/>
        <v>0</v>
      </c>
      <c r="E180" s="45">
        <f t="shared" ca="1" si="166"/>
        <v>0</v>
      </c>
      <c r="F180" s="45">
        <f t="shared" ca="1" si="167"/>
        <v>0</v>
      </c>
      <c r="G180" s="45">
        <f t="shared" ca="1" si="168"/>
        <v>0</v>
      </c>
      <c r="H180" s="45">
        <f t="shared" ca="1" si="169"/>
        <v>0</v>
      </c>
      <c r="I180" s="46"/>
      <c r="J180" s="1"/>
      <c r="K180" s="2"/>
      <c r="L180" s="2"/>
      <c r="M180" s="2"/>
      <c r="N180" s="2"/>
      <c r="O180" s="2"/>
      <c r="P180" s="2"/>
      <c r="Q180" s="2"/>
      <c r="R180" s="2"/>
      <c r="S180" s="2"/>
      <c r="T180" s="2"/>
      <c r="U180" s="2"/>
      <c r="V180" s="2"/>
      <c r="W180" s="2"/>
      <c r="X180" s="2"/>
      <c r="Y180" s="2"/>
      <c r="Z180" s="2"/>
    </row>
    <row r="181" spans="1:26" ht="30" customHeight="1">
      <c r="A181" s="2"/>
      <c r="B181" s="17">
        <v>18</v>
      </c>
      <c r="C181" s="20" t="str">
        <f t="shared" ca="1" si="164"/>
        <v/>
      </c>
      <c r="D181" s="45">
        <f t="shared" ca="1" si="165"/>
        <v>0</v>
      </c>
      <c r="E181" s="45">
        <f t="shared" ca="1" si="166"/>
        <v>0</v>
      </c>
      <c r="F181" s="45">
        <f t="shared" ca="1" si="167"/>
        <v>0</v>
      </c>
      <c r="G181" s="45">
        <f t="shared" ca="1" si="168"/>
        <v>0</v>
      </c>
      <c r="H181" s="45">
        <f t="shared" ca="1" si="169"/>
        <v>0</v>
      </c>
      <c r="I181" s="46"/>
      <c r="J181" s="1"/>
      <c r="K181" s="2"/>
      <c r="L181" s="2"/>
      <c r="M181" s="2"/>
      <c r="N181" s="2"/>
      <c r="O181" s="2"/>
      <c r="P181" s="2"/>
      <c r="Q181" s="2"/>
      <c r="R181" s="2"/>
      <c r="S181" s="2"/>
      <c r="T181" s="2"/>
      <c r="U181" s="2"/>
      <c r="V181" s="2"/>
      <c r="W181" s="2"/>
      <c r="X181" s="2"/>
      <c r="Y181" s="2"/>
      <c r="Z181" s="2"/>
    </row>
    <row r="182" spans="1:26" ht="30" customHeight="1">
      <c r="A182" s="2"/>
      <c r="B182" s="17">
        <v>19</v>
      </c>
      <c r="C182" s="20" t="str">
        <f t="shared" ca="1" si="164"/>
        <v/>
      </c>
      <c r="D182" s="45">
        <f t="shared" ca="1" si="165"/>
        <v>0</v>
      </c>
      <c r="E182" s="45">
        <f t="shared" ca="1" si="166"/>
        <v>0</v>
      </c>
      <c r="F182" s="45">
        <f t="shared" ca="1" si="167"/>
        <v>0</v>
      </c>
      <c r="G182" s="45">
        <f t="shared" ca="1" si="168"/>
        <v>0</v>
      </c>
      <c r="H182" s="45">
        <f t="shared" ca="1" si="169"/>
        <v>0</v>
      </c>
      <c r="I182" s="46"/>
      <c r="J182" s="1"/>
      <c r="K182" s="2"/>
      <c r="L182" s="2"/>
      <c r="M182" s="2"/>
      <c r="N182" s="2"/>
      <c r="O182" s="2"/>
      <c r="P182" s="2"/>
      <c r="Q182" s="2"/>
      <c r="R182" s="2"/>
      <c r="S182" s="2"/>
      <c r="T182" s="2"/>
      <c r="U182" s="2"/>
      <c r="V182" s="2"/>
      <c r="W182" s="2"/>
      <c r="X182" s="2"/>
      <c r="Y182" s="2"/>
      <c r="Z182" s="2"/>
    </row>
    <row r="183" spans="1:26" ht="30" customHeight="1">
      <c r="A183" s="2"/>
      <c r="B183" s="17">
        <v>20</v>
      </c>
      <c r="C183" s="20" t="str">
        <f t="shared" ca="1" si="164"/>
        <v/>
      </c>
      <c r="D183" s="45">
        <f t="shared" ca="1" si="165"/>
        <v>0</v>
      </c>
      <c r="E183" s="45">
        <f t="shared" ca="1" si="166"/>
        <v>0</v>
      </c>
      <c r="F183" s="45">
        <f t="shared" ca="1" si="167"/>
        <v>0</v>
      </c>
      <c r="G183" s="45">
        <f t="shared" ca="1" si="168"/>
        <v>0</v>
      </c>
      <c r="H183" s="45">
        <f t="shared" ca="1" si="169"/>
        <v>0</v>
      </c>
      <c r="I183" s="46"/>
      <c r="J183" s="1"/>
      <c r="K183" s="2"/>
      <c r="L183" s="2"/>
      <c r="M183" s="2"/>
      <c r="N183" s="2"/>
      <c r="O183" s="2"/>
      <c r="P183" s="2"/>
      <c r="Q183" s="2"/>
      <c r="R183" s="2"/>
      <c r="S183" s="2"/>
      <c r="T183" s="2"/>
      <c r="U183" s="2"/>
      <c r="V183" s="2"/>
      <c r="W183" s="2"/>
      <c r="X183" s="2"/>
      <c r="Y183" s="2"/>
      <c r="Z183" s="2"/>
    </row>
    <row r="184" spans="1:26" ht="30" customHeight="1">
      <c r="A184" s="2"/>
      <c r="B184" s="17">
        <v>21</v>
      </c>
      <c r="C184" s="20" t="str">
        <f t="shared" ca="1" si="164"/>
        <v/>
      </c>
      <c r="D184" s="45">
        <f t="shared" ca="1" si="165"/>
        <v>0</v>
      </c>
      <c r="E184" s="45">
        <f t="shared" ca="1" si="166"/>
        <v>0</v>
      </c>
      <c r="F184" s="45">
        <f t="shared" ca="1" si="167"/>
        <v>0</v>
      </c>
      <c r="G184" s="45">
        <f t="shared" ca="1" si="168"/>
        <v>0</v>
      </c>
      <c r="H184" s="45">
        <f t="shared" ca="1" si="169"/>
        <v>0</v>
      </c>
      <c r="I184" s="46"/>
      <c r="J184" s="1"/>
      <c r="K184" s="2"/>
      <c r="L184" s="2"/>
      <c r="M184" s="2"/>
      <c r="N184" s="2"/>
      <c r="O184" s="2"/>
      <c r="P184" s="2"/>
      <c r="Q184" s="2"/>
      <c r="R184" s="2"/>
      <c r="S184" s="2"/>
      <c r="T184" s="2"/>
      <c r="U184" s="2"/>
      <c r="V184" s="2"/>
      <c r="W184" s="2"/>
      <c r="X184" s="2"/>
      <c r="Y184" s="2"/>
      <c r="Z184" s="2"/>
    </row>
    <row r="185" spans="1:26" ht="30" customHeight="1">
      <c r="A185" s="2"/>
      <c r="B185" s="17">
        <v>22</v>
      </c>
      <c r="C185" s="20" t="str">
        <f t="shared" ca="1" si="164"/>
        <v/>
      </c>
      <c r="D185" s="45">
        <f t="shared" ca="1" si="165"/>
        <v>0</v>
      </c>
      <c r="E185" s="45">
        <f t="shared" ca="1" si="166"/>
        <v>0</v>
      </c>
      <c r="F185" s="45">
        <f t="shared" ca="1" si="167"/>
        <v>0</v>
      </c>
      <c r="G185" s="45">
        <f t="shared" ca="1" si="168"/>
        <v>0</v>
      </c>
      <c r="H185" s="45">
        <f t="shared" ca="1" si="169"/>
        <v>0</v>
      </c>
      <c r="I185" s="46"/>
      <c r="J185" s="1"/>
      <c r="K185" s="2"/>
      <c r="L185" s="2"/>
      <c r="M185" s="2"/>
      <c r="N185" s="2"/>
      <c r="O185" s="2"/>
      <c r="P185" s="2"/>
      <c r="Q185" s="2"/>
      <c r="R185" s="2"/>
      <c r="S185" s="2"/>
      <c r="T185" s="2"/>
      <c r="U185" s="2"/>
      <c r="V185" s="2"/>
      <c r="W185" s="2"/>
      <c r="X185" s="2"/>
      <c r="Y185" s="2"/>
      <c r="Z185" s="2"/>
    </row>
    <row r="186" spans="1:26" ht="30" customHeight="1">
      <c r="A186" s="2"/>
      <c r="B186" s="17">
        <v>23</v>
      </c>
      <c r="C186" s="20" t="str">
        <f t="shared" ca="1" si="164"/>
        <v/>
      </c>
      <c r="D186" s="45">
        <f t="shared" ca="1" si="165"/>
        <v>0</v>
      </c>
      <c r="E186" s="45">
        <f t="shared" ca="1" si="166"/>
        <v>0</v>
      </c>
      <c r="F186" s="45">
        <f t="shared" ca="1" si="167"/>
        <v>0</v>
      </c>
      <c r="G186" s="45">
        <f t="shared" ca="1" si="168"/>
        <v>0</v>
      </c>
      <c r="H186" s="45">
        <f t="shared" ca="1" si="169"/>
        <v>0</v>
      </c>
      <c r="I186" s="46"/>
      <c r="J186" s="1"/>
      <c r="K186" s="2"/>
      <c r="L186" s="2"/>
      <c r="M186" s="2"/>
      <c r="N186" s="2"/>
      <c r="O186" s="2"/>
      <c r="P186" s="2"/>
      <c r="Q186" s="2"/>
      <c r="R186" s="2"/>
      <c r="S186" s="2"/>
      <c r="T186" s="2"/>
      <c r="U186" s="2"/>
      <c r="V186" s="2"/>
      <c r="W186" s="2"/>
      <c r="X186" s="2"/>
      <c r="Y186" s="2"/>
      <c r="Z186" s="2"/>
    </row>
    <row r="187" spans="1:26" ht="30" customHeight="1">
      <c r="A187" s="2"/>
      <c r="B187" s="17">
        <v>24</v>
      </c>
      <c r="C187" s="20" t="str">
        <f t="shared" ca="1" si="164"/>
        <v/>
      </c>
      <c r="D187" s="45">
        <f t="shared" ca="1" si="165"/>
        <v>0</v>
      </c>
      <c r="E187" s="45">
        <f t="shared" ca="1" si="166"/>
        <v>0</v>
      </c>
      <c r="F187" s="45">
        <f t="shared" ca="1" si="167"/>
        <v>0</v>
      </c>
      <c r="G187" s="45">
        <f t="shared" ca="1" si="168"/>
        <v>0</v>
      </c>
      <c r="H187" s="45">
        <f t="shared" ca="1" si="169"/>
        <v>0</v>
      </c>
      <c r="I187" s="46"/>
      <c r="J187" s="1"/>
      <c r="K187" s="2"/>
      <c r="L187" s="2"/>
      <c r="M187" s="2"/>
      <c r="N187" s="2"/>
      <c r="O187" s="2"/>
      <c r="P187" s="2"/>
      <c r="Q187" s="2"/>
      <c r="R187" s="2"/>
      <c r="S187" s="2"/>
      <c r="T187" s="2"/>
      <c r="U187" s="2"/>
      <c r="V187" s="2"/>
      <c r="W187" s="2"/>
      <c r="X187" s="2"/>
      <c r="Y187" s="2"/>
      <c r="Z187" s="2"/>
    </row>
    <row r="188" spans="1:26" ht="30" customHeight="1">
      <c r="A188" s="2"/>
      <c r="B188" s="17">
        <v>25</v>
      </c>
      <c r="C188" s="20" t="str">
        <f t="shared" ca="1" si="164"/>
        <v/>
      </c>
      <c r="D188" s="45">
        <f t="shared" ca="1" si="165"/>
        <v>0</v>
      </c>
      <c r="E188" s="45">
        <f t="shared" ca="1" si="166"/>
        <v>0</v>
      </c>
      <c r="F188" s="45">
        <f t="shared" ca="1" si="167"/>
        <v>0</v>
      </c>
      <c r="G188" s="45">
        <f t="shared" ca="1" si="168"/>
        <v>0</v>
      </c>
      <c r="H188" s="45">
        <f t="shared" ca="1" si="169"/>
        <v>0</v>
      </c>
      <c r="I188" s="46"/>
      <c r="J188" s="1"/>
      <c r="K188" s="2"/>
      <c r="L188" s="2"/>
      <c r="M188" s="2"/>
      <c r="N188" s="2"/>
      <c r="O188" s="2"/>
      <c r="P188" s="2"/>
      <c r="Q188" s="2"/>
      <c r="R188" s="2"/>
      <c r="S188" s="2"/>
      <c r="T188" s="2"/>
      <c r="U188" s="2"/>
      <c r="V188" s="2"/>
      <c r="W188" s="2"/>
      <c r="X188" s="2"/>
      <c r="Y188" s="2"/>
      <c r="Z188" s="2"/>
    </row>
    <row r="189" spans="1:26" ht="30" customHeight="1">
      <c r="A189" s="2"/>
      <c r="B189" s="17">
        <v>26</v>
      </c>
      <c r="C189" s="20" t="str">
        <f t="shared" ca="1" si="164"/>
        <v/>
      </c>
      <c r="D189" s="45">
        <f t="shared" ca="1" si="165"/>
        <v>0</v>
      </c>
      <c r="E189" s="45">
        <f t="shared" ca="1" si="166"/>
        <v>0</v>
      </c>
      <c r="F189" s="45">
        <f t="shared" ca="1" si="167"/>
        <v>0</v>
      </c>
      <c r="G189" s="45">
        <f t="shared" ca="1" si="168"/>
        <v>0</v>
      </c>
      <c r="H189" s="45">
        <f t="shared" ca="1" si="169"/>
        <v>0</v>
      </c>
      <c r="I189" s="46"/>
      <c r="J189" s="1"/>
      <c r="K189" s="2"/>
      <c r="L189" s="2"/>
      <c r="M189" s="2"/>
      <c r="N189" s="2"/>
      <c r="O189" s="2"/>
      <c r="P189" s="2"/>
      <c r="Q189" s="2"/>
      <c r="R189" s="2"/>
      <c r="S189" s="2"/>
      <c r="T189" s="2"/>
      <c r="U189" s="2"/>
      <c r="V189" s="2"/>
      <c r="W189" s="2"/>
      <c r="X189" s="2"/>
      <c r="Y189" s="2"/>
      <c r="Z189" s="2"/>
    </row>
    <row r="190" spans="1:26" ht="30" customHeight="1">
      <c r="A190" s="2"/>
      <c r="B190" s="17">
        <v>27</v>
      </c>
      <c r="C190" s="20" t="str">
        <f t="shared" ca="1" si="164"/>
        <v/>
      </c>
      <c r="D190" s="45">
        <f t="shared" ca="1" si="165"/>
        <v>0</v>
      </c>
      <c r="E190" s="45">
        <f t="shared" ca="1" si="166"/>
        <v>0</v>
      </c>
      <c r="F190" s="45">
        <f t="shared" ca="1" si="167"/>
        <v>0</v>
      </c>
      <c r="G190" s="45">
        <f t="shared" ca="1" si="168"/>
        <v>0</v>
      </c>
      <c r="H190" s="45">
        <f t="shared" ca="1" si="169"/>
        <v>0</v>
      </c>
      <c r="I190" s="46"/>
      <c r="J190" s="1"/>
      <c r="K190" s="2"/>
      <c r="L190" s="2"/>
      <c r="M190" s="2"/>
      <c r="N190" s="2"/>
      <c r="O190" s="2"/>
      <c r="P190" s="2"/>
      <c r="Q190" s="2"/>
      <c r="R190" s="2"/>
      <c r="S190" s="2"/>
      <c r="T190" s="2"/>
      <c r="U190" s="2"/>
      <c r="V190" s="2"/>
      <c r="W190" s="2"/>
      <c r="X190" s="2"/>
      <c r="Y190" s="2"/>
      <c r="Z190" s="2"/>
    </row>
    <row r="191" spans="1:26" ht="30" customHeight="1">
      <c r="A191" s="2"/>
      <c r="B191" s="17">
        <v>28</v>
      </c>
      <c r="C191" s="20" t="str">
        <f t="shared" ca="1" si="164"/>
        <v/>
      </c>
      <c r="D191" s="45">
        <f t="shared" ca="1" si="165"/>
        <v>0</v>
      </c>
      <c r="E191" s="45">
        <f t="shared" ca="1" si="166"/>
        <v>0</v>
      </c>
      <c r="F191" s="45">
        <f t="shared" ca="1" si="167"/>
        <v>0</v>
      </c>
      <c r="G191" s="45">
        <f t="shared" ca="1" si="168"/>
        <v>0</v>
      </c>
      <c r="H191" s="45">
        <f t="shared" ca="1" si="169"/>
        <v>0</v>
      </c>
      <c r="I191" s="46"/>
      <c r="J191" s="1"/>
      <c r="K191" s="2"/>
      <c r="L191" s="2"/>
      <c r="M191" s="2"/>
      <c r="N191" s="2"/>
      <c r="O191" s="2"/>
      <c r="P191" s="2"/>
      <c r="Q191" s="2"/>
      <c r="R191" s="2"/>
      <c r="S191" s="2"/>
      <c r="T191" s="2"/>
      <c r="U191" s="2"/>
      <c r="V191" s="2"/>
      <c r="W191" s="2"/>
      <c r="X191" s="2"/>
      <c r="Y191" s="2"/>
      <c r="Z191" s="2"/>
    </row>
    <row r="192" spans="1:26" ht="30" customHeight="1">
      <c r="A192" s="2"/>
      <c r="B192" s="17">
        <v>29</v>
      </c>
      <c r="C192" s="20" t="str">
        <f t="shared" ca="1" si="164"/>
        <v/>
      </c>
      <c r="D192" s="45">
        <f t="shared" ca="1" si="165"/>
        <v>0</v>
      </c>
      <c r="E192" s="45">
        <f t="shared" ca="1" si="166"/>
        <v>0</v>
      </c>
      <c r="F192" s="45">
        <f t="shared" ca="1" si="167"/>
        <v>0</v>
      </c>
      <c r="G192" s="45">
        <f t="shared" ca="1" si="168"/>
        <v>0</v>
      </c>
      <c r="H192" s="45">
        <f t="shared" ca="1" si="169"/>
        <v>0</v>
      </c>
      <c r="I192" s="46"/>
      <c r="J192" s="1"/>
      <c r="K192" s="2"/>
      <c r="L192" s="2"/>
      <c r="M192" s="2"/>
      <c r="N192" s="2"/>
      <c r="O192" s="2"/>
      <c r="P192" s="2"/>
      <c r="Q192" s="2"/>
      <c r="R192" s="2"/>
      <c r="S192" s="2"/>
      <c r="T192" s="2"/>
      <c r="U192" s="2"/>
      <c r="V192" s="2"/>
      <c r="W192" s="2"/>
      <c r="X192" s="2"/>
      <c r="Y192" s="2"/>
      <c r="Z192" s="2"/>
    </row>
    <row r="193" spans="1:26" ht="30" customHeight="1">
      <c r="A193" s="2"/>
      <c r="B193" s="17">
        <v>30</v>
      </c>
      <c r="C193" s="20" t="str">
        <f t="shared" ca="1" si="164"/>
        <v/>
      </c>
      <c r="D193" s="45">
        <f t="shared" ca="1" si="165"/>
        <v>0</v>
      </c>
      <c r="E193" s="45">
        <f t="shared" ca="1" si="166"/>
        <v>0</v>
      </c>
      <c r="F193" s="45">
        <f t="shared" ca="1" si="167"/>
        <v>0</v>
      </c>
      <c r="G193" s="45">
        <f t="shared" ca="1" si="168"/>
        <v>0</v>
      </c>
      <c r="H193" s="45">
        <f t="shared" ca="1" si="169"/>
        <v>0</v>
      </c>
      <c r="I193" s="46" t="e">
        <f t="shared" ref="I193:I203" ca="1" si="171">I125/$I$160</f>
        <v>#DIV/0!</v>
      </c>
      <c r="J193" s="1"/>
      <c r="K193" s="2"/>
      <c r="L193" s="2"/>
      <c r="M193" s="2"/>
      <c r="N193" s="2"/>
      <c r="O193" s="2"/>
      <c r="P193" s="2"/>
      <c r="Q193" s="2"/>
      <c r="R193" s="2"/>
      <c r="S193" s="2"/>
      <c r="T193" s="2"/>
      <c r="U193" s="2"/>
      <c r="V193" s="2"/>
      <c r="W193" s="2"/>
      <c r="X193" s="2"/>
      <c r="Y193" s="2"/>
      <c r="Z193" s="2"/>
    </row>
    <row r="194" spans="1:26" ht="30" customHeight="1">
      <c r="A194" s="2"/>
      <c r="B194" s="17">
        <v>31</v>
      </c>
      <c r="C194" s="20" t="str">
        <f t="shared" ca="1" si="164"/>
        <v/>
      </c>
      <c r="D194" s="45">
        <f t="shared" ca="1" si="165"/>
        <v>0</v>
      </c>
      <c r="E194" s="45">
        <f t="shared" ca="1" si="166"/>
        <v>0</v>
      </c>
      <c r="F194" s="45">
        <f t="shared" ca="1" si="167"/>
        <v>0</v>
      </c>
      <c r="G194" s="45">
        <f t="shared" ca="1" si="168"/>
        <v>0</v>
      </c>
      <c r="H194" s="45">
        <f t="shared" ca="1" si="169"/>
        <v>0</v>
      </c>
      <c r="I194" s="46" t="e">
        <f t="shared" ca="1" si="171"/>
        <v>#DIV/0!</v>
      </c>
      <c r="J194" s="1"/>
      <c r="K194" s="2"/>
      <c r="L194" s="2"/>
      <c r="M194" s="2"/>
      <c r="N194" s="2"/>
      <c r="O194" s="2"/>
      <c r="P194" s="2"/>
      <c r="Q194" s="2"/>
      <c r="R194" s="2"/>
      <c r="S194" s="2"/>
      <c r="T194" s="2"/>
      <c r="U194" s="2"/>
      <c r="V194" s="2"/>
      <c r="W194" s="2"/>
      <c r="X194" s="2"/>
      <c r="Y194" s="2"/>
      <c r="Z194" s="2"/>
    </row>
    <row r="195" spans="1:26" ht="30" customHeight="1">
      <c r="A195" s="2"/>
      <c r="B195" s="17">
        <v>32</v>
      </c>
      <c r="C195" s="20" t="str">
        <f t="shared" ca="1" si="164"/>
        <v/>
      </c>
      <c r="D195" s="45">
        <f t="shared" ca="1" si="165"/>
        <v>0</v>
      </c>
      <c r="E195" s="45">
        <f t="shared" ca="1" si="166"/>
        <v>0</v>
      </c>
      <c r="F195" s="45">
        <f t="shared" ca="1" si="167"/>
        <v>0</v>
      </c>
      <c r="G195" s="45">
        <f t="shared" ca="1" si="168"/>
        <v>0</v>
      </c>
      <c r="H195" s="45">
        <f t="shared" ca="1" si="169"/>
        <v>0</v>
      </c>
      <c r="I195" s="46" t="e">
        <f t="shared" ca="1" si="171"/>
        <v>#DIV/0!</v>
      </c>
      <c r="J195" s="1"/>
      <c r="K195" s="2"/>
      <c r="L195" s="2"/>
      <c r="M195" s="2"/>
      <c r="N195" s="2"/>
      <c r="O195" s="2"/>
      <c r="P195" s="2"/>
      <c r="Q195" s="2"/>
      <c r="R195" s="2"/>
      <c r="S195" s="2"/>
      <c r="T195" s="2"/>
      <c r="U195" s="2"/>
      <c r="V195" s="2"/>
      <c r="W195" s="2"/>
      <c r="X195" s="2"/>
      <c r="Y195" s="2"/>
      <c r="Z195" s="2"/>
    </row>
    <row r="196" spans="1:26" ht="30" customHeight="1">
      <c r="A196" s="2"/>
      <c r="B196" s="17">
        <v>33</v>
      </c>
      <c r="C196" s="20" t="str">
        <f t="shared" ca="1" si="164"/>
        <v/>
      </c>
      <c r="D196" s="45">
        <f t="shared" ca="1" si="165"/>
        <v>0</v>
      </c>
      <c r="E196" s="45">
        <f t="shared" ca="1" si="166"/>
        <v>0</v>
      </c>
      <c r="F196" s="45">
        <f t="shared" ca="1" si="167"/>
        <v>0</v>
      </c>
      <c r="G196" s="45">
        <f t="shared" ca="1" si="168"/>
        <v>0</v>
      </c>
      <c r="H196" s="45">
        <f t="shared" ca="1" si="169"/>
        <v>0</v>
      </c>
      <c r="I196" s="46" t="e">
        <f t="shared" ca="1" si="171"/>
        <v>#DIV/0!</v>
      </c>
      <c r="J196" s="1"/>
      <c r="K196" s="2"/>
      <c r="L196" s="2"/>
      <c r="M196" s="2"/>
      <c r="N196" s="2"/>
      <c r="O196" s="2"/>
      <c r="P196" s="2"/>
      <c r="Q196" s="2"/>
      <c r="R196" s="2"/>
      <c r="S196" s="2"/>
      <c r="T196" s="2"/>
      <c r="U196" s="2"/>
      <c r="V196" s="2"/>
      <c r="W196" s="2"/>
      <c r="X196" s="2"/>
      <c r="Y196" s="2"/>
      <c r="Z196" s="2"/>
    </row>
    <row r="197" spans="1:26" ht="30" customHeight="1">
      <c r="A197" s="2"/>
      <c r="B197" s="17">
        <v>34</v>
      </c>
      <c r="C197" s="20" t="str">
        <f t="shared" ca="1" si="164"/>
        <v/>
      </c>
      <c r="D197" s="45">
        <f t="shared" ca="1" si="165"/>
        <v>0</v>
      </c>
      <c r="E197" s="45">
        <f t="shared" ca="1" si="166"/>
        <v>0</v>
      </c>
      <c r="F197" s="45">
        <f t="shared" ca="1" si="167"/>
        <v>0</v>
      </c>
      <c r="G197" s="45">
        <f t="shared" ca="1" si="168"/>
        <v>0</v>
      </c>
      <c r="H197" s="45">
        <f t="shared" ca="1" si="169"/>
        <v>0</v>
      </c>
      <c r="I197" s="46" t="e">
        <f t="shared" ca="1" si="171"/>
        <v>#DIV/0!</v>
      </c>
      <c r="J197" s="1"/>
      <c r="K197" s="2"/>
      <c r="L197" s="2"/>
      <c r="M197" s="2"/>
      <c r="N197" s="2"/>
      <c r="O197" s="2"/>
      <c r="P197" s="2"/>
      <c r="Q197" s="2"/>
      <c r="R197" s="2"/>
      <c r="S197" s="2"/>
      <c r="T197" s="2"/>
      <c r="U197" s="2"/>
      <c r="V197" s="2"/>
      <c r="W197" s="2"/>
      <c r="X197" s="2"/>
      <c r="Y197" s="2"/>
      <c r="Z197" s="2"/>
    </row>
    <row r="198" spans="1:26" ht="30" customHeight="1">
      <c r="A198" s="2"/>
      <c r="B198" s="17">
        <v>35</v>
      </c>
      <c r="C198" s="20" t="str">
        <f t="shared" ca="1" si="164"/>
        <v/>
      </c>
      <c r="D198" s="45">
        <f t="shared" ca="1" si="165"/>
        <v>0</v>
      </c>
      <c r="E198" s="45">
        <f t="shared" ca="1" si="166"/>
        <v>0</v>
      </c>
      <c r="F198" s="45">
        <f t="shared" ca="1" si="167"/>
        <v>0</v>
      </c>
      <c r="G198" s="45">
        <f t="shared" ca="1" si="168"/>
        <v>0</v>
      </c>
      <c r="H198" s="45">
        <f t="shared" ca="1" si="169"/>
        <v>0</v>
      </c>
      <c r="I198" s="46" t="e">
        <f t="shared" ca="1" si="171"/>
        <v>#DIV/0!</v>
      </c>
      <c r="J198" s="1"/>
      <c r="K198" s="2"/>
      <c r="L198" s="2"/>
      <c r="M198" s="2"/>
      <c r="N198" s="2"/>
      <c r="O198" s="2"/>
      <c r="P198" s="2"/>
      <c r="Q198" s="2"/>
      <c r="R198" s="2"/>
      <c r="S198" s="2"/>
      <c r="T198" s="2"/>
      <c r="U198" s="2"/>
      <c r="V198" s="2"/>
      <c r="W198" s="2"/>
      <c r="X198" s="2"/>
      <c r="Y198" s="2"/>
      <c r="Z198" s="2"/>
    </row>
    <row r="199" spans="1:26" ht="30" customHeight="1">
      <c r="A199" s="2"/>
      <c r="B199" s="17">
        <v>36</v>
      </c>
      <c r="C199" s="20" t="str">
        <f t="shared" ca="1" si="164"/>
        <v/>
      </c>
      <c r="D199" s="45">
        <f t="shared" ca="1" si="165"/>
        <v>0</v>
      </c>
      <c r="E199" s="45">
        <f t="shared" ca="1" si="166"/>
        <v>0</v>
      </c>
      <c r="F199" s="45">
        <f t="shared" ca="1" si="167"/>
        <v>0</v>
      </c>
      <c r="G199" s="45">
        <f t="shared" ca="1" si="168"/>
        <v>0</v>
      </c>
      <c r="H199" s="45">
        <f t="shared" ca="1" si="169"/>
        <v>0</v>
      </c>
      <c r="I199" s="46" t="e">
        <f t="shared" ca="1" si="171"/>
        <v>#DIV/0!</v>
      </c>
      <c r="J199" s="1"/>
      <c r="K199" s="2"/>
      <c r="L199" s="2"/>
      <c r="M199" s="2"/>
      <c r="N199" s="2"/>
      <c r="O199" s="2"/>
      <c r="P199" s="2"/>
      <c r="Q199" s="2"/>
      <c r="R199" s="2"/>
      <c r="S199" s="2"/>
      <c r="T199" s="2"/>
      <c r="U199" s="2"/>
      <c r="V199" s="2"/>
      <c r="W199" s="2"/>
      <c r="X199" s="2"/>
      <c r="Y199" s="2"/>
      <c r="Z199" s="2"/>
    </row>
    <row r="200" spans="1:26" ht="30" customHeight="1">
      <c r="A200" s="2"/>
      <c r="B200" s="17">
        <v>37</v>
      </c>
      <c r="C200" s="20" t="str">
        <f t="shared" ca="1" si="164"/>
        <v/>
      </c>
      <c r="D200" s="45">
        <f t="shared" ca="1" si="165"/>
        <v>0</v>
      </c>
      <c r="E200" s="45">
        <f t="shared" ca="1" si="166"/>
        <v>0</v>
      </c>
      <c r="F200" s="45">
        <f t="shared" ca="1" si="167"/>
        <v>0</v>
      </c>
      <c r="G200" s="45">
        <f t="shared" ca="1" si="168"/>
        <v>0</v>
      </c>
      <c r="H200" s="45">
        <f t="shared" ca="1" si="169"/>
        <v>0</v>
      </c>
      <c r="I200" s="46" t="e">
        <f t="shared" ca="1" si="171"/>
        <v>#DIV/0!</v>
      </c>
      <c r="J200" s="1"/>
      <c r="K200" s="2"/>
      <c r="L200" s="2"/>
      <c r="M200" s="2"/>
      <c r="N200" s="2"/>
      <c r="O200" s="2"/>
      <c r="P200" s="2"/>
      <c r="Q200" s="2"/>
      <c r="R200" s="2"/>
      <c r="S200" s="2"/>
      <c r="T200" s="2"/>
      <c r="U200" s="2"/>
      <c r="V200" s="2"/>
      <c r="W200" s="2"/>
      <c r="X200" s="2"/>
      <c r="Y200" s="2"/>
      <c r="Z200" s="2"/>
    </row>
    <row r="201" spans="1:26" ht="30" customHeight="1">
      <c r="A201" s="2"/>
      <c r="B201" s="17">
        <v>38</v>
      </c>
      <c r="C201" s="20" t="str">
        <f t="shared" ca="1" si="164"/>
        <v/>
      </c>
      <c r="D201" s="45">
        <f t="shared" ca="1" si="165"/>
        <v>0</v>
      </c>
      <c r="E201" s="45">
        <f t="shared" ca="1" si="166"/>
        <v>0</v>
      </c>
      <c r="F201" s="45">
        <f t="shared" ca="1" si="167"/>
        <v>0</v>
      </c>
      <c r="G201" s="45">
        <f t="shared" ca="1" si="168"/>
        <v>0</v>
      </c>
      <c r="H201" s="45">
        <f t="shared" ca="1" si="169"/>
        <v>0</v>
      </c>
      <c r="I201" s="46" t="e">
        <f t="shared" ca="1" si="171"/>
        <v>#DIV/0!</v>
      </c>
      <c r="J201" s="1"/>
      <c r="K201" s="2"/>
      <c r="L201" s="2"/>
      <c r="M201" s="2"/>
      <c r="N201" s="2"/>
      <c r="O201" s="2"/>
      <c r="P201" s="2"/>
      <c r="Q201" s="2"/>
      <c r="R201" s="2"/>
      <c r="S201" s="2"/>
      <c r="T201" s="2"/>
      <c r="U201" s="2"/>
      <c r="V201" s="2"/>
      <c r="W201" s="2"/>
      <c r="X201" s="2"/>
      <c r="Y201" s="2"/>
      <c r="Z201" s="2"/>
    </row>
    <row r="202" spans="1:26" ht="30" customHeight="1">
      <c r="A202" s="2"/>
      <c r="B202" s="17">
        <v>39</v>
      </c>
      <c r="C202" s="20" t="str">
        <f t="shared" ca="1" si="164"/>
        <v/>
      </c>
      <c r="D202" s="45">
        <f t="shared" ca="1" si="165"/>
        <v>0</v>
      </c>
      <c r="E202" s="45">
        <f t="shared" ca="1" si="166"/>
        <v>0</v>
      </c>
      <c r="F202" s="45">
        <f t="shared" ca="1" si="167"/>
        <v>0</v>
      </c>
      <c r="G202" s="45">
        <f t="shared" ca="1" si="168"/>
        <v>0</v>
      </c>
      <c r="H202" s="45">
        <f t="shared" ca="1" si="169"/>
        <v>0</v>
      </c>
      <c r="I202" s="46" t="e">
        <f t="shared" ca="1" si="171"/>
        <v>#DIV/0!</v>
      </c>
      <c r="J202" s="1"/>
      <c r="K202" s="2"/>
      <c r="L202" s="2"/>
      <c r="M202" s="2"/>
      <c r="N202" s="2"/>
      <c r="O202" s="2"/>
      <c r="P202" s="2"/>
      <c r="Q202" s="2"/>
      <c r="R202" s="2"/>
      <c r="S202" s="2"/>
      <c r="T202" s="2"/>
      <c r="U202" s="2"/>
      <c r="V202" s="2"/>
      <c r="W202" s="2"/>
      <c r="X202" s="2"/>
      <c r="Y202" s="2"/>
      <c r="Z202" s="2"/>
    </row>
    <row r="203" spans="1:26" ht="30" customHeight="1" thickBot="1">
      <c r="A203" s="2"/>
      <c r="B203" s="17">
        <v>40</v>
      </c>
      <c r="C203" s="20" t="str">
        <f t="shared" ca="1" si="164"/>
        <v/>
      </c>
      <c r="D203" s="45">
        <f t="shared" ca="1" si="165"/>
        <v>0</v>
      </c>
      <c r="E203" s="45">
        <f t="shared" ca="1" si="166"/>
        <v>0</v>
      </c>
      <c r="F203" s="45">
        <f t="shared" ca="1" si="167"/>
        <v>0</v>
      </c>
      <c r="G203" s="45">
        <f t="shared" ca="1" si="168"/>
        <v>0</v>
      </c>
      <c r="H203" s="45">
        <f t="shared" ca="1" si="169"/>
        <v>0</v>
      </c>
      <c r="I203" s="46" t="e">
        <f t="shared" ca="1" si="171"/>
        <v>#DIV/0!</v>
      </c>
      <c r="J203" s="1"/>
      <c r="K203" s="2"/>
      <c r="L203" s="2"/>
      <c r="M203" s="2"/>
      <c r="N203" s="2"/>
      <c r="O203" s="2"/>
      <c r="P203" s="2"/>
      <c r="Q203" s="2"/>
      <c r="R203" s="2"/>
      <c r="S203" s="2"/>
      <c r="T203" s="2"/>
      <c r="U203" s="2"/>
      <c r="V203" s="2"/>
      <c r="W203" s="2"/>
      <c r="X203" s="2"/>
      <c r="Y203" s="2"/>
      <c r="Z203" s="2"/>
    </row>
    <row r="204" spans="1:26" ht="30" customHeight="1" thickBot="1">
      <c r="A204" s="2"/>
      <c r="B204" s="1"/>
      <c r="C204" s="44" t="s">
        <v>37</v>
      </c>
      <c r="D204" s="43">
        <f t="shared" ref="D204:I204" ca="1" si="172">SUM(D164:D203)</f>
        <v>0</v>
      </c>
      <c r="E204" s="43">
        <f t="shared" ca="1" si="172"/>
        <v>0</v>
      </c>
      <c r="F204" s="43">
        <f t="shared" ca="1" si="172"/>
        <v>0</v>
      </c>
      <c r="G204" s="43">
        <f t="shared" ca="1" si="172"/>
        <v>0</v>
      </c>
      <c r="H204" s="43">
        <f t="shared" ca="1" si="172"/>
        <v>0</v>
      </c>
      <c r="I204" s="40" t="e">
        <f t="shared" ca="1" si="172"/>
        <v>#DIV/0!</v>
      </c>
      <c r="J204" s="1"/>
      <c r="K204" s="2"/>
      <c r="L204" s="2"/>
      <c r="M204" s="2"/>
      <c r="N204" s="2"/>
      <c r="O204" s="2"/>
      <c r="P204" s="2"/>
      <c r="Q204" s="2"/>
      <c r="R204" s="2"/>
      <c r="S204" s="2"/>
      <c r="T204" s="2"/>
      <c r="U204" s="2"/>
      <c r="V204" s="2"/>
      <c r="W204" s="2"/>
      <c r="X204" s="2"/>
      <c r="Y204" s="2"/>
      <c r="Z204" s="2"/>
    </row>
    <row r="205" spans="1:26">
      <c r="A205" s="2"/>
      <c r="B205" s="1"/>
      <c r="C205" s="1"/>
      <c r="D205" s="1"/>
      <c r="E205" s="1"/>
      <c r="F205" s="1"/>
      <c r="G205" s="1"/>
      <c r="H205" s="1"/>
      <c r="I205" s="1"/>
      <c r="J205" s="1"/>
      <c r="K205" s="2"/>
      <c r="L205" s="2"/>
      <c r="M205" s="2"/>
      <c r="N205" s="2"/>
      <c r="O205" s="2"/>
      <c r="P205" s="2"/>
      <c r="Q205" s="2"/>
      <c r="R205" s="2"/>
      <c r="S205" s="2"/>
      <c r="T205" s="2"/>
      <c r="U205" s="2"/>
      <c r="V205" s="2"/>
      <c r="W205" s="2"/>
      <c r="X205" s="2"/>
      <c r="Y205" s="2"/>
      <c r="Z205" s="2"/>
    </row>
    <row r="206" spans="1:26" ht="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row r="1046" spans="1:26">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row>
    <row r="1047" spans="1:26">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row>
    <row r="1048" spans="1:26">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row>
    <row r="1049" spans="1:26">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row>
    <row r="1050" spans="1:26">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row>
    <row r="1051" spans="1:26">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row>
    <row r="1052" spans="1:26">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row>
    <row r="1053" spans="1:26">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row>
    <row r="1054" spans="1:26">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row>
    <row r="1055" spans="1:26">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row>
    <row r="1056" spans="1:26">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row>
    <row r="1057" spans="1:26">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row>
    <row r="1058" spans="1:26">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row>
    <row r="1059" spans="1:26">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row>
    <row r="1060" spans="1:26">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row>
    <row r="1061" spans="1:26">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row>
    <row r="1062" spans="1:26">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row>
    <row r="1063" spans="1:26">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row>
    <row r="1064" spans="1:26">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row>
    <row r="1065" spans="1:26">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row>
    <row r="1066" spans="1:26">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row>
    <row r="1067" spans="1:26">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row>
    <row r="1068" spans="1:26">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row>
    <row r="1069" spans="1:26">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row>
    <row r="1070" spans="1:26">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row>
    <row r="1071" spans="1:26">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row>
    <row r="1072" spans="1:26">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row>
    <row r="1073" spans="1:26">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row>
    <row r="1074" spans="1:26">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row>
    <row r="1075" spans="1:26">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row>
    <row r="1076" spans="1:26">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row>
    <row r="1077" spans="1:26">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row>
    <row r="1078" spans="1:26">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row>
    <row r="1079" spans="1:26">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row>
    <row r="1080" spans="1:26">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row>
    <row r="1081" spans="1:26">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row>
    <row r="1082" spans="1:26">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row>
    <row r="1083" spans="1:26">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row>
    <row r="1084" spans="1:26">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row>
    <row r="1085" spans="1:26">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row>
    <row r="1086" spans="1:26">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row>
    <row r="1087" spans="1:26">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row>
    <row r="1088" spans="1:26">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row>
    <row r="1089" spans="1:26">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row>
    <row r="1090" spans="1:26">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row>
    <row r="1091" spans="1:26">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row>
    <row r="1092" spans="1:26">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row>
    <row r="1093" spans="1:26">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row>
    <row r="1094" spans="1:26">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row>
    <row r="1095" spans="1:26">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row>
    <row r="1096" spans="1:26">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row>
    <row r="1097" spans="1:26">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row>
    <row r="1098" spans="1:26">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row>
    <row r="1099" spans="1:26">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row>
    <row r="1100" spans="1:26">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row>
    <row r="1101" spans="1:26">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row>
    <row r="1102" spans="1:26">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row>
    <row r="1103" spans="1:26">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row>
    <row r="1104" spans="1:26">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row>
    <row r="1105" spans="1:26">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row>
    <row r="1106" spans="1:26">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row>
    <row r="1107" spans="1:26">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row>
    <row r="1108" spans="1:26">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row>
  </sheetData>
  <sheetProtection algorithmName="SHA-512" hashValue="Qm7vAOgKy8DK9rwRge5GIY1Ssvj7ZdgelvTzOpNfiwLLDNLAO+DyuheoxeCLyvbmSb+sWye6vuSppSRiXEowUA==" saltValue="kFhIpKcyCQQk21C06m4vag==" spinCount="100000" sheet="1" objects="1" scenarios="1" selectLockedCells="1"/>
  <mergeCells count="2">
    <mergeCell ref="C3:I3"/>
    <mergeCell ref="C9:I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outlinePr summaryBelow="0" summaryRight="0"/>
  </sheetPr>
  <dimension ref="A1:AF1068"/>
  <sheetViews>
    <sheetView showGridLines="0" workbookViewId="0" xr3:uid="{F9CF3CF3-643B-5BE6-8B46-32C596A47465}">
      <selection activeCell="D118" sqref="D118:H118"/>
    </sheetView>
  </sheetViews>
  <sheetFormatPr defaultColWidth="0" defaultRowHeight="15" customHeight="1"/>
  <cols>
    <col min="1" max="2" width="1.42578125" style="183" customWidth="1"/>
    <col min="3" max="3" width="26.85546875" style="183" customWidth="1"/>
    <col min="4" max="9" width="18.140625" style="183" customWidth="1"/>
    <col min="10" max="11" width="1.42578125" style="183" customWidth="1"/>
    <col min="12" max="19" width="0" style="183" hidden="1" customWidth="1"/>
    <col min="20" max="26" width="7" style="183" customWidth="1"/>
    <col min="27" max="32" width="12.5703125" style="183" customWidth="1"/>
    <col min="33" max="16384" width="12.5703125" style="183" hidden="1"/>
  </cols>
  <sheetData>
    <row r="1" spans="1:26" ht="7.5" customHeight="1">
      <c r="A1" s="2"/>
      <c r="B1" s="2"/>
      <c r="C1" s="2"/>
      <c r="D1" s="2"/>
      <c r="E1" s="2"/>
      <c r="F1" s="2"/>
      <c r="G1" s="2"/>
      <c r="H1" s="2"/>
      <c r="I1" s="2"/>
      <c r="J1" s="2"/>
      <c r="K1" s="2"/>
      <c r="L1" s="2"/>
      <c r="M1" s="2"/>
      <c r="N1" s="2"/>
      <c r="O1" s="2"/>
      <c r="P1" s="2"/>
      <c r="Q1" s="2"/>
      <c r="R1" s="2"/>
      <c r="S1" s="2"/>
      <c r="T1" s="2"/>
      <c r="U1" s="2"/>
      <c r="V1" s="2"/>
      <c r="W1" s="2"/>
      <c r="X1" s="2"/>
      <c r="Y1" s="2"/>
      <c r="Z1" s="2"/>
    </row>
    <row r="2" spans="1:26" ht="7.5" customHeight="1">
      <c r="A2" s="2"/>
      <c r="B2" s="1"/>
      <c r="C2" s="1"/>
      <c r="D2" s="1"/>
      <c r="E2" s="1"/>
      <c r="F2" s="1"/>
      <c r="G2" s="1"/>
      <c r="H2" s="1"/>
      <c r="I2" s="1"/>
      <c r="J2" s="1"/>
      <c r="K2" s="2"/>
      <c r="L2" s="2"/>
      <c r="M2" s="2"/>
      <c r="N2" s="2"/>
      <c r="O2" s="2"/>
      <c r="P2" s="2"/>
      <c r="Q2" s="2"/>
      <c r="R2" s="2"/>
      <c r="S2" s="2"/>
      <c r="T2" s="2"/>
      <c r="U2" s="2"/>
      <c r="V2" s="2"/>
      <c r="W2" s="2"/>
      <c r="X2" s="2"/>
      <c r="Y2" s="2"/>
      <c r="Z2" s="2"/>
    </row>
    <row r="3" spans="1:26" ht="19.5" customHeight="1">
      <c r="A3" s="2"/>
      <c r="B3" s="1"/>
      <c r="C3" s="513" t="s">
        <v>35</v>
      </c>
      <c r="D3" s="514"/>
      <c r="E3" s="514"/>
      <c r="F3" s="514"/>
      <c r="G3" s="514"/>
      <c r="H3" s="514"/>
      <c r="I3" s="515"/>
      <c r="J3" s="1"/>
      <c r="K3" s="2"/>
      <c r="L3" s="2"/>
      <c r="M3" s="2"/>
      <c r="N3" s="2"/>
      <c r="O3" s="2"/>
      <c r="P3" s="2"/>
      <c r="Q3" s="2"/>
      <c r="R3" s="2"/>
      <c r="S3" s="2"/>
      <c r="T3" s="2"/>
      <c r="U3" s="2"/>
      <c r="V3" s="2"/>
      <c r="W3" s="2"/>
      <c r="X3" s="2"/>
      <c r="Y3" s="2"/>
      <c r="Z3" s="2"/>
    </row>
    <row r="4" spans="1:26" ht="7.5" customHeight="1" thickBot="1">
      <c r="A4" s="2"/>
      <c r="B4" s="1"/>
      <c r="C4" s="1"/>
      <c r="D4" s="1"/>
      <c r="E4" s="1"/>
      <c r="F4" s="1"/>
      <c r="G4" s="1"/>
      <c r="H4" s="1"/>
      <c r="I4" s="1"/>
      <c r="J4" s="1"/>
      <c r="K4" s="2"/>
      <c r="L4" s="2"/>
      <c r="M4" s="2"/>
      <c r="N4" s="2"/>
      <c r="O4" s="2"/>
      <c r="P4" s="2"/>
      <c r="Q4" s="2"/>
      <c r="R4" s="2"/>
      <c r="S4" s="2"/>
      <c r="T4" s="2"/>
      <c r="U4" s="2"/>
      <c r="V4" s="2"/>
      <c r="W4" s="2"/>
      <c r="X4" s="2"/>
      <c r="Y4" s="2"/>
      <c r="Z4" s="2"/>
    </row>
    <row r="5" spans="1:26" ht="19.5" customHeight="1" thickBot="1">
      <c r="A5" s="2"/>
      <c r="B5" s="4"/>
      <c r="C5" s="5" t="s">
        <v>14</v>
      </c>
      <c r="D5" s="420" t="str">
        <f>IF('START - AWARD DETAILS'!$D$13="","",'START - AWARD DETAILS'!$D$13)</f>
        <v/>
      </c>
      <c r="E5" s="6"/>
      <c r="F5" s="6"/>
      <c r="G5" s="6"/>
      <c r="H5" s="6"/>
      <c r="I5" s="7"/>
      <c r="J5" s="4"/>
      <c r="K5" s="2"/>
      <c r="L5" s="2"/>
      <c r="M5" s="2"/>
      <c r="N5" s="2"/>
      <c r="O5" s="2"/>
      <c r="P5" s="2"/>
      <c r="Q5" s="2"/>
      <c r="R5" s="2"/>
      <c r="S5" s="2"/>
      <c r="T5" s="2"/>
      <c r="U5" s="2"/>
      <c r="V5" s="2"/>
      <c r="W5" s="2"/>
      <c r="X5" s="2"/>
      <c r="Y5" s="2"/>
      <c r="Z5" s="2"/>
    </row>
    <row r="6" spans="1:26" ht="7.5" customHeight="1" thickBot="1">
      <c r="A6" s="2"/>
      <c r="B6" s="4"/>
      <c r="C6" s="4"/>
      <c r="D6" s="421"/>
      <c r="E6" s="4"/>
      <c r="F6" s="4"/>
      <c r="G6" s="4"/>
      <c r="H6" s="4"/>
      <c r="I6" s="4"/>
      <c r="J6" s="4"/>
      <c r="K6" s="2"/>
      <c r="L6" s="2"/>
      <c r="M6" s="2"/>
      <c r="N6" s="2"/>
      <c r="O6" s="2"/>
      <c r="P6" s="2"/>
      <c r="Q6" s="2"/>
      <c r="R6" s="2"/>
      <c r="S6" s="2"/>
      <c r="T6" s="2"/>
      <c r="U6" s="2"/>
      <c r="V6" s="2"/>
      <c r="W6" s="2"/>
      <c r="X6" s="2"/>
      <c r="Y6" s="2"/>
      <c r="Z6" s="2"/>
    </row>
    <row r="7" spans="1:26" ht="19.5" customHeight="1" thickBot="1">
      <c r="A7" s="2"/>
      <c r="B7" s="4"/>
      <c r="C7" s="8" t="s">
        <v>15</v>
      </c>
      <c r="D7" s="420" t="str">
        <f>IF('START - AWARD DETAILS'!$D$14="","",'START - AWARD DETAILS'!$D$14)</f>
        <v/>
      </c>
      <c r="E7" s="6"/>
      <c r="F7" s="6"/>
      <c r="G7" s="6"/>
      <c r="H7" s="6"/>
      <c r="I7" s="7"/>
      <c r="J7" s="4"/>
      <c r="K7" s="2"/>
      <c r="L7" s="2"/>
      <c r="M7" s="2"/>
      <c r="N7" s="2"/>
      <c r="O7" s="2"/>
      <c r="P7" s="2"/>
      <c r="Q7" s="2"/>
      <c r="R7" s="2"/>
      <c r="S7" s="2"/>
      <c r="T7" s="2"/>
      <c r="U7" s="2"/>
      <c r="V7" s="2"/>
      <c r="W7" s="2"/>
      <c r="X7" s="2"/>
      <c r="Y7" s="2"/>
      <c r="Z7" s="2"/>
    </row>
    <row r="8" spans="1:26" ht="7.5" customHeight="1" thickBot="1">
      <c r="A8" s="2"/>
      <c r="B8" s="1"/>
      <c r="C8" s="1"/>
      <c r="D8" s="1"/>
      <c r="E8" s="1"/>
      <c r="F8" s="1"/>
      <c r="G8" s="1"/>
      <c r="H8" s="1"/>
      <c r="I8" s="1"/>
      <c r="J8" s="1"/>
      <c r="K8" s="2"/>
      <c r="L8" s="2"/>
      <c r="M8" s="2"/>
      <c r="N8" s="2"/>
      <c r="O8" s="2"/>
      <c r="P8" s="2"/>
      <c r="Q8" s="2"/>
      <c r="R8" s="2"/>
      <c r="S8" s="2"/>
      <c r="T8" s="2"/>
      <c r="U8" s="2"/>
      <c r="V8" s="2"/>
      <c r="W8" s="2"/>
      <c r="X8" s="2"/>
      <c r="Y8" s="2"/>
      <c r="Z8" s="2"/>
    </row>
    <row r="9" spans="1:26" ht="19.5" customHeight="1">
      <c r="A9" s="2"/>
      <c r="B9" s="1"/>
      <c r="C9" s="511" t="s">
        <v>16</v>
      </c>
      <c r="D9" s="510"/>
      <c r="E9" s="510"/>
      <c r="F9" s="510"/>
      <c r="G9" s="510"/>
      <c r="H9" s="510"/>
      <c r="I9" s="512"/>
      <c r="J9" s="1"/>
      <c r="K9" s="2"/>
      <c r="L9" s="2"/>
      <c r="M9" s="2"/>
      <c r="N9" s="2"/>
      <c r="O9" s="2"/>
      <c r="P9" s="2"/>
      <c r="Q9" s="2"/>
      <c r="R9" s="2"/>
      <c r="S9" s="2"/>
      <c r="T9" s="2"/>
      <c r="U9" s="2"/>
      <c r="V9" s="2"/>
      <c r="W9" s="2"/>
      <c r="X9" s="2"/>
      <c r="Y9" s="2"/>
      <c r="Z9" s="2"/>
    </row>
    <row r="10" spans="1:26" ht="7.5" customHeight="1">
      <c r="A10" s="2"/>
      <c r="B10" s="1"/>
      <c r="C10" s="1"/>
      <c r="D10" s="1"/>
      <c r="E10" s="1"/>
      <c r="F10" s="1"/>
      <c r="G10" s="1"/>
      <c r="H10" s="1"/>
      <c r="I10" s="1"/>
      <c r="J10" s="1"/>
      <c r="K10" s="2"/>
      <c r="L10" s="2"/>
      <c r="M10" s="2"/>
      <c r="N10" s="2"/>
      <c r="O10" s="2"/>
      <c r="P10" s="2"/>
      <c r="Q10" s="2"/>
      <c r="R10" s="2"/>
      <c r="S10" s="2"/>
      <c r="T10" s="2"/>
      <c r="U10" s="2"/>
      <c r="V10" s="2"/>
      <c r="W10" s="2"/>
      <c r="X10" s="2"/>
      <c r="Y10" s="2"/>
      <c r="Z10" s="2"/>
    </row>
    <row r="11" spans="1:26" ht="30" customHeight="1">
      <c r="A11" s="2"/>
      <c r="B11" s="1"/>
      <c r="C11" s="11" t="s">
        <v>59</v>
      </c>
      <c r="D11" s="13" t="s">
        <v>18</v>
      </c>
      <c r="E11" s="13" t="s">
        <v>19</v>
      </c>
      <c r="F11" s="13" t="s">
        <v>20</v>
      </c>
      <c r="G11" s="13" t="s">
        <v>21</v>
      </c>
      <c r="H11" s="14" t="s">
        <v>22</v>
      </c>
      <c r="I11" s="15" t="s">
        <v>23</v>
      </c>
      <c r="J11" s="1"/>
      <c r="K11" s="2"/>
      <c r="L11" s="2"/>
      <c r="M11" s="2"/>
      <c r="N11" s="2"/>
      <c r="O11" s="2"/>
      <c r="P11" s="2"/>
      <c r="Q11" s="2"/>
      <c r="R11" s="2"/>
      <c r="S11" s="2"/>
      <c r="T11" s="2"/>
      <c r="U11" s="2"/>
      <c r="V11" s="2"/>
      <c r="W11" s="2"/>
      <c r="X11" s="2"/>
      <c r="Y11" s="2"/>
      <c r="Z11" s="2"/>
    </row>
    <row r="12" spans="1:26" ht="30" customHeight="1">
      <c r="A12" s="2"/>
      <c r="B12" s="17">
        <v>1</v>
      </c>
      <c r="C12" s="20" t="str">
        <f>IF('START - AWARD DETAILS'!C21="","",'START - AWARD DETAILS'!C21)</f>
        <v/>
      </c>
      <c r="D12" s="23">
        <f>SUMIF('Summary of Organisation Cost (2'!$B$26:$B$330,'Summary of Organisation Costs'!$C12,'Summary of Organisation Cost (2'!$D$26:$D$330)+SUMIF('Summary of Organisation Cost (2'!$K$26:$K$330,'Summary of Organisation Costs'!$C12,'Summary of Organisation Cost (2'!$M$26:$M$330)</f>
        <v>0</v>
      </c>
      <c r="E12" s="23">
        <f>SUMIF('Summary of Organisation Cost (2'!$B$26:$B$330,'Summary of Organisation Costs'!$C12,'Summary of Organisation Cost (2'!$E$26:$E$330)+SUMIF('Summary of Organisation Cost (2'!$K$26:$K$330,'Summary of Organisation Costs'!$C12,'Summary of Organisation Cost (2'!$N$26:$N$330)</f>
        <v>0</v>
      </c>
      <c r="F12" s="23">
        <f>SUMIF('Summary of Organisation Cost (2'!$B$26:$B$330,'Summary of Organisation Costs'!$C12,'Summary of Organisation Cost (2'!$F$26:$F$330)+SUMIF('Summary of Organisation Cost (2'!$K$26:$K$330,'Summary of Organisation Costs'!$C12,'Summary of Organisation Cost (2'!$O$26:$O$330)</f>
        <v>0</v>
      </c>
      <c r="G12" s="23">
        <f>SUMIF('Summary of Organisation Cost (2'!$B$26:$B$330,'Summary of Organisation Costs'!$C12,'Summary of Organisation Cost (2'!$G$26:$G$330)+SUMIF('Summary of Organisation Cost (2'!$K$26:$K$330,'Summary of Organisation Costs'!$C12,'Summary of Organisation Cost (2'!$P$26:$P$330)</f>
        <v>0</v>
      </c>
      <c r="H12" s="23">
        <f>SUMIF('Summary of Organisation Cost (2'!$B$26:$B$330,'Summary of Organisation Costs'!$C12,'Summary of Organisation Cost (2'!$H$26:$H$330)+SUMIF('Summary of Organisation Cost (2'!$K$26:$K$330,'Summary of Organisation Costs'!$C12,'Summary of Organisation Cost (2'!$Q$26:$Q$330)</f>
        <v>0</v>
      </c>
      <c r="I12" s="28">
        <f>SUM(D12:H12)</f>
        <v>0</v>
      </c>
      <c r="J12" s="1"/>
      <c r="K12" s="2"/>
      <c r="L12" s="2"/>
      <c r="M12" s="2"/>
      <c r="N12" s="2"/>
      <c r="O12" s="2"/>
      <c r="P12" s="2"/>
      <c r="Q12" s="2"/>
      <c r="R12" s="2"/>
      <c r="S12" s="2"/>
      <c r="T12" s="2"/>
      <c r="U12" s="2"/>
      <c r="V12" s="2"/>
      <c r="W12" s="2"/>
      <c r="X12" s="2"/>
      <c r="Y12" s="2"/>
      <c r="Z12" s="2"/>
    </row>
    <row r="13" spans="1:26" ht="30" customHeight="1">
      <c r="A13" s="2"/>
      <c r="B13" s="17"/>
      <c r="C13" s="20" t="str">
        <f>IF('START - AWARD DETAILS'!C22="","",'START - AWARD DETAILS'!C22)</f>
        <v/>
      </c>
      <c r="D13" s="23">
        <f>SUMIF('Summary of Organisation Cost (2'!$B$26:$B$330,'Summary of Organisation Costs'!$C13,'Summary of Organisation Cost (2'!$D$26:$D$330)+SUMIF('Summary of Organisation Cost (2'!$K$26:$K$330,'Summary of Organisation Costs'!$C13,'Summary of Organisation Cost (2'!$M$26:$M$330)</f>
        <v>0</v>
      </c>
      <c r="E13" s="23">
        <f>SUMIF('Summary of Organisation Cost (2'!$B$26:$B$330,'Summary of Organisation Costs'!$C13,'Summary of Organisation Cost (2'!$E$26:$E$330)+SUMIF('Summary of Organisation Cost (2'!$K$26:$K$330,'Summary of Organisation Costs'!$C13,'Summary of Organisation Cost (2'!$N$26:$N$330)</f>
        <v>0</v>
      </c>
      <c r="F13" s="23">
        <f>SUMIF('Summary of Organisation Cost (2'!$B$26:$B$330,'Summary of Organisation Costs'!$C13,'Summary of Organisation Cost (2'!$F$26:$F$330)+SUMIF('Summary of Organisation Cost (2'!$K$26:$K$330,'Summary of Organisation Costs'!$C13,'Summary of Organisation Cost (2'!$O$26:$O$330)</f>
        <v>0</v>
      </c>
      <c r="G13" s="23">
        <f>SUMIF('Summary of Organisation Cost (2'!$B$26:$B$330,'Summary of Organisation Costs'!$C13,'Summary of Organisation Cost (2'!$G$26:$G$330)+SUMIF('Summary of Organisation Cost (2'!$K$26:$K$330,'Summary of Organisation Costs'!$C13,'Summary of Organisation Cost (2'!$P$26:$P$330)</f>
        <v>0</v>
      </c>
      <c r="H13" s="23">
        <f>SUMIF('Summary of Organisation Cost (2'!$B$26:$B$330,'Summary of Organisation Costs'!$C13,'Summary of Organisation Cost (2'!$H$26:$H$330)+SUMIF('Summary of Organisation Cost (2'!$K$26:$K$330,'Summary of Organisation Costs'!$C13,'Summary of Organisation Cost (2'!$Q$26:$Q$330)</f>
        <v>0</v>
      </c>
      <c r="I13" s="28">
        <f t="shared" ref="I13:I14" si="0">SUM(D13:H13)</f>
        <v>0</v>
      </c>
      <c r="J13" s="1"/>
      <c r="K13" s="2"/>
      <c r="L13" s="2"/>
      <c r="M13" s="2"/>
      <c r="N13" s="2"/>
      <c r="O13" s="2"/>
      <c r="P13" s="2"/>
      <c r="Q13" s="2"/>
      <c r="R13" s="2"/>
      <c r="S13" s="2"/>
      <c r="T13" s="2"/>
      <c r="U13" s="2"/>
      <c r="V13" s="2"/>
      <c r="W13" s="2"/>
      <c r="X13" s="2"/>
      <c r="Y13" s="2"/>
      <c r="Z13" s="2"/>
    </row>
    <row r="14" spans="1:26" ht="30" customHeight="1">
      <c r="A14" s="2"/>
      <c r="B14" s="17"/>
      <c r="C14" s="20" t="str">
        <f>IF('START - AWARD DETAILS'!C23="","",'START - AWARD DETAILS'!C23)</f>
        <v/>
      </c>
      <c r="D14" s="23">
        <f>SUMIF('Summary of Organisation Cost (2'!$B$26:$B$330,'Summary of Organisation Costs'!$C14,'Summary of Organisation Cost (2'!$D$26:$D$330)+SUMIF('Summary of Organisation Cost (2'!$K$26:$K$330,'Summary of Organisation Costs'!$C14,'Summary of Organisation Cost (2'!$M$26:$M$330)</f>
        <v>0</v>
      </c>
      <c r="E14" s="23">
        <f>SUMIF('Summary of Organisation Cost (2'!$B$26:$B$330,'Summary of Organisation Costs'!$C14,'Summary of Organisation Cost (2'!$E$26:$E$330)+SUMIF('Summary of Organisation Cost (2'!$K$26:$K$330,'Summary of Organisation Costs'!$C14,'Summary of Organisation Cost (2'!$N$26:$N$330)</f>
        <v>0</v>
      </c>
      <c r="F14" s="23">
        <f>SUMIF('Summary of Organisation Cost (2'!$B$26:$B$330,'Summary of Organisation Costs'!$C14,'Summary of Organisation Cost (2'!$F$26:$F$330)+SUMIF('Summary of Organisation Cost (2'!$K$26:$K$330,'Summary of Organisation Costs'!$C14,'Summary of Organisation Cost (2'!$O$26:$O$330)</f>
        <v>0</v>
      </c>
      <c r="G14" s="23">
        <f>SUMIF('Summary of Organisation Cost (2'!$B$26:$B$330,'Summary of Organisation Costs'!$C14,'Summary of Organisation Cost (2'!$G$26:$G$330)+SUMIF('Summary of Organisation Cost (2'!$K$26:$K$330,'Summary of Organisation Costs'!$C14,'Summary of Organisation Cost (2'!$P$26:$P$330)</f>
        <v>0</v>
      </c>
      <c r="H14" s="23">
        <f>SUMIF('Summary of Organisation Cost (2'!$B$26:$B$330,'Summary of Organisation Costs'!$C14,'Summary of Organisation Cost (2'!$H$26:$H$330)+SUMIF('Summary of Organisation Cost (2'!$K$26:$K$330,'Summary of Organisation Costs'!$C14,'Summary of Organisation Cost (2'!$Q$26:$Q$330)</f>
        <v>0</v>
      </c>
      <c r="I14" s="28">
        <f t="shared" si="0"/>
        <v>0</v>
      </c>
      <c r="J14" s="1"/>
      <c r="K14" s="2"/>
      <c r="L14" s="2"/>
      <c r="M14" s="2"/>
      <c r="N14" s="2"/>
      <c r="O14" s="2"/>
      <c r="P14" s="2"/>
      <c r="Q14" s="2"/>
      <c r="R14" s="2"/>
      <c r="S14" s="2"/>
      <c r="T14" s="2"/>
      <c r="U14" s="2"/>
      <c r="V14" s="2"/>
      <c r="W14" s="2"/>
      <c r="X14" s="2"/>
      <c r="Y14" s="2"/>
      <c r="Z14" s="2"/>
    </row>
    <row r="15" spans="1:26" ht="30" customHeight="1">
      <c r="A15" s="2"/>
      <c r="B15" s="17"/>
      <c r="C15" s="20" t="str">
        <f>IF('START - AWARD DETAILS'!C24="","",'START - AWARD DETAILS'!C24)</f>
        <v/>
      </c>
      <c r="D15" s="23">
        <f>SUMIF('Summary of Organisation Cost (2'!$B$26:$B$330,'Summary of Organisation Costs'!$C15,'Summary of Organisation Cost (2'!$D$26:$D$330)+SUMIF('Summary of Organisation Cost (2'!$K$26:$K$330,'Summary of Organisation Costs'!$C15,'Summary of Organisation Cost (2'!$M$26:$M$330)</f>
        <v>0</v>
      </c>
      <c r="E15" s="23">
        <f>SUMIF('Summary of Organisation Cost (2'!$B$26:$B$330,'Summary of Organisation Costs'!$C15,'Summary of Organisation Cost (2'!$E$26:$E$330)+SUMIF('Summary of Organisation Cost (2'!$K$26:$K$330,'Summary of Organisation Costs'!$C15,'Summary of Organisation Cost (2'!$N$26:$N$330)</f>
        <v>0</v>
      </c>
      <c r="F15" s="23">
        <f>SUMIF('Summary of Organisation Cost (2'!$B$26:$B$330,'Summary of Organisation Costs'!$C15,'Summary of Organisation Cost (2'!$F$26:$F$330)+SUMIF('Summary of Organisation Cost (2'!$K$26:$K$330,'Summary of Organisation Costs'!$C15,'Summary of Organisation Cost (2'!$O$26:$O$330)</f>
        <v>0</v>
      </c>
      <c r="G15" s="23">
        <f>SUMIF('Summary of Organisation Cost (2'!$B$26:$B$330,'Summary of Organisation Costs'!$C15,'Summary of Organisation Cost (2'!$G$26:$G$330)+SUMIF('Summary of Organisation Cost (2'!$K$26:$K$330,'Summary of Organisation Costs'!$C15,'Summary of Organisation Cost (2'!$P$26:$P$330)</f>
        <v>0</v>
      </c>
      <c r="H15" s="23">
        <f>SUMIF('Summary of Organisation Cost (2'!$B$26:$B$330,'Summary of Organisation Costs'!$C15,'Summary of Organisation Cost (2'!$H$26:$H$330)+SUMIF('Summary of Organisation Cost (2'!$K$26:$K$330,'Summary of Organisation Costs'!$C15,'Summary of Organisation Cost (2'!$Q$26:$Q$330)</f>
        <v>0</v>
      </c>
      <c r="I15" s="28">
        <f t="shared" ref="I15:I51" si="1">SUM(D15:H15)</f>
        <v>0</v>
      </c>
      <c r="J15" s="1"/>
      <c r="K15" s="2"/>
      <c r="L15" s="2"/>
      <c r="M15" s="2"/>
      <c r="N15" s="2"/>
      <c r="O15" s="2"/>
      <c r="P15" s="2"/>
      <c r="Q15" s="2"/>
      <c r="R15" s="2"/>
      <c r="S15" s="2"/>
      <c r="T15" s="2"/>
      <c r="U15" s="2"/>
      <c r="V15" s="2"/>
      <c r="W15" s="2"/>
      <c r="X15" s="2"/>
      <c r="Y15" s="2"/>
      <c r="Z15" s="2"/>
    </row>
    <row r="16" spans="1:26" ht="30" customHeight="1">
      <c r="A16" s="2"/>
      <c r="B16" s="17"/>
      <c r="C16" s="20" t="str">
        <f>IF('START - AWARD DETAILS'!C25="","",'START - AWARD DETAILS'!C25)</f>
        <v/>
      </c>
      <c r="D16" s="23">
        <f>SUMIF('Summary of Organisation Cost (2'!$B$26:$B$330,'Summary of Organisation Costs'!$C16,'Summary of Organisation Cost (2'!$D$26:$D$330)+SUMIF('Summary of Organisation Cost (2'!$K$26:$K$330,'Summary of Organisation Costs'!$C16,'Summary of Organisation Cost (2'!$M$26:$M$330)</f>
        <v>0</v>
      </c>
      <c r="E16" s="23">
        <f>SUMIF('Summary of Organisation Cost (2'!$B$26:$B$330,'Summary of Organisation Costs'!$C16,'Summary of Organisation Cost (2'!$E$26:$E$330)+SUMIF('Summary of Organisation Cost (2'!$K$26:$K$330,'Summary of Organisation Costs'!$C16,'Summary of Organisation Cost (2'!$N$26:$N$330)</f>
        <v>0</v>
      </c>
      <c r="F16" s="23">
        <f>SUMIF('Summary of Organisation Cost (2'!$B$26:$B$330,'Summary of Organisation Costs'!$C16,'Summary of Organisation Cost (2'!$F$26:$F$330)+SUMIF('Summary of Organisation Cost (2'!$K$26:$K$330,'Summary of Organisation Costs'!$C16,'Summary of Organisation Cost (2'!$O$26:$O$330)</f>
        <v>0</v>
      </c>
      <c r="G16" s="23">
        <f>SUMIF('Summary of Organisation Cost (2'!$B$26:$B$330,'Summary of Organisation Costs'!$C16,'Summary of Organisation Cost (2'!$G$26:$G$330)+SUMIF('Summary of Organisation Cost (2'!$K$26:$K$330,'Summary of Organisation Costs'!$C16,'Summary of Organisation Cost (2'!$P$26:$P$330)</f>
        <v>0</v>
      </c>
      <c r="H16" s="23">
        <f>SUMIF('Summary of Organisation Cost (2'!$B$26:$B$330,'Summary of Organisation Costs'!$C16,'Summary of Organisation Cost (2'!$H$26:$H$330)+SUMIF('Summary of Organisation Cost (2'!$K$26:$K$330,'Summary of Organisation Costs'!$C16,'Summary of Organisation Cost (2'!$Q$26:$Q$330)</f>
        <v>0</v>
      </c>
      <c r="I16" s="28">
        <f t="shared" si="1"/>
        <v>0</v>
      </c>
      <c r="J16" s="1"/>
      <c r="K16" s="2"/>
      <c r="L16" s="2"/>
      <c r="M16" s="2"/>
      <c r="N16" s="2"/>
      <c r="O16" s="2"/>
      <c r="P16" s="2"/>
      <c r="Q16" s="2"/>
      <c r="R16" s="2"/>
      <c r="S16" s="2"/>
      <c r="T16" s="2"/>
      <c r="U16" s="2"/>
      <c r="V16" s="2"/>
      <c r="W16" s="2"/>
      <c r="X16" s="2"/>
      <c r="Y16" s="2"/>
      <c r="Z16" s="2"/>
    </row>
    <row r="17" spans="1:26" ht="30" customHeight="1">
      <c r="A17" s="2"/>
      <c r="B17" s="17"/>
      <c r="C17" s="20" t="str">
        <f>IF('START - AWARD DETAILS'!C26="","",'START - AWARD DETAILS'!C26)</f>
        <v/>
      </c>
      <c r="D17" s="23">
        <f>SUMIF('Summary of Organisation Cost (2'!$B$26:$B$330,'Summary of Organisation Costs'!$C17,'Summary of Organisation Cost (2'!$D$26:$D$330)+SUMIF('Summary of Organisation Cost (2'!$K$26:$K$330,'Summary of Organisation Costs'!$C17,'Summary of Organisation Cost (2'!$M$26:$M$330)</f>
        <v>0</v>
      </c>
      <c r="E17" s="23">
        <f>SUMIF('Summary of Organisation Cost (2'!$B$26:$B$330,'Summary of Organisation Costs'!$C17,'Summary of Organisation Cost (2'!$E$26:$E$330)+SUMIF('Summary of Organisation Cost (2'!$K$26:$K$330,'Summary of Organisation Costs'!$C17,'Summary of Organisation Cost (2'!$N$26:$N$330)</f>
        <v>0</v>
      </c>
      <c r="F17" s="23">
        <f>SUMIF('Summary of Organisation Cost (2'!$B$26:$B$330,'Summary of Organisation Costs'!$C17,'Summary of Organisation Cost (2'!$F$26:$F$330)+SUMIF('Summary of Organisation Cost (2'!$K$26:$K$330,'Summary of Organisation Costs'!$C17,'Summary of Organisation Cost (2'!$O$26:$O$330)</f>
        <v>0</v>
      </c>
      <c r="G17" s="23">
        <f>SUMIF('Summary of Organisation Cost (2'!$B$26:$B$330,'Summary of Organisation Costs'!$C17,'Summary of Organisation Cost (2'!$G$26:$G$330)+SUMIF('Summary of Organisation Cost (2'!$K$26:$K$330,'Summary of Organisation Costs'!$C17,'Summary of Organisation Cost (2'!$P$26:$P$330)</f>
        <v>0</v>
      </c>
      <c r="H17" s="23">
        <f>SUMIF('Summary of Organisation Cost (2'!$B$26:$B$330,'Summary of Organisation Costs'!$C17,'Summary of Organisation Cost (2'!$H$26:$H$330)+SUMIF('Summary of Organisation Cost (2'!$K$26:$K$330,'Summary of Organisation Costs'!$C17,'Summary of Organisation Cost (2'!$Q$26:$Q$330)</f>
        <v>0</v>
      </c>
      <c r="I17" s="28">
        <f t="shared" si="1"/>
        <v>0</v>
      </c>
      <c r="J17" s="1"/>
      <c r="K17" s="2"/>
      <c r="L17" s="2"/>
      <c r="M17" s="2"/>
      <c r="N17" s="2"/>
      <c r="O17" s="2"/>
      <c r="P17" s="2"/>
      <c r="Q17" s="2"/>
      <c r="R17" s="2"/>
      <c r="S17" s="2"/>
      <c r="T17" s="2"/>
      <c r="U17" s="2"/>
      <c r="V17" s="2"/>
      <c r="W17" s="2"/>
      <c r="X17" s="2"/>
      <c r="Y17" s="2"/>
      <c r="Z17" s="2"/>
    </row>
    <row r="18" spans="1:26" ht="30" customHeight="1">
      <c r="A18" s="2"/>
      <c r="B18" s="17"/>
      <c r="C18" s="20" t="str">
        <f>IF('START - AWARD DETAILS'!C27="","",'START - AWARD DETAILS'!C27)</f>
        <v/>
      </c>
      <c r="D18" s="23">
        <f>SUMIF('Summary of Organisation Cost (2'!$B$26:$B$330,'Summary of Organisation Costs'!$C18,'Summary of Organisation Cost (2'!$D$26:$D$330)+SUMIF('Summary of Organisation Cost (2'!$K$26:$K$330,'Summary of Organisation Costs'!$C18,'Summary of Organisation Cost (2'!$M$26:$M$330)</f>
        <v>0</v>
      </c>
      <c r="E18" s="23">
        <f>SUMIF('Summary of Organisation Cost (2'!$B$26:$B$330,'Summary of Organisation Costs'!$C18,'Summary of Organisation Cost (2'!$E$26:$E$330)+SUMIF('Summary of Organisation Cost (2'!$K$26:$K$330,'Summary of Organisation Costs'!$C18,'Summary of Organisation Cost (2'!$N$26:$N$330)</f>
        <v>0</v>
      </c>
      <c r="F18" s="23">
        <f>SUMIF('Summary of Organisation Cost (2'!$B$26:$B$330,'Summary of Organisation Costs'!$C18,'Summary of Organisation Cost (2'!$F$26:$F$330)+SUMIF('Summary of Organisation Cost (2'!$K$26:$K$330,'Summary of Organisation Costs'!$C18,'Summary of Organisation Cost (2'!$O$26:$O$330)</f>
        <v>0</v>
      </c>
      <c r="G18" s="23">
        <f>SUMIF('Summary of Organisation Cost (2'!$B$26:$B$330,'Summary of Organisation Costs'!$C18,'Summary of Organisation Cost (2'!$G$26:$G$330)+SUMIF('Summary of Organisation Cost (2'!$K$26:$K$330,'Summary of Organisation Costs'!$C18,'Summary of Organisation Cost (2'!$P$26:$P$330)</f>
        <v>0</v>
      </c>
      <c r="H18" s="23">
        <f>SUMIF('Summary of Organisation Cost (2'!$B$26:$B$330,'Summary of Organisation Costs'!$C18,'Summary of Organisation Cost (2'!$H$26:$H$330)+SUMIF('Summary of Organisation Cost (2'!$K$26:$K$330,'Summary of Organisation Costs'!$C18,'Summary of Organisation Cost (2'!$Q$26:$Q$330)</f>
        <v>0</v>
      </c>
      <c r="I18" s="28">
        <f t="shared" si="1"/>
        <v>0</v>
      </c>
      <c r="J18" s="1"/>
      <c r="K18" s="2"/>
      <c r="L18" s="2"/>
      <c r="M18" s="2"/>
      <c r="N18" s="2"/>
      <c r="O18" s="2"/>
      <c r="P18" s="2"/>
      <c r="Q18" s="2"/>
      <c r="R18" s="2"/>
      <c r="S18" s="2"/>
      <c r="T18" s="2"/>
      <c r="U18" s="2"/>
      <c r="V18" s="2"/>
      <c r="W18" s="2"/>
      <c r="X18" s="2"/>
      <c r="Y18" s="2"/>
      <c r="Z18" s="2"/>
    </row>
    <row r="19" spans="1:26" ht="30" customHeight="1">
      <c r="A19" s="2"/>
      <c r="B19" s="17"/>
      <c r="C19" s="20" t="str">
        <f>IF('START - AWARD DETAILS'!C28="","",'START - AWARD DETAILS'!C28)</f>
        <v/>
      </c>
      <c r="D19" s="23">
        <f>SUMIF('Summary of Organisation Cost (2'!$B$26:$B$330,'Summary of Organisation Costs'!$C19,'Summary of Organisation Cost (2'!$D$26:$D$330)+SUMIF('Summary of Organisation Cost (2'!$K$26:$K$330,'Summary of Organisation Costs'!$C19,'Summary of Organisation Cost (2'!$M$26:$M$330)</f>
        <v>0</v>
      </c>
      <c r="E19" s="23">
        <f>SUMIF('Summary of Organisation Cost (2'!$B$26:$B$330,'Summary of Organisation Costs'!$C19,'Summary of Organisation Cost (2'!$E$26:$E$330)+SUMIF('Summary of Organisation Cost (2'!$K$26:$K$330,'Summary of Organisation Costs'!$C19,'Summary of Organisation Cost (2'!$N$26:$N$330)</f>
        <v>0</v>
      </c>
      <c r="F19" s="23">
        <f>SUMIF('Summary of Organisation Cost (2'!$B$26:$B$330,'Summary of Organisation Costs'!$C19,'Summary of Organisation Cost (2'!$F$26:$F$330)+SUMIF('Summary of Organisation Cost (2'!$K$26:$K$330,'Summary of Organisation Costs'!$C19,'Summary of Organisation Cost (2'!$O$26:$O$330)</f>
        <v>0</v>
      </c>
      <c r="G19" s="23">
        <f>SUMIF('Summary of Organisation Cost (2'!$B$26:$B$330,'Summary of Organisation Costs'!$C19,'Summary of Organisation Cost (2'!$G$26:$G$330)+SUMIF('Summary of Organisation Cost (2'!$K$26:$K$330,'Summary of Organisation Costs'!$C19,'Summary of Organisation Cost (2'!$P$26:$P$330)</f>
        <v>0</v>
      </c>
      <c r="H19" s="23">
        <f>SUMIF('Summary of Organisation Cost (2'!$B$26:$B$330,'Summary of Organisation Costs'!$C19,'Summary of Organisation Cost (2'!$H$26:$H$330)+SUMIF('Summary of Organisation Cost (2'!$K$26:$K$330,'Summary of Organisation Costs'!$C19,'Summary of Organisation Cost (2'!$Q$26:$Q$330)</f>
        <v>0</v>
      </c>
      <c r="I19" s="28">
        <f t="shared" si="1"/>
        <v>0</v>
      </c>
      <c r="J19" s="1"/>
      <c r="K19" s="2"/>
      <c r="L19" s="2"/>
      <c r="M19" s="2"/>
      <c r="N19" s="2"/>
      <c r="O19" s="2"/>
      <c r="P19" s="2"/>
      <c r="Q19" s="2"/>
      <c r="R19" s="2"/>
      <c r="S19" s="2"/>
      <c r="T19" s="2"/>
      <c r="U19" s="2"/>
      <c r="V19" s="2"/>
      <c r="W19" s="2"/>
      <c r="X19" s="2"/>
      <c r="Y19" s="2"/>
      <c r="Z19" s="2"/>
    </row>
    <row r="20" spans="1:26" ht="30" customHeight="1">
      <c r="A20" s="2"/>
      <c r="B20" s="17"/>
      <c r="C20" s="20" t="str">
        <f>IF('START - AWARD DETAILS'!C29="","",'START - AWARD DETAILS'!C29)</f>
        <v/>
      </c>
      <c r="D20" s="23">
        <f>SUMIF('Summary of Organisation Cost (2'!$B$26:$B$330,'Summary of Organisation Costs'!$C20,'Summary of Organisation Cost (2'!$D$26:$D$330)+SUMIF('Summary of Organisation Cost (2'!$K$26:$K$330,'Summary of Organisation Costs'!$C20,'Summary of Organisation Cost (2'!$M$26:$M$330)</f>
        <v>0</v>
      </c>
      <c r="E20" s="23">
        <f>SUMIF('Summary of Organisation Cost (2'!$B$26:$B$330,'Summary of Organisation Costs'!$C20,'Summary of Organisation Cost (2'!$E$26:$E$330)+SUMIF('Summary of Organisation Cost (2'!$K$26:$K$330,'Summary of Organisation Costs'!$C20,'Summary of Organisation Cost (2'!$N$26:$N$330)</f>
        <v>0</v>
      </c>
      <c r="F20" s="23">
        <f>SUMIF('Summary of Organisation Cost (2'!$B$26:$B$330,'Summary of Organisation Costs'!$C20,'Summary of Organisation Cost (2'!$F$26:$F$330)+SUMIF('Summary of Organisation Cost (2'!$K$26:$K$330,'Summary of Organisation Costs'!$C20,'Summary of Organisation Cost (2'!$O$26:$O$330)</f>
        <v>0</v>
      </c>
      <c r="G20" s="23">
        <f>SUMIF('Summary of Organisation Cost (2'!$B$26:$B$330,'Summary of Organisation Costs'!$C20,'Summary of Organisation Cost (2'!$G$26:$G$330)+SUMIF('Summary of Organisation Cost (2'!$K$26:$K$330,'Summary of Organisation Costs'!$C20,'Summary of Organisation Cost (2'!$P$26:$P$330)</f>
        <v>0</v>
      </c>
      <c r="H20" s="23">
        <f>SUMIF('Summary of Organisation Cost (2'!$B$26:$B$330,'Summary of Organisation Costs'!$C20,'Summary of Organisation Cost (2'!$H$26:$H$330)+SUMIF('Summary of Organisation Cost (2'!$K$26:$K$330,'Summary of Organisation Costs'!$C20,'Summary of Organisation Cost (2'!$Q$26:$Q$330)</f>
        <v>0</v>
      </c>
      <c r="I20" s="28">
        <f t="shared" si="1"/>
        <v>0</v>
      </c>
      <c r="J20" s="1"/>
      <c r="K20" s="2"/>
      <c r="L20" s="2"/>
      <c r="M20" s="2"/>
      <c r="N20" s="2"/>
      <c r="O20" s="2"/>
      <c r="P20" s="2"/>
      <c r="Q20" s="2"/>
      <c r="R20" s="2"/>
      <c r="S20" s="2"/>
      <c r="T20" s="2"/>
      <c r="U20" s="2"/>
      <c r="V20" s="2"/>
      <c r="W20" s="2"/>
      <c r="X20" s="2"/>
      <c r="Y20" s="2"/>
      <c r="Z20" s="2"/>
    </row>
    <row r="21" spans="1:26" ht="30" customHeight="1">
      <c r="A21" s="2"/>
      <c r="B21" s="17"/>
      <c r="C21" s="20" t="str">
        <f>IF('START - AWARD DETAILS'!C30="","",'START - AWARD DETAILS'!C30)</f>
        <v/>
      </c>
      <c r="D21" s="23">
        <f>SUMIF('Summary of Organisation Cost (2'!$B$26:$B$330,'Summary of Organisation Costs'!$C21,'Summary of Organisation Cost (2'!$D$26:$D$330)+SUMIF('Summary of Organisation Cost (2'!$K$26:$K$330,'Summary of Organisation Costs'!$C21,'Summary of Organisation Cost (2'!$M$26:$M$330)</f>
        <v>0</v>
      </c>
      <c r="E21" s="23">
        <f>SUMIF('Summary of Organisation Cost (2'!$B$26:$B$330,'Summary of Organisation Costs'!$C21,'Summary of Organisation Cost (2'!$E$26:$E$330)+SUMIF('Summary of Organisation Cost (2'!$K$26:$K$330,'Summary of Organisation Costs'!$C21,'Summary of Organisation Cost (2'!$N$26:$N$330)</f>
        <v>0</v>
      </c>
      <c r="F21" s="23">
        <f>SUMIF('Summary of Organisation Cost (2'!$B$26:$B$330,'Summary of Organisation Costs'!$C21,'Summary of Organisation Cost (2'!$F$26:$F$330)+SUMIF('Summary of Organisation Cost (2'!$K$26:$K$330,'Summary of Organisation Costs'!$C21,'Summary of Organisation Cost (2'!$O$26:$O$330)</f>
        <v>0</v>
      </c>
      <c r="G21" s="23">
        <f>SUMIF('Summary of Organisation Cost (2'!$B$26:$B$330,'Summary of Organisation Costs'!$C21,'Summary of Organisation Cost (2'!$G$26:$G$330)+SUMIF('Summary of Organisation Cost (2'!$K$26:$K$330,'Summary of Organisation Costs'!$C21,'Summary of Organisation Cost (2'!$P$26:$P$330)</f>
        <v>0</v>
      </c>
      <c r="H21" s="23">
        <f>SUMIF('Summary of Organisation Cost (2'!$B$26:$B$330,'Summary of Organisation Costs'!$C21,'Summary of Organisation Cost (2'!$H$26:$H$330)+SUMIF('Summary of Organisation Cost (2'!$K$26:$K$330,'Summary of Organisation Costs'!$C21,'Summary of Organisation Cost (2'!$Q$26:$Q$330)</f>
        <v>0</v>
      </c>
      <c r="I21" s="28">
        <f t="shared" si="1"/>
        <v>0</v>
      </c>
      <c r="J21" s="1"/>
      <c r="K21" s="2"/>
      <c r="L21" s="2"/>
      <c r="M21" s="2"/>
      <c r="N21" s="2"/>
      <c r="O21" s="2"/>
      <c r="P21" s="2"/>
      <c r="Q21" s="2"/>
      <c r="R21" s="2"/>
      <c r="S21" s="2"/>
      <c r="T21" s="2"/>
      <c r="U21" s="2"/>
      <c r="V21" s="2"/>
      <c r="W21" s="2"/>
      <c r="X21" s="2"/>
      <c r="Y21" s="2"/>
      <c r="Z21" s="2"/>
    </row>
    <row r="22" spans="1:26" ht="30" customHeight="1">
      <c r="A22" s="2"/>
      <c r="B22" s="17"/>
      <c r="C22" s="20" t="str">
        <f>IF('START - AWARD DETAILS'!C31="","",'START - AWARD DETAILS'!C31)</f>
        <v/>
      </c>
      <c r="D22" s="23">
        <f>SUMIF('Summary of Organisation Cost (2'!$B$26:$B$330,'Summary of Organisation Costs'!$C22,'Summary of Organisation Cost (2'!$D$26:$D$330)+SUMIF('Summary of Organisation Cost (2'!$K$26:$K$330,'Summary of Organisation Costs'!$C22,'Summary of Organisation Cost (2'!$M$26:$M$330)</f>
        <v>0</v>
      </c>
      <c r="E22" s="23">
        <f>SUMIF('Summary of Organisation Cost (2'!$B$26:$B$330,'Summary of Organisation Costs'!$C22,'Summary of Organisation Cost (2'!$E$26:$E$330)+SUMIF('Summary of Organisation Cost (2'!$K$26:$K$330,'Summary of Organisation Costs'!$C22,'Summary of Organisation Cost (2'!$N$26:$N$330)</f>
        <v>0</v>
      </c>
      <c r="F22" s="23">
        <f>SUMIF('Summary of Organisation Cost (2'!$B$26:$B$330,'Summary of Organisation Costs'!$C22,'Summary of Organisation Cost (2'!$F$26:$F$330)+SUMIF('Summary of Organisation Cost (2'!$K$26:$K$330,'Summary of Organisation Costs'!$C22,'Summary of Organisation Cost (2'!$O$26:$O$330)</f>
        <v>0</v>
      </c>
      <c r="G22" s="23">
        <f>SUMIF('Summary of Organisation Cost (2'!$B$26:$B$330,'Summary of Organisation Costs'!$C22,'Summary of Organisation Cost (2'!$G$26:$G$330)+SUMIF('Summary of Organisation Cost (2'!$K$26:$K$330,'Summary of Organisation Costs'!$C22,'Summary of Organisation Cost (2'!$P$26:$P$330)</f>
        <v>0</v>
      </c>
      <c r="H22" s="23">
        <f>SUMIF('Summary of Organisation Cost (2'!$B$26:$B$330,'Summary of Organisation Costs'!$C22,'Summary of Organisation Cost (2'!$H$26:$H$330)+SUMIF('Summary of Organisation Cost (2'!$K$26:$K$330,'Summary of Organisation Costs'!$C22,'Summary of Organisation Cost (2'!$Q$26:$Q$330)</f>
        <v>0</v>
      </c>
      <c r="I22" s="28">
        <f t="shared" si="1"/>
        <v>0</v>
      </c>
      <c r="J22" s="1"/>
      <c r="K22" s="2"/>
      <c r="L22" s="2"/>
      <c r="M22" s="2"/>
      <c r="N22" s="2"/>
      <c r="O22" s="2"/>
      <c r="P22" s="2"/>
      <c r="Q22" s="2"/>
      <c r="R22" s="2"/>
      <c r="S22" s="2"/>
      <c r="T22" s="2"/>
      <c r="U22" s="2"/>
      <c r="V22" s="2"/>
      <c r="W22" s="2"/>
      <c r="X22" s="2"/>
      <c r="Y22" s="2"/>
      <c r="Z22" s="2"/>
    </row>
    <row r="23" spans="1:26" ht="30" customHeight="1">
      <c r="A23" s="2"/>
      <c r="B23" s="17"/>
      <c r="C23" s="20" t="str">
        <f>IF('START - AWARD DETAILS'!C32="","",'START - AWARD DETAILS'!C32)</f>
        <v/>
      </c>
      <c r="D23" s="23">
        <f>SUMIF('Summary of Organisation Cost (2'!$B$26:$B$330,'Summary of Organisation Costs'!$C23,'Summary of Organisation Cost (2'!$D$26:$D$330)+SUMIF('Summary of Organisation Cost (2'!$K$26:$K$330,'Summary of Organisation Costs'!$C23,'Summary of Organisation Cost (2'!$M$26:$M$330)</f>
        <v>0</v>
      </c>
      <c r="E23" s="23">
        <f>SUMIF('Summary of Organisation Cost (2'!$B$26:$B$330,'Summary of Organisation Costs'!$C23,'Summary of Organisation Cost (2'!$E$26:$E$330)+SUMIF('Summary of Organisation Cost (2'!$K$26:$K$330,'Summary of Organisation Costs'!$C23,'Summary of Organisation Cost (2'!$N$26:$N$330)</f>
        <v>0</v>
      </c>
      <c r="F23" s="23">
        <f>SUMIF('Summary of Organisation Cost (2'!$B$26:$B$330,'Summary of Organisation Costs'!$C23,'Summary of Organisation Cost (2'!$F$26:$F$330)+SUMIF('Summary of Organisation Cost (2'!$K$26:$K$330,'Summary of Organisation Costs'!$C23,'Summary of Organisation Cost (2'!$O$26:$O$330)</f>
        <v>0</v>
      </c>
      <c r="G23" s="23">
        <f>SUMIF('Summary of Organisation Cost (2'!$B$26:$B$330,'Summary of Organisation Costs'!$C23,'Summary of Organisation Cost (2'!$G$26:$G$330)+SUMIF('Summary of Organisation Cost (2'!$K$26:$K$330,'Summary of Organisation Costs'!$C23,'Summary of Organisation Cost (2'!$P$26:$P$330)</f>
        <v>0</v>
      </c>
      <c r="H23" s="23">
        <f>SUMIF('Summary of Organisation Cost (2'!$B$26:$B$330,'Summary of Organisation Costs'!$C23,'Summary of Organisation Cost (2'!$H$26:$H$330)+SUMIF('Summary of Organisation Cost (2'!$K$26:$K$330,'Summary of Organisation Costs'!$C23,'Summary of Organisation Cost (2'!$Q$26:$Q$330)</f>
        <v>0</v>
      </c>
      <c r="I23" s="28">
        <f t="shared" si="1"/>
        <v>0</v>
      </c>
      <c r="J23" s="1"/>
      <c r="K23" s="2"/>
      <c r="L23" s="2"/>
      <c r="M23" s="2"/>
      <c r="N23" s="2"/>
      <c r="O23" s="2"/>
      <c r="P23" s="2"/>
      <c r="Q23" s="2"/>
      <c r="R23" s="2"/>
      <c r="S23" s="2"/>
      <c r="T23" s="2"/>
      <c r="U23" s="2"/>
      <c r="V23" s="2"/>
      <c r="W23" s="2"/>
      <c r="X23" s="2"/>
      <c r="Y23" s="2"/>
      <c r="Z23" s="2"/>
    </row>
    <row r="24" spans="1:26" ht="30" customHeight="1">
      <c r="A24" s="2"/>
      <c r="B24" s="17"/>
      <c r="C24" s="20" t="str">
        <f>IF('START - AWARD DETAILS'!C33="","",'START - AWARD DETAILS'!C33)</f>
        <v/>
      </c>
      <c r="D24" s="23">
        <f>SUMIF('Summary of Organisation Cost (2'!$B$26:$B$330,'Summary of Organisation Costs'!$C24,'Summary of Organisation Cost (2'!$D$26:$D$330)+SUMIF('Summary of Organisation Cost (2'!$K$26:$K$330,'Summary of Organisation Costs'!$C24,'Summary of Organisation Cost (2'!$M$26:$M$330)</f>
        <v>0</v>
      </c>
      <c r="E24" s="23">
        <f>SUMIF('Summary of Organisation Cost (2'!$B$26:$B$330,'Summary of Organisation Costs'!$C24,'Summary of Organisation Cost (2'!$E$26:$E$330)+SUMIF('Summary of Organisation Cost (2'!$K$26:$K$330,'Summary of Organisation Costs'!$C24,'Summary of Organisation Cost (2'!$N$26:$N$330)</f>
        <v>0</v>
      </c>
      <c r="F24" s="23">
        <f>SUMIF('Summary of Organisation Cost (2'!$B$26:$B$330,'Summary of Organisation Costs'!$C24,'Summary of Organisation Cost (2'!$F$26:$F$330)+SUMIF('Summary of Organisation Cost (2'!$K$26:$K$330,'Summary of Organisation Costs'!$C24,'Summary of Organisation Cost (2'!$O$26:$O$330)</f>
        <v>0</v>
      </c>
      <c r="G24" s="23">
        <f>SUMIF('Summary of Organisation Cost (2'!$B$26:$B$330,'Summary of Organisation Costs'!$C24,'Summary of Organisation Cost (2'!$G$26:$G$330)+SUMIF('Summary of Organisation Cost (2'!$K$26:$K$330,'Summary of Organisation Costs'!$C24,'Summary of Organisation Cost (2'!$P$26:$P$330)</f>
        <v>0</v>
      </c>
      <c r="H24" s="23">
        <f>SUMIF('Summary of Organisation Cost (2'!$B$26:$B$330,'Summary of Organisation Costs'!$C24,'Summary of Organisation Cost (2'!$H$26:$H$330)+SUMIF('Summary of Organisation Cost (2'!$K$26:$K$330,'Summary of Organisation Costs'!$C24,'Summary of Organisation Cost (2'!$Q$26:$Q$330)</f>
        <v>0</v>
      </c>
      <c r="I24" s="28">
        <f t="shared" si="1"/>
        <v>0</v>
      </c>
      <c r="J24" s="1"/>
      <c r="K24" s="2"/>
      <c r="L24" s="2"/>
      <c r="M24" s="2"/>
      <c r="N24" s="2"/>
      <c r="O24" s="2"/>
      <c r="P24" s="2"/>
      <c r="Q24" s="2"/>
      <c r="R24" s="2"/>
      <c r="S24" s="2"/>
      <c r="T24" s="2"/>
      <c r="U24" s="2"/>
      <c r="V24" s="2"/>
      <c r="W24" s="2"/>
      <c r="X24" s="2"/>
      <c r="Y24" s="2"/>
      <c r="Z24" s="2"/>
    </row>
    <row r="25" spans="1:26" ht="30" customHeight="1">
      <c r="A25" s="2"/>
      <c r="B25" s="17"/>
      <c r="C25" s="20" t="str">
        <f>IF('START - AWARD DETAILS'!C34="","",'START - AWARD DETAILS'!C34)</f>
        <v/>
      </c>
      <c r="D25" s="23">
        <f>SUMIF('Summary of Organisation Cost (2'!$B$26:$B$330,'Summary of Organisation Costs'!$C25,'Summary of Organisation Cost (2'!$D$26:$D$330)+SUMIF('Summary of Organisation Cost (2'!$K$26:$K$330,'Summary of Organisation Costs'!$C25,'Summary of Organisation Cost (2'!$M$26:$M$330)</f>
        <v>0</v>
      </c>
      <c r="E25" s="23">
        <f>SUMIF('Summary of Organisation Cost (2'!$B$26:$B$330,'Summary of Organisation Costs'!$C25,'Summary of Organisation Cost (2'!$E$26:$E$330)+SUMIF('Summary of Organisation Cost (2'!$K$26:$K$330,'Summary of Organisation Costs'!$C25,'Summary of Organisation Cost (2'!$N$26:$N$330)</f>
        <v>0</v>
      </c>
      <c r="F25" s="23">
        <f>SUMIF('Summary of Organisation Cost (2'!$B$26:$B$330,'Summary of Organisation Costs'!$C25,'Summary of Organisation Cost (2'!$F$26:$F$330)+SUMIF('Summary of Organisation Cost (2'!$K$26:$K$330,'Summary of Organisation Costs'!$C25,'Summary of Organisation Cost (2'!$O$26:$O$330)</f>
        <v>0</v>
      </c>
      <c r="G25" s="23">
        <f>SUMIF('Summary of Organisation Cost (2'!$B$26:$B$330,'Summary of Organisation Costs'!$C25,'Summary of Organisation Cost (2'!$G$26:$G$330)+SUMIF('Summary of Organisation Cost (2'!$K$26:$K$330,'Summary of Organisation Costs'!$C25,'Summary of Organisation Cost (2'!$P$26:$P$330)</f>
        <v>0</v>
      </c>
      <c r="H25" s="23">
        <f>SUMIF('Summary of Organisation Cost (2'!$B$26:$B$330,'Summary of Organisation Costs'!$C25,'Summary of Organisation Cost (2'!$H$26:$H$330)+SUMIF('Summary of Organisation Cost (2'!$K$26:$K$330,'Summary of Organisation Costs'!$C25,'Summary of Organisation Cost (2'!$Q$26:$Q$330)</f>
        <v>0</v>
      </c>
      <c r="I25" s="28">
        <f t="shared" si="1"/>
        <v>0</v>
      </c>
      <c r="J25" s="1"/>
      <c r="K25" s="2"/>
      <c r="L25" s="2"/>
      <c r="M25" s="2"/>
      <c r="N25" s="2"/>
      <c r="O25" s="2"/>
      <c r="P25" s="2"/>
      <c r="Q25" s="2"/>
      <c r="R25" s="2"/>
      <c r="S25" s="2"/>
      <c r="T25" s="2"/>
      <c r="U25" s="2"/>
      <c r="V25" s="2"/>
      <c r="W25" s="2"/>
      <c r="X25" s="2"/>
      <c r="Y25" s="2"/>
      <c r="Z25" s="2"/>
    </row>
    <row r="26" spans="1:26" ht="30" customHeight="1">
      <c r="A26" s="2"/>
      <c r="B26" s="17"/>
      <c r="C26" s="20" t="str">
        <f>IF('START - AWARD DETAILS'!C35="","",'START - AWARD DETAILS'!C35)</f>
        <v/>
      </c>
      <c r="D26" s="23">
        <f>SUMIF('Summary of Organisation Cost (2'!$B$26:$B$330,'Summary of Organisation Costs'!$C26,'Summary of Organisation Cost (2'!$D$26:$D$330)+SUMIF('Summary of Organisation Cost (2'!$K$26:$K$330,'Summary of Organisation Costs'!$C26,'Summary of Organisation Cost (2'!$M$26:$M$330)</f>
        <v>0</v>
      </c>
      <c r="E26" s="23">
        <f>SUMIF('Summary of Organisation Cost (2'!$B$26:$B$330,'Summary of Organisation Costs'!$C26,'Summary of Organisation Cost (2'!$E$26:$E$330)+SUMIF('Summary of Organisation Cost (2'!$K$26:$K$330,'Summary of Organisation Costs'!$C26,'Summary of Organisation Cost (2'!$N$26:$N$330)</f>
        <v>0</v>
      </c>
      <c r="F26" s="23">
        <f>SUMIF('Summary of Organisation Cost (2'!$B$26:$B$330,'Summary of Organisation Costs'!$C26,'Summary of Organisation Cost (2'!$F$26:$F$330)+SUMIF('Summary of Organisation Cost (2'!$K$26:$K$330,'Summary of Organisation Costs'!$C26,'Summary of Organisation Cost (2'!$O$26:$O$330)</f>
        <v>0</v>
      </c>
      <c r="G26" s="23">
        <f>SUMIF('Summary of Organisation Cost (2'!$B$26:$B$330,'Summary of Organisation Costs'!$C26,'Summary of Organisation Cost (2'!$G$26:$G$330)+SUMIF('Summary of Organisation Cost (2'!$K$26:$K$330,'Summary of Organisation Costs'!$C26,'Summary of Organisation Cost (2'!$P$26:$P$330)</f>
        <v>0</v>
      </c>
      <c r="H26" s="23">
        <f>SUMIF('Summary of Organisation Cost (2'!$B$26:$B$330,'Summary of Organisation Costs'!$C26,'Summary of Organisation Cost (2'!$H$26:$H$330)+SUMIF('Summary of Organisation Cost (2'!$K$26:$K$330,'Summary of Organisation Costs'!$C26,'Summary of Organisation Cost (2'!$Q$26:$Q$330)</f>
        <v>0</v>
      </c>
      <c r="I26" s="28">
        <f t="shared" si="1"/>
        <v>0</v>
      </c>
      <c r="J26" s="1"/>
      <c r="K26" s="2"/>
      <c r="L26" s="2"/>
      <c r="M26" s="2"/>
      <c r="N26" s="2"/>
      <c r="O26" s="2"/>
      <c r="P26" s="2"/>
      <c r="Q26" s="2"/>
      <c r="R26" s="2"/>
      <c r="S26" s="2"/>
      <c r="T26" s="2"/>
      <c r="U26" s="2"/>
      <c r="V26" s="2"/>
      <c r="W26" s="2"/>
      <c r="X26" s="2"/>
      <c r="Y26" s="2"/>
      <c r="Z26" s="2"/>
    </row>
    <row r="27" spans="1:26" ht="30" customHeight="1">
      <c r="A27" s="2"/>
      <c r="B27" s="17"/>
      <c r="C27" s="20" t="str">
        <f>IF('START - AWARD DETAILS'!C36="","",'START - AWARD DETAILS'!C36)</f>
        <v/>
      </c>
      <c r="D27" s="23">
        <f>SUMIF('Summary of Organisation Cost (2'!$B$26:$B$330,'Summary of Organisation Costs'!$C27,'Summary of Organisation Cost (2'!$D$26:$D$330)+SUMIF('Summary of Organisation Cost (2'!$K$26:$K$330,'Summary of Organisation Costs'!$C27,'Summary of Organisation Cost (2'!$M$26:$M$330)</f>
        <v>0</v>
      </c>
      <c r="E27" s="23">
        <f>SUMIF('Summary of Organisation Cost (2'!$B$26:$B$330,'Summary of Organisation Costs'!$C27,'Summary of Organisation Cost (2'!$E$26:$E$330)+SUMIF('Summary of Organisation Cost (2'!$K$26:$K$330,'Summary of Organisation Costs'!$C27,'Summary of Organisation Cost (2'!$N$26:$N$330)</f>
        <v>0</v>
      </c>
      <c r="F27" s="23">
        <f>SUMIF('Summary of Organisation Cost (2'!$B$26:$B$330,'Summary of Organisation Costs'!$C27,'Summary of Organisation Cost (2'!$F$26:$F$330)+SUMIF('Summary of Organisation Cost (2'!$K$26:$K$330,'Summary of Organisation Costs'!$C27,'Summary of Organisation Cost (2'!$O$26:$O$330)</f>
        <v>0</v>
      </c>
      <c r="G27" s="23">
        <f>SUMIF('Summary of Organisation Cost (2'!$B$26:$B$330,'Summary of Organisation Costs'!$C27,'Summary of Organisation Cost (2'!$G$26:$G$330)+SUMIF('Summary of Organisation Cost (2'!$K$26:$K$330,'Summary of Organisation Costs'!$C27,'Summary of Organisation Cost (2'!$P$26:$P$330)</f>
        <v>0</v>
      </c>
      <c r="H27" s="23">
        <f>SUMIF('Summary of Organisation Cost (2'!$B$26:$B$330,'Summary of Organisation Costs'!$C27,'Summary of Organisation Cost (2'!$H$26:$H$330)+SUMIF('Summary of Organisation Cost (2'!$K$26:$K$330,'Summary of Organisation Costs'!$C27,'Summary of Organisation Cost (2'!$Q$26:$Q$330)</f>
        <v>0</v>
      </c>
      <c r="I27" s="28">
        <f t="shared" si="1"/>
        <v>0</v>
      </c>
      <c r="J27" s="1"/>
      <c r="K27" s="2"/>
      <c r="L27" s="2"/>
      <c r="M27" s="2"/>
      <c r="N27" s="2"/>
      <c r="O27" s="2"/>
      <c r="P27" s="2"/>
      <c r="Q27" s="2"/>
      <c r="R27" s="2"/>
      <c r="S27" s="2"/>
      <c r="T27" s="2"/>
      <c r="U27" s="2"/>
      <c r="V27" s="2"/>
      <c r="W27" s="2"/>
      <c r="X27" s="2"/>
      <c r="Y27" s="2"/>
      <c r="Z27" s="2"/>
    </row>
    <row r="28" spans="1:26" ht="30" customHeight="1">
      <c r="A28" s="2"/>
      <c r="B28" s="17"/>
      <c r="C28" s="20" t="str">
        <f>IF('START - AWARD DETAILS'!C37="","",'START - AWARD DETAILS'!C37)</f>
        <v/>
      </c>
      <c r="D28" s="23">
        <f>SUMIF('Summary of Organisation Cost (2'!$B$26:$B$330,'Summary of Organisation Costs'!$C28,'Summary of Organisation Cost (2'!$D$26:$D$330)+SUMIF('Summary of Organisation Cost (2'!$K$26:$K$330,'Summary of Organisation Costs'!$C28,'Summary of Organisation Cost (2'!$M$26:$M$330)</f>
        <v>0</v>
      </c>
      <c r="E28" s="23">
        <f>SUMIF('Summary of Organisation Cost (2'!$B$26:$B$330,'Summary of Organisation Costs'!$C28,'Summary of Organisation Cost (2'!$E$26:$E$330)+SUMIF('Summary of Organisation Cost (2'!$K$26:$K$330,'Summary of Organisation Costs'!$C28,'Summary of Organisation Cost (2'!$N$26:$N$330)</f>
        <v>0</v>
      </c>
      <c r="F28" s="23">
        <f>SUMIF('Summary of Organisation Cost (2'!$B$26:$B$330,'Summary of Organisation Costs'!$C28,'Summary of Organisation Cost (2'!$F$26:$F$330)+SUMIF('Summary of Organisation Cost (2'!$K$26:$K$330,'Summary of Organisation Costs'!$C28,'Summary of Organisation Cost (2'!$O$26:$O$330)</f>
        <v>0</v>
      </c>
      <c r="G28" s="23">
        <f>SUMIF('Summary of Organisation Cost (2'!$B$26:$B$330,'Summary of Organisation Costs'!$C28,'Summary of Organisation Cost (2'!$G$26:$G$330)+SUMIF('Summary of Organisation Cost (2'!$K$26:$K$330,'Summary of Organisation Costs'!$C28,'Summary of Organisation Cost (2'!$P$26:$P$330)</f>
        <v>0</v>
      </c>
      <c r="H28" s="23">
        <f>SUMIF('Summary of Organisation Cost (2'!$B$26:$B$330,'Summary of Organisation Costs'!$C28,'Summary of Organisation Cost (2'!$H$26:$H$330)+SUMIF('Summary of Organisation Cost (2'!$K$26:$K$330,'Summary of Organisation Costs'!$C28,'Summary of Organisation Cost (2'!$Q$26:$Q$330)</f>
        <v>0</v>
      </c>
      <c r="I28" s="28">
        <f t="shared" si="1"/>
        <v>0</v>
      </c>
      <c r="J28" s="1"/>
      <c r="K28" s="2"/>
      <c r="L28" s="2"/>
      <c r="M28" s="2"/>
      <c r="N28" s="2"/>
      <c r="O28" s="2"/>
      <c r="P28" s="2"/>
      <c r="Q28" s="2"/>
      <c r="R28" s="2"/>
      <c r="S28" s="2"/>
      <c r="T28" s="2"/>
      <c r="U28" s="2"/>
      <c r="V28" s="2"/>
      <c r="W28" s="2"/>
      <c r="X28" s="2"/>
      <c r="Y28" s="2"/>
      <c r="Z28" s="2"/>
    </row>
    <row r="29" spans="1:26" ht="30" customHeight="1">
      <c r="A29" s="2"/>
      <c r="B29" s="17"/>
      <c r="C29" s="20" t="str">
        <f>IF('START - AWARD DETAILS'!C38="","",'START - AWARD DETAILS'!C38)</f>
        <v/>
      </c>
      <c r="D29" s="23">
        <f>SUMIF('Summary of Organisation Cost (2'!$B$26:$B$330,'Summary of Organisation Costs'!$C29,'Summary of Organisation Cost (2'!$D$26:$D$330)+SUMIF('Summary of Organisation Cost (2'!$K$26:$K$330,'Summary of Organisation Costs'!$C29,'Summary of Organisation Cost (2'!$M$26:$M$330)</f>
        <v>0</v>
      </c>
      <c r="E29" s="23">
        <f>SUMIF('Summary of Organisation Cost (2'!$B$26:$B$330,'Summary of Organisation Costs'!$C29,'Summary of Organisation Cost (2'!$E$26:$E$330)+SUMIF('Summary of Organisation Cost (2'!$K$26:$K$330,'Summary of Organisation Costs'!$C29,'Summary of Organisation Cost (2'!$N$26:$N$330)</f>
        <v>0</v>
      </c>
      <c r="F29" s="23">
        <f>SUMIF('Summary of Organisation Cost (2'!$B$26:$B$330,'Summary of Organisation Costs'!$C29,'Summary of Organisation Cost (2'!$F$26:$F$330)+SUMIF('Summary of Organisation Cost (2'!$K$26:$K$330,'Summary of Organisation Costs'!$C29,'Summary of Organisation Cost (2'!$O$26:$O$330)</f>
        <v>0</v>
      </c>
      <c r="G29" s="23">
        <f>SUMIF('Summary of Organisation Cost (2'!$B$26:$B$330,'Summary of Organisation Costs'!$C29,'Summary of Organisation Cost (2'!$G$26:$G$330)+SUMIF('Summary of Organisation Cost (2'!$K$26:$K$330,'Summary of Organisation Costs'!$C29,'Summary of Organisation Cost (2'!$P$26:$P$330)</f>
        <v>0</v>
      </c>
      <c r="H29" s="23">
        <f>SUMIF('Summary of Organisation Cost (2'!$B$26:$B$330,'Summary of Organisation Costs'!$C29,'Summary of Organisation Cost (2'!$H$26:$H$330)+SUMIF('Summary of Organisation Cost (2'!$K$26:$K$330,'Summary of Organisation Costs'!$C29,'Summary of Organisation Cost (2'!$Q$26:$Q$330)</f>
        <v>0</v>
      </c>
      <c r="I29" s="28">
        <f t="shared" si="1"/>
        <v>0</v>
      </c>
      <c r="J29" s="1"/>
      <c r="K29" s="2"/>
      <c r="L29" s="2"/>
      <c r="M29" s="2"/>
      <c r="N29" s="2"/>
      <c r="O29" s="2"/>
      <c r="P29" s="2"/>
      <c r="Q29" s="2"/>
      <c r="R29" s="2"/>
      <c r="S29" s="2"/>
      <c r="T29" s="2"/>
      <c r="U29" s="2"/>
      <c r="V29" s="2"/>
      <c r="W29" s="2"/>
      <c r="X29" s="2"/>
      <c r="Y29" s="2"/>
      <c r="Z29" s="2"/>
    </row>
    <row r="30" spans="1:26" ht="30" customHeight="1">
      <c r="A30" s="2"/>
      <c r="B30" s="17"/>
      <c r="C30" s="20" t="str">
        <f>IF('START - AWARD DETAILS'!C39="","",'START - AWARD DETAILS'!C39)</f>
        <v/>
      </c>
      <c r="D30" s="23">
        <f>SUMIF('Summary of Organisation Cost (2'!$B$26:$B$330,'Summary of Organisation Costs'!$C30,'Summary of Organisation Cost (2'!$D$26:$D$330)+SUMIF('Summary of Organisation Cost (2'!$K$26:$K$330,'Summary of Organisation Costs'!$C30,'Summary of Organisation Cost (2'!$M$26:$M$330)</f>
        <v>0</v>
      </c>
      <c r="E30" s="23">
        <f>SUMIF('Summary of Organisation Cost (2'!$B$26:$B$330,'Summary of Organisation Costs'!$C30,'Summary of Organisation Cost (2'!$E$26:$E$330)+SUMIF('Summary of Organisation Cost (2'!$K$26:$K$330,'Summary of Organisation Costs'!$C30,'Summary of Organisation Cost (2'!$N$26:$N$330)</f>
        <v>0</v>
      </c>
      <c r="F30" s="23">
        <f>SUMIF('Summary of Organisation Cost (2'!$B$26:$B$330,'Summary of Organisation Costs'!$C30,'Summary of Organisation Cost (2'!$F$26:$F$330)+SUMIF('Summary of Organisation Cost (2'!$K$26:$K$330,'Summary of Organisation Costs'!$C30,'Summary of Organisation Cost (2'!$O$26:$O$330)</f>
        <v>0</v>
      </c>
      <c r="G30" s="23">
        <f>SUMIF('Summary of Organisation Cost (2'!$B$26:$B$330,'Summary of Organisation Costs'!$C30,'Summary of Organisation Cost (2'!$G$26:$G$330)+SUMIF('Summary of Organisation Cost (2'!$K$26:$K$330,'Summary of Organisation Costs'!$C30,'Summary of Organisation Cost (2'!$P$26:$P$330)</f>
        <v>0</v>
      </c>
      <c r="H30" s="23">
        <f>SUMIF('Summary of Organisation Cost (2'!$B$26:$B$330,'Summary of Organisation Costs'!$C30,'Summary of Organisation Cost (2'!$H$26:$H$330)+SUMIF('Summary of Organisation Cost (2'!$K$26:$K$330,'Summary of Organisation Costs'!$C30,'Summary of Organisation Cost (2'!$Q$26:$Q$330)</f>
        <v>0</v>
      </c>
      <c r="I30" s="28">
        <f t="shared" si="1"/>
        <v>0</v>
      </c>
      <c r="J30" s="1"/>
      <c r="K30" s="2"/>
      <c r="L30" s="2"/>
      <c r="M30" s="2"/>
      <c r="N30" s="2"/>
      <c r="O30" s="2"/>
      <c r="P30" s="2"/>
      <c r="Q30" s="2"/>
      <c r="R30" s="2"/>
      <c r="S30" s="2"/>
      <c r="T30" s="2"/>
      <c r="U30" s="2"/>
      <c r="V30" s="2"/>
      <c r="W30" s="2"/>
      <c r="X30" s="2"/>
      <c r="Y30" s="2"/>
      <c r="Z30" s="2"/>
    </row>
    <row r="31" spans="1:26" ht="30" customHeight="1">
      <c r="A31" s="2"/>
      <c r="B31" s="17"/>
      <c r="C31" s="20" t="str">
        <f>IF('START - AWARD DETAILS'!C40="","",'START - AWARD DETAILS'!C40)</f>
        <v/>
      </c>
      <c r="D31" s="23">
        <f>SUMIF('Summary of Organisation Cost (2'!$B$26:$B$330,'Summary of Organisation Costs'!$C31,'Summary of Organisation Cost (2'!$D$26:$D$330)+SUMIF('Summary of Organisation Cost (2'!$K$26:$K$330,'Summary of Organisation Costs'!$C31,'Summary of Organisation Cost (2'!$M$26:$M$330)</f>
        <v>0</v>
      </c>
      <c r="E31" s="23">
        <f>SUMIF('Summary of Organisation Cost (2'!$B$26:$B$330,'Summary of Organisation Costs'!$C31,'Summary of Organisation Cost (2'!$E$26:$E$330)+SUMIF('Summary of Organisation Cost (2'!$K$26:$K$330,'Summary of Organisation Costs'!$C31,'Summary of Organisation Cost (2'!$N$26:$N$330)</f>
        <v>0</v>
      </c>
      <c r="F31" s="23">
        <f>SUMIF('Summary of Organisation Cost (2'!$B$26:$B$330,'Summary of Organisation Costs'!$C31,'Summary of Organisation Cost (2'!$F$26:$F$330)+SUMIF('Summary of Organisation Cost (2'!$K$26:$K$330,'Summary of Organisation Costs'!$C31,'Summary of Organisation Cost (2'!$O$26:$O$330)</f>
        <v>0</v>
      </c>
      <c r="G31" s="23">
        <f>SUMIF('Summary of Organisation Cost (2'!$B$26:$B$330,'Summary of Organisation Costs'!$C31,'Summary of Organisation Cost (2'!$G$26:$G$330)+SUMIF('Summary of Organisation Cost (2'!$K$26:$K$330,'Summary of Organisation Costs'!$C31,'Summary of Organisation Cost (2'!$P$26:$P$330)</f>
        <v>0</v>
      </c>
      <c r="H31" s="23">
        <f>SUMIF('Summary of Organisation Cost (2'!$B$26:$B$330,'Summary of Organisation Costs'!$C31,'Summary of Organisation Cost (2'!$H$26:$H$330)+SUMIF('Summary of Organisation Cost (2'!$K$26:$K$330,'Summary of Organisation Costs'!$C31,'Summary of Organisation Cost (2'!$Q$26:$Q$330)</f>
        <v>0</v>
      </c>
      <c r="I31" s="28">
        <f t="shared" si="1"/>
        <v>0</v>
      </c>
      <c r="J31" s="1"/>
      <c r="K31" s="2"/>
      <c r="L31" s="2"/>
      <c r="M31" s="2"/>
      <c r="N31" s="2"/>
      <c r="O31" s="2"/>
      <c r="P31" s="2"/>
      <c r="Q31" s="2"/>
      <c r="R31" s="2"/>
      <c r="S31" s="2"/>
      <c r="T31" s="2"/>
      <c r="U31" s="2"/>
      <c r="V31" s="2"/>
      <c r="W31" s="2"/>
      <c r="X31" s="2"/>
      <c r="Y31" s="2"/>
      <c r="Z31" s="2"/>
    </row>
    <row r="32" spans="1:26" ht="30" customHeight="1">
      <c r="A32" s="2"/>
      <c r="B32" s="17"/>
      <c r="C32" s="20" t="str">
        <f>IF('START - AWARD DETAILS'!C41="","",'START - AWARD DETAILS'!C41)</f>
        <v/>
      </c>
      <c r="D32" s="23">
        <f>SUMIF('Summary of Organisation Cost (2'!$B$26:$B$330,'Summary of Organisation Costs'!$C32,'Summary of Organisation Cost (2'!$D$26:$D$330)+SUMIF('Summary of Organisation Cost (2'!$K$26:$K$330,'Summary of Organisation Costs'!$C32,'Summary of Organisation Cost (2'!$M$26:$M$330)</f>
        <v>0</v>
      </c>
      <c r="E32" s="23">
        <f>SUMIF('Summary of Organisation Cost (2'!$B$26:$B$330,'Summary of Organisation Costs'!$C32,'Summary of Organisation Cost (2'!$E$26:$E$330)+SUMIF('Summary of Organisation Cost (2'!$K$26:$K$330,'Summary of Organisation Costs'!$C32,'Summary of Organisation Cost (2'!$N$26:$N$330)</f>
        <v>0</v>
      </c>
      <c r="F32" s="23">
        <f>SUMIF('Summary of Organisation Cost (2'!$B$26:$B$330,'Summary of Organisation Costs'!$C32,'Summary of Organisation Cost (2'!$F$26:$F$330)+SUMIF('Summary of Organisation Cost (2'!$K$26:$K$330,'Summary of Organisation Costs'!$C32,'Summary of Organisation Cost (2'!$O$26:$O$330)</f>
        <v>0</v>
      </c>
      <c r="G32" s="23">
        <f>SUMIF('Summary of Organisation Cost (2'!$B$26:$B$330,'Summary of Organisation Costs'!$C32,'Summary of Organisation Cost (2'!$G$26:$G$330)+SUMIF('Summary of Organisation Cost (2'!$K$26:$K$330,'Summary of Organisation Costs'!$C32,'Summary of Organisation Cost (2'!$P$26:$P$330)</f>
        <v>0</v>
      </c>
      <c r="H32" s="23">
        <f>SUMIF('Summary of Organisation Cost (2'!$B$26:$B$330,'Summary of Organisation Costs'!$C32,'Summary of Organisation Cost (2'!$H$26:$H$330)+SUMIF('Summary of Organisation Cost (2'!$K$26:$K$330,'Summary of Organisation Costs'!$C32,'Summary of Organisation Cost (2'!$Q$26:$Q$330)</f>
        <v>0</v>
      </c>
      <c r="I32" s="28">
        <f t="shared" si="1"/>
        <v>0</v>
      </c>
      <c r="J32" s="1"/>
      <c r="K32" s="2"/>
      <c r="L32" s="2"/>
      <c r="M32" s="2"/>
      <c r="N32" s="2"/>
      <c r="O32" s="2"/>
      <c r="P32" s="2"/>
      <c r="Q32" s="2"/>
      <c r="R32" s="2"/>
      <c r="S32" s="2"/>
      <c r="T32" s="2"/>
      <c r="U32" s="2"/>
      <c r="V32" s="2"/>
      <c r="W32" s="2"/>
      <c r="X32" s="2"/>
      <c r="Y32" s="2"/>
      <c r="Z32" s="2"/>
    </row>
    <row r="33" spans="1:26" ht="30" customHeight="1">
      <c r="A33" s="2"/>
      <c r="B33" s="17"/>
      <c r="C33" s="20" t="str">
        <f>IF('START - AWARD DETAILS'!C42="","",'START - AWARD DETAILS'!C42)</f>
        <v/>
      </c>
      <c r="D33" s="23">
        <f>SUMIF('Summary of Organisation Cost (2'!$B$26:$B$330,'Summary of Organisation Costs'!$C33,'Summary of Organisation Cost (2'!$D$26:$D$330)+SUMIF('Summary of Organisation Cost (2'!$K$26:$K$330,'Summary of Organisation Costs'!$C33,'Summary of Organisation Cost (2'!$M$26:$M$330)</f>
        <v>0</v>
      </c>
      <c r="E33" s="23">
        <f>SUMIF('Summary of Organisation Cost (2'!$B$26:$B$330,'Summary of Organisation Costs'!$C33,'Summary of Organisation Cost (2'!$E$26:$E$330)+SUMIF('Summary of Organisation Cost (2'!$K$26:$K$330,'Summary of Organisation Costs'!$C33,'Summary of Organisation Cost (2'!$N$26:$N$330)</f>
        <v>0</v>
      </c>
      <c r="F33" s="23">
        <f>SUMIF('Summary of Organisation Cost (2'!$B$26:$B$330,'Summary of Organisation Costs'!$C33,'Summary of Organisation Cost (2'!$F$26:$F$330)+SUMIF('Summary of Organisation Cost (2'!$K$26:$K$330,'Summary of Organisation Costs'!$C33,'Summary of Organisation Cost (2'!$O$26:$O$330)</f>
        <v>0</v>
      </c>
      <c r="G33" s="23">
        <f>SUMIF('Summary of Organisation Cost (2'!$B$26:$B$330,'Summary of Organisation Costs'!$C33,'Summary of Organisation Cost (2'!$G$26:$G$330)+SUMIF('Summary of Organisation Cost (2'!$K$26:$K$330,'Summary of Organisation Costs'!$C33,'Summary of Organisation Cost (2'!$P$26:$P$330)</f>
        <v>0</v>
      </c>
      <c r="H33" s="23">
        <f>SUMIF('Summary of Organisation Cost (2'!$B$26:$B$330,'Summary of Organisation Costs'!$C33,'Summary of Organisation Cost (2'!$H$26:$H$330)+SUMIF('Summary of Organisation Cost (2'!$K$26:$K$330,'Summary of Organisation Costs'!$C33,'Summary of Organisation Cost (2'!$Q$26:$Q$330)</f>
        <v>0</v>
      </c>
      <c r="I33" s="28">
        <f t="shared" si="1"/>
        <v>0</v>
      </c>
      <c r="J33" s="1"/>
      <c r="K33" s="2"/>
      <c r="L33" s="2"/>
      <c r="M33" s="2"/>
      <c r="N33" s="2"/>
      <c r="O33" s="2"/>
      <c r="P33" s="2"/>
      <c r="Q33" s="2"/>
      <c r="R33" s="2"/>
      <c r="S33" s="2"/>
      <c r="T33" s="2"/>
      <c r="U33" s="2"/>
      <c r="V33" s="2"/>
      <c r="W33" s="2"/>
      <c r="X33" s="2"/>
      <c r="Y33" s="2"/>
      <c r="Z33" s="2"/>
    </row>
    <row r="34" spans="1:26" ht="30" customHeight="1">
      <c r="A34" s="2"/>
      <c r="B34" s="17"/>
      <c r="C34" s="20" t="str">
        <f>IF('START - AWARD DETAILS'!C43="","",'START - AWARD DETAILS'!C43)</f>
        <v/>
      </c>
      <c r="D34" s="23">
        <f>SUMIF('Summary of Organisation Cost (2'!$B$26:$B$330,'Summary of Organisation Costs'!$C34,'Summary of Organisation Cost (2'!$D$26:$D$330)+SUMIF('Summary of Organisation Cost (2'!$K$26:$K$330,'Summary of Organisation Costs'!$C34,'Summary of Organisation Cost (2'!$M$26:$M$330)</f>
        <v>0</v>
      </c>
      <c r="E34" s="23">
        <f>SUMIF('Summary of Organisation Cost (2'!$B$26:$B$330,'Summary of Organisation Costs'!$C34,'Summary of Organisation Cost (2'!$E$26:$E$330)+SUMIF('Summary of Organisation Cost (2'!$K$26:$K$330,'Summary of Organisation Costs'!$C34,'Summary of Organisation Cost (2'!$N$26:$N$330)</f>
        <v>0</v>
      </c>
      <c r="F34" s="23">
        <f>SUMIF('Summary of Organisation Cost (2'!$B$26:$B$330,'Summary of Organisation Costs'!$C34,'Summary of Organisation Cost (2'!$F$26:$F$330)+SUMIF('Summary of Organisation Cost (2'!$K$26:$K$330,'Summary of Organisation Costs'!$C34,'Summary of Organisation Cost (2'!$O$26:$O$330)</f>
        <v>0</v>
      </c>
      <c r="G34" s="23">
        <f>SUMIF('Summary of Organisation Cost (2'!$B$26:$B$330,'Summary of Organisation Costs'!$C34,'Summary of Organisation Cost (2'!$G$26:$G$330)+SUMIF('Summary of Organisation Cost (2'!$K$26:$K$330,'Summary of Organisation Costs'!$C34,'Summary of Organisation Cost (2'!$P$26:$P$330)</f>
        <v>0</v>
      </c>
      <c r="H34" s="23">
        <f>SUMIF('Summary of Organisation Cost (2'!$B$26:$B$330,'Summary of Organisation Costs'!$C34,'Summary of Organisation Cost (2'!$H$26:$H$330)+SUMIF('Summary of Organisation Cost (2'!$K$26:$K$330,'Summary of Organisation Costs'!$C34,'Summary of Organisation Cost (2'!$Q$26:$Q$330)</f>
        <v>0</v>
      </c>
      <c r="I34" s="28">
        <f t="shared" si="1"/>
        <v>0</v>
      </c>
      <c r="J34" s="1"/>
      <c r="K34" s="2"/>
      <c r="L34" s="2"/>
      <c r="M34" s="2"/>
      <c r="N34" s="2"/>
      <c r="O34" s="2"/>
      <c r="P34" s="2"/>
      <c r="Q34" s="2"/>
      <c r="R34" s="2"/>
      <c r="S34" s="2"/>
      <c r="T34" s="2"/>
      <c r="U34" s="2"/>
      <c r="V34" s="2"/>
      <c r="W34" s="2"/>
      <c r="X34" s="2"/>
      <c r="Y34" s="2"/>
      <c r="Z34" s="2"/>
    </row>
    <row r="35" spans="1:26" ht="30" customHeight="1">
      <c r="A35" s="2"/>
      <c r="B35" s="17"/>
      <c r="C35" s="20" t="str">
        <f>IF('START - AWARD DETAILS'!C44="","",'START - AWARD DETAILS'!C44)</f>
        <v/>
      </c>
      <c r="D35" s="23">
        <f>SUMIF('Summary of Organisation Cost (2'!$B$26:$B$330,'Summary of Organisation Costs'!$C35,'Summary of Organisation Cost (2'!$D$26:$D$330)+SUMIF('Summary of Organisation Cost (2'!$K$26:$K$330,'Summary of Organisation Costs'!$C35,'Summary of Organisation Cost (2'!$M$26:$M$330)</f>
        <v>0</v>
      </c>
      <c r="E35" s="23">
        <f>SUMIF('Summary of Organisation Cost (2'!$B$26:$B$330,'Summary of Organisation Costs'!$C35,'Summary of Organisation Cost (2'!$E$26:$E$330)+SUMIF('Summary of Organisation Cost (2'!$K$26:$K$330,'Summary of Organisation Costs'!$C35,'Summary of Organisation Cost (2'!$N$26:$N$330)</f>
        <v>0</v>
      </c>
      <c r="F35" s="23">
        <f>SUMIF('Summary of Organisation Cost (2'!$B$26:$B$330,'Summary of Organisation Costs'!$C35,'Summary of Organisation Cost (2'!$F$26:$F$330)+SUMIF('Summary of Organisation Cost (2'!$K$26:$K$330,'Summary of Organisation Costs'!$C35,'Summary of Organisation Cost (2'!$O$26:$O$330)</f>
        <v>0</v>
      </c>
      <c r="G35" s="23">
        <f>SUMIF('Summary of Organisation Cost (2'!$B$26:$B$330,'Summary of Organisation Costs'!$C35,'Summary of Organisation Cost (2'!$G$26:$G$330)+SUMIF('Summary of Organisation Cost (2'!$K$26:$K$330,'Summary of Organisation Costs'!$C35,'Summary of Organisation Cost (2'!$P$26:$P$330)</f>
        <v>0</v>
      </c>
      <c r="H35" s="23">
        <f>SUMIF('Summary of Organisation Cost (2'!$B$26:$B$330,'Summary of Organisation Costs'!$C35,'Summary of Organisation Cost (2'!$H$26:$H$330)+SUMIF('Summary of Organisation Cost (2'!$K$26:$K$330,'Summary of Organisation Costs'!$C35,'Summary of Organisation Cost (2'!$Q$26:$Q$330)</f>
        <v>0</v>
      </c>
      <c r="I35" s="28">
        <f t="shared" si="1"/>
        <v>0</v>
      </c>
      <c r="J35" s="1"/>
      <c r="K35" s="2"/>
      <c r="L35" s="2"/>
      <c r="M35" s="2"/>
      <c r="N35" s="2"/>
      <c r="O35" s="2"/>
      <c r="P35" s="2"/>
      <c r="Q35" s="2"/>
      <c r="R35" s="2"/>
      <c r="S35" s="2"/>
      <c r="T35" s="2"/>
      <c r="U35" s="2"/>
      <c r="V35" s="2"/>
      <c r="W35" s="2"/>
      <c r="X35" s="2"/>
      <c r="Y35" s="2"/>
      <c r="Z35" s="2"/>
    </row>
    <row r="36" spans="1:26" ht="30" customHeight="1">
      <c r="A36" s="2"/>
      <c r="B36" s="17"/>
      <c r="C36" s="20" t="str">
        <f>IF('START - AWARD DETAILS'!C45="","",'START - AWARD DETAILS'!C45)</f>
        <v/>
      </c>
      <c r="D36" s="23">
        <f>SUMIF('Summary of Organisation Cost (2'!$B$26:$B$330,'Summary of Organisation Costs'!$C36,'Summary of Organisation Cost (2'!$D$26:$D$330)+SUMIF('Summary of Organisation Cost (2'!$K$26:$K$330,'Summary of Organisation Costs'!$C36,'Summary of Organisation Cost (2'!$M$26:$M$330)</f>
        <v>0</v>
      </c>
      <c r="E36" s="23">
        <f>SUMIF('Summary of Organisation Cost (2'!$B$26:$B$330,'Summary of Organisation Costs'!$C36,'Summary of Organisation Cost (2'!$E$26:$E$330)+SUMIF('Summary of Organisation Cost (2'!$K$26:$K$330,'Summary of Organisation Costs'!$C36,'Summary of Organisation Cost (2'!$N$26:$N$330)</f>
        <v>0</v>
      </c>
      <c r="F36" s="23">
        <f>SUMIF('Summary of Organisation Cost (2'!$B$26:$B$330,'Summary of Organisation Costs'!$C36,'Summary of Organisation Cost (2'!$F$26:$F$330)+SUMIF('Summary of Organisation Cost (2'!$K$26:$K$330,'Summary of Organisation Costs'!$C36,'Summary of Organisation Cost (2'!$O$26:$O$330)</f>
        <v>0</v>
      </c>
      <c r="G36" s="23">
        <f>SUMIF('Summary of Organisation Cost (2'!$B$26:$B$330,'Summary of Organisation Costs'!$C36,'Summary of Organisation Cost (2'!$G$26:$G$330)+SUMIF('Summary of Organisation Cost (2'!$K$26:$K$330,'Summary of Organisation Costs'!$C36,'Summary of Organisation Cost (2'!$P$26:$P$330)</f>
        <v>0</v>
      </c>
      <c r="H36" s="23">
        <f>SUMIF('Summary of Organisation Cost (2'!$B$26:$B$330,'Summary of Organisation Costs'!$C36,'Summary of Organisation Cost (2'!$H$26:$H$330)+SUMIF('Summary of Organisation Cost (2'!$K$26:$K$330,'Summary of Organisation Costs'!$C36,'Summary of Organisation Cost (2'!$Q$26:$Q$330)</f>
        <v>0</v>
      </c>
      <c r="I36" s="28">
        <f t="shared" si="1"/>
        <v>0</v>
      </c>
      <c r="J36" s="1"/>
      <c r="K36" s="2"/>
      <c r="L36" s="2"/>
      <c r="M36" s="2"/>
      <c r="N36" s="2"/>
      <c r="O36" s="2"/>
      <c r="P36" s="2"/>
      <c r="Q36" s="2"/>
      <c r="R36" s="2"/>
      <c r="S36" s="2"/>
      <c r="T36" s="2"/>
      <c r="U36" s="2"/>
      <c r="V36" s="2"/>
      <c r="W36" s="2"/>
      <c r="X36" s="2"/>
      <c r="Y36" s="2"/>
      <c r="Z36" s="2"/>
    </row>
    <row r="37" spans="1:26" ht="30" customHeight="1">
      <c r="A37" s="2"/>
      <c r="B37" s="17"/>
      <c r="C37" s="20" t="str">
        <f>IF('START - AWARD DETAILS'!C46="","",'START - AWARD DETAILS'!C46)</f>
        <v/>
      </c>
      <c r="D37" s="23">
        <f>SUMIF('Summary of Organisation Cost (2'!$B$26:$B$330,'Summary of Organisation Costs'!$C37,'Summary of Organisation Cost (2'!$D$26:$D$330)+SUMIF('Summary of Organisation Cost (2'!$K$26:$K$330,'Summary of Organisation Costs'!$C37,'Summary of Organisation Cost (2'!$M$26:$M$330)</f>
        <v>0</v>
      </c>
      <c r="E37" s="23">
        <f>SUMIF('Summary of Organisation Cost (2'!$B$26:$B$330,'Summary of Organisation Costs'!$C37,'Summary of Organisation Cost (2'!$E$26:$E$330)+SUMIF('Summary of Organisation Cost (2'!$K$26:$K$330,'Summary of Organisation Costs'!$C37,'Summary of Organisation Cost (2'!$N$26:$N$330)</f>
        <v>0</v>
      </c>
      <c r="F37" s="23">
        <f>SUMIF('Summary of Organisation Cost (2'!$B$26:$B$330,'Summary of Organisation Costs'!$C37,'Summary of Organisation Cost (2'!$F$26:$F$330)+SUMIF('Summary of Organisation Cost (2'!$K$26:$K$330,'Summary of Organisation Costs'!$C37,'Summary of Organisation Cost (2'!$O$26:$O$330)</f>
        <v>0</v>
      </c>
      <c r="G37" s="23">
        <f>SUMIF('Summary of Organisation Cost (2'!$B$26:$B$330,'Summary of Organisation Costs'!$C37,'Summary of Organisation Cost (2'!$G$26:$G$330)+SUMIF('Summary of Organisation Cost (2'!$K$26:$K$330,'Summary of Organisation Costs'!$C37,'Summary of Organisation Cost (2'!$P$26:$P$330)</f>
        <v>0</v>
      </c>
      <c r="H37" s="23">
        <f>SUMIF('Summary of Organisation Cost (2'!$B$26:$B$330,'Summary of Organisation Costs'!$C37,'Summary of Organisation Cost (2'!$H$26:$H$330)+SUMIF('Summary of Organisation Cost (2'!$K$26:$K$330,'Summary of Organisation Costs'!$C37,'Summary of Organisation Cost (2'!$Q$26:$Q$330)</f>
        <v>0</v>
      </c>
      <c r="I37" s="28">
        <f t="shared" si="1"/>
        <v>0</v>
      </c>
      <c r="J37" s="1"/>
      <c r="K37" s="2"/>
      <c r="L37" s="2"/>
      <c r="M37" s="2"/>
      <c r="N37" s="2"/>
      <c r="O37" s="2"/>
      <c r="P37" s="2"/>
      <c r="Q37" s="2"/>
      <c r="R37" s="2"/>
      <c r="S37" s="2"/>
      <c r="T37" s="2"/>
      <c r="U37" s="2"/>
      <c r="V37" s="2"/>
      <c r="W37" s="2"/>
      <c r="X37" s="2"/>
      <c r="Y37" s="2"/>
      <c r="Z37" s="2"/>
    </row>
    <row r="38" spans="1:26" ht="30" customHeight="1">
      <c r="A38" s="2"/>
      <c r="B38" s="17"/>
      <c r="C38" s="20" t="str">
        <f>IF('START - AWARD DETAILS'!C47="","",'START - AWARD DETAILS'!C47)</f>
        <v/>
      </c>
      <c r="D38" s="23">
        <f>SUMIF('Summary of Organisation Cost (2'!$B$26:$B$330,'Summary of Organisation Costs'!$C38,'Summary of Organisation Cost (2'!$D$26:$D$330)+SUMIF('Summary of Organisation Cost (2'!$K$26:$K$330,'Summary of Organisation Costs'!$C38,'Summary of Organisation Cost (2'!$M$26:$M$330)</f>
        <v>0</v>
      </c>
      <c r="E38" s="23">
        <f>SUMIF('Summary of Organisation Cost (2'!$B$26:$B$330,'Summary of Organisation Costs'!$C38,'Summary of Organisation Cost (2'!$E$26:$E$330)+SUMIF('Summary of Organisation Cost (2'!$K$26:$K$330,'Summary of Organisation Costs'!$C38,'Summary of Organisation Cost (2'!$N$26:$N$330)</f>
        <v>0</v>
      </c>
      <c r="F38" s="23">
        <f>SUMIF('Summary of Organisation Cost (2'!$B$26:$B$330,'Summary of Organisation Costs'!$C38,'Summary of Organisation Cost (2'!$F$26:$F$330)+SUMIF('Summary of Organisation Cost (2'!$K$26:$K$330,'Summary of Organisation Costs'!$C38,'Summary of Organisation Cost (2'!$O$26:$O$330)</f>
        <v>0</v>
      </c>
      <c r="G38" s="23">
        <f>SUMIF('Summary of Organisation Cost (2'!$B$26:$B$330,'Summary of Organisation Costs'!$C38,'Summary of Organisation Cost (2'!$G$26:$G$330)+SUMIF('Summary of Organisation Cost (2'!$K$26:$K$330,'Summary of Organisation Costs'!$C38,'Summary of Organisation Cost (2'!$P$26:$P$330)</f>
        <v>0</v>
      </c>
      <c r="H38" s="23">
        <f>SUMIF('Summary of Organisation Cost (2'!$B$26:$B$330,'Summary of Organisation Costs'!$C38,'Summary of Organisation Cost (2'!$H$26:$H$330)+SUMIF('Summary of Organisation Cost (2'!$K$26:$K$330,'Summary of Organisation Costs'!$C38,'Summary of Organisation Cost (2'!$Q$26:$Q$330)</f>
        <v>0</v>
      </c>
      <c r="I38" s="28">
        <f t="shared" si="1"/>
        <v>0</v>
      </c>
      <c r="J38" s="1"/>
      <c r="K38" s="2"/>
      <c r="L38" s="2"/>
      <c r="M38" s="2"/>
      <c r="N38" s="2"/>
      <c r="O38" s="2"/>
      <c r="P38" s="2"/>
      <c r="Q38" s="2"/>
      <c r="R38" s="2"/>
      <c r="S38" s="2"/>
      <c r="T38" s="2"/>
      <c r="U38" s="2"/>
      <c r="V38" s="2"/>
      <c r="W38" s="2"/>
      <c r="X38" s="2"/>
      <c r="Y38" s="2"/>
      <c r="Z38" s="2"/>
    </row>
    <row r="39" spans="1:26" ht="30" customHeight="1">
      <c r="A39" s="2"/>
      <c r="B39" s="17">
        <f>B12+1</f>
        <v>2</v>
      </c>
      <c r="C39" s="20" t="str">
        <f>IF('START - AWARD DETAILS'!C48="","",'START - AWARD DETAILS'!C48)</f>
        <v/>
      </c>
      <c r="D39" s="23">
        <f>SUMIF('Summary of Organisation Cost (2'!$B$26:$B$330,'Summary of Organisation Costs'!$C39,'Summary of Organisation Cost (2'!$D$26:$D$330)+SUMIF('Summary of Organisation Cost (2'!$K$26:$K$330,'Summary of Organisation Costs'!$C39,'Summary of Organisation Cost (2'!$M$26:$M$330)</f>
        <v>0</v>
      </c>
      <c r="E39" s="23">
        <f>SUMIF('Summary of Organisation Cost (2'!$B$26:$B$330,'Summary of Organisation Costs'!$C39,'Summary of Organisation Cost (2'!$E$26:$E$330)+SUMIF('Summary of Organisation Cost (2'!$K$26:$K$330,'Summary of Organisation Costs'!$C39,'Summary of Organisation Cost (2'!$N$26:$N$330)</f>
        <v>0</v>
      </c>
      <c r="F39" s="23">
        <f>SUMIF('Summary of Organisation Cost (2'!$B$26:$B$330,'Summary of Organisation Costs'!$C39,'Summary of Organisation Cost (2'!$F$26:$F$330)+SUMIF('Summary of Organisation Cost (2'!$K$26:$K$330,'Summary of Organisation Costs'!$C39,'Summary of Organisation Cost (2'!$O$26:$O$330)</f>
        <v>0</v>
      </c>
      <c r="G39" s="23">
        <f>SUMIF('Summary of Organisation Cost (2'!$B$26:$B$330,'Summary of Organisation Costs'!$C39,'Summary of Organisation Cost (2'!$G$26:$G$330)+SUMIF('Summary of Organisation Cost (2'!$K$26:$K$330,'Summary of Organisation Costs'!$C39,'Summary of Organisation Cost (2'!$P$26:$P$330)</f>
        <v>0</v>
      </c>
      <c r="H39" s="23">
        <f>SUMIF('Summary of Organisation Cost (2'!$B$26:$B$330,'Summary of Organisation Costs'!$C39,'Summary of Organisation Cost (2'!$H$26:$H$330)+SUMIF('Summary of Organisation Cost (2'!$K$26:$K$330,'Summary of Organisation Costs'!$C39,'Summary of Organisation Cost (2'!$Q$26:$Q$330)</f>
        <v>0</v>
      </c>
      <c r="I39" s="28">
        <f t="shared" si="1"/>
        <v>0</v>
      </c>
      <c r="J39" s="1"/>
      <c r="K39" s="2"/>
      <c r="L39" s="2"/>
      <c r="M39" s="2"/>
      <c r="N39" s="2"/>
      <c r="O39" s="2"/>
      <c r="P39" s="2"/>
      <c r="Q39" s="2"/>
      <c r="R39" s="2"/>
      <c r="S39" s="2"/>
      <c r="T39" s="2"/>
      <c r="U39" s="2"/>
      <c r="V39" s="2"/>
      <c r="W39" s="2"/>
      <c r="X39" s="2"/>
      <c r="Y39" s="2"/>
      <c r="Z39" s="2"/>
    </row>
    <row r="40" spans="1:26" ht="30" customHeight="1">
      <c r="A40" s="2"/>
      <c r="B40" s="17">
        <f t="shared" ref="B40:B51" si="2">B39+1</f>
        <v>3</v>
      </c>
      <c r="C40" s="20" t="str">
        <f>IF('START - AWARD DETAILS'!C49="","",'START - AWARD DETAILS'!C49)</f>
        <v/>
      </c>
      <c r="D40" s="23">
        <f>SUMIF('Summary of Organisation Cost (2'!$B$26:$B$330,'Summary of Organisation Costs'!$C40,'Summary of Organisation Cost (2'!$D$26:$D$330)+SUMIF('Summary of Organisation Cost (2'!$K$26:$K$330,'Summary of Organisation Costs'!$C40,'Summary of Organisation Cost (2'!$M$26:$M$330)</f>
        <v>0</v>
      </c>
      <c r="E40" s="23">
        <f>SUMIF('Summary of Organisation Cost (2'!$B$26:$B$330,'Summary of Organisation Costs'!$C40,'Summary of Organisation Cost (2'!$E$26:$E$330)+SUMIF('Summary of Organisation Cost (2'!$K$26:$K$330,'Summary of Organisation Costs'!$C40,'Summary of Organisation Cost (2'!$N$26:$N$330)</f>
        <v>0</v>
      </c>
      <c r="F40" s="23">
        <f>SUMIF('Summary of Organisation Cost (2'!$B$26:$B$330,'Summary of Organisation Costs'!$C40,'Summary of Organisation Cost (2'!$F$26:$F$330)+SUMIF('Summary of Organisation Cost (2'!$K$26:$K$330,'Summary of Organisation Costs'!$C40,'Summary of Organisation Cost (2'!$O$26:$O$330)</f>
        <v>0</v>
      </c>
      <c r="G40" s="23">
        <f>SUMIF('Summary of Organisation Cost (2'!$B$26:$B$330,'Summary of Organisation Costs'!$C40,'Summary of Organisation Cost (2'!$G$26:$G$330)+SUMIF('Summary of Organisation Cost (2'!$K$26:$K$330,'Summary of Organisation Costs'!$C40,'Summary of Organisation Cost (2'!$P$26:$P$330)</f>
        <v>0</v>
      </c>
      <c r="H40" s="23">
        <f>SUMIF('Summary of Organisation Cost (2'!$B$26:$B$330,'Summary of Organisation Costs'!$C40,'Summary of Organisation Cost (2'!$H$26:$H$330)+SUMIF('Summary of Organisation Cost (2'!$K$26:$K$330,'Summary of Organisation Costs'!$C40,'Summary of Organisation Cost (2'!$Q$26:$Q$330)</f>
        <v>0</v>
      </c>
      <c r="I40" s="28">
        <f t="shared" si="1"/>
        <v>0</v>
      </c>
      <c r="J40" s="1"/>
      <c r="K40" s="2"/>
      <c r="L40" s="2"/>
      <c r="M40" s="2"/>
      <c r="N40" s="2"/>
      <c r="O40" s="2"/>
      <c r="P40" s="2"/>
      <c r="Q40" s="2"/>
      <c r="R40" s="2"/>
      <c r="S40" s="2"/>
      <c r="T40" s="2"/>
      <c r="U40" s="2"/>
      <c r="V40" s="2"/>
      <c r="W40" s="2"/>
      <c r="X40" s="2"/>
      <c r="Y40" s="2"/>
      <c r="Z40" s="2"/>
    </row>
    <row r="41" spans="1:26" ht="30" customHeight="1">
      <c r="A41" s="2"/>
      <c r="B41" s="17">
        <f t="shared" si="2"/>
        <v>4</v>
      </c>
      <c r="C41" s="20" t="str">
        <f>IF('START - AWARD DETAILS'!C50="","",'START - AWARD DETAILS'!C50)</f>
        <v/>
      </c>
      <c r="D41" s="23">
        <f>SUMIF('Summary of Organisation Cost (2'!$B$26:$B$330,'Summary of Organisation Costs'!$C41,'Summary of Organisation Cost (2'!$D$26:$D$330)+SUMIF('Summary of Organisation Cost (2'!$K$26:$K$330,'Summary of Organisation Costs'!$C41,'Summary of Organisation Cost (2'!$M$26:$M$330)</f>
        <v>0</v>
      </c>
      <c r="E41" s="23">
        <f>SUMIF('Summary of Organisation Cost (2'!$B$26:$B$330,'Summary of Organisation Costs'!$C41,'Summary of Organisation Cost (2'!$E$26:$E$330)+SUMIF('Summary of Organisation Cost (2'!$K$26:$K$330,'Summary of Organisation Costs'!$C41,'Summary of Organisation Cost (2'!$N$26:$N$330)</f>
        <v>0</v>
      </c>
      <c r="F41" s="23">
        <f>SUMIF('Summary of Organisation Cost (2'!$B$26:$B$330,'Summary of Organisation Costs'!$C41,'Summary of Organisation Cost (2'!$F$26:$F$330)+SUMIF('Summary of Organisation Cost (2'!$K$26:$K$330,'Summary of Organisation Costs'!$C41,'Summary of Organisation Cost (2'!$O$26:$O$330)</f>
        <v>0</v>
      </c>
      <c r="G41" s="23">
        <f>SUMIF('Summary of Organisation Cost (2'!$B$26:$B$330,'Summary of Organisation Costs'!$C41,'Summary of Organisation Cost (2'!$G$26:$G$330)+SUMIF('Summary of Organisation Cost (2'!$K$26:$K$330,'Summary of Organisation Costs'!$C41,'Summary of Organisation Cost (2'!$P$26:$P$330)</f>
        <v>0</v>
      </c>
      <c r="H41" s="23">
        <f>SUMIF('Summary of Organisation Cost (2'!$B$26:$B$330,'Summary of Organisation Costs'!$C41,'Summary of Organisation Cost (2'!$H$26:$H$330)+SUMIF('Summary of Organisation Cost (2'!$K$26:$K$330,'Summary of Organisation Costs'!$C41,'Summary of Organisation Cost (2'!$Q$26:$Q$330)</f>
        <v>0</v>
      </c>
      <c r="I41" s="28">
        <f t="shared" si="1"/>
        <v>0</v>
      </c>
      <c r="J41" s="1"/>
      <c r="K41" s="2"/>
      <c r="L41" s="2"/>
      <c r="M41" s="2"/>
      <c r="N41" s="2"/>
      <c r="O41" s="2"/>
      <c r="P41" s="2"/>
      <c r="Q41" s="2"/>
      <c r="R41" s="2"/>
      <c r="S41" s="2"/>
      <c r="T41" s="2"/>
      <c r="U41" s="2"/>
      <c r="V41" s="2"/>
      <c r="W41" s="2"/>
      <c r="X41" s="2"/>
      <c r="Y41" s="2"/>
      <c r="Z41" s="2"/>
    </row>
    <row r="42" spans="1:26" ht="30" customHeight="1">
      <c r="A42" s="2"/>
      <c r="B42" s="17"/>
      <c r="C42" s="20" t="str">
        <f>IF('START - AWARD DETAILS'!C51="","",'START - AWARD DETAILS'!C51)</f>
        <v/>
      </c>
      <c r="D42" s="23">
        <f>SUMIF('Summary of Organisation Cost (2'!$B$26:$B$330,'Summary of Organisation Costs'!$C42,'Summary of Organisation Cost (2'!$D$26:$D$330)+SUMIF('Summary of Organisation Cost (2'!$K$26:$K$330,'Summary of Organisation Costs'!$C42,'Summary of Organisation Cost (2'!$M$26:$M$330)</f>
        <v>0</v>
      </c>
      <c r="E42" s="23">
        <f>SUMIF('Summary of Organisation Cost (2'!$B$26:$B$330,'Summary of Organisation Costs'!$C42,'Summary of Organisation Cost (2'!$E$26:$E$330)+SUMIF('Summary of Organisation Cost (2'!$K$26:$K$330,'Summary of Organisation Costs'!$C42,'Summary of Organisation Cost (2'!$N$26:$N$330)</f>
        <v>0</v>
      </c>
      <c r="F42" s="23">
        <f>SUMIF('Summary of Organisation Cost (2'!$B$26:$B$330,'Summary of Organisation Costs'!$C42,'Summary of Organisation Cost (2'!$F$26:$F$330)+SUMIF('Summary of Organisation Cost (2'!$K$26:$K$330,'Summary of Organisation Costs'!$C42,'Summary of Organisation Cost (2'!$O$26:$O$330)</f>
        <v>0</v>
      </c>
      <c r="G42" s="23">
        <f>SUMIF('Summary of Organisation Cost (2'!$B$26:$B$330,'Summary of Organisation Costs'!$C42,'Summary of Organisation Cost (2'!$G$26:$G$330)+SUMIF('Summary of Organisation Cost (2'!$K$26:$K$330,'Summary of Organisation Costs'!$C42,'Summary of Organisation Cost (2'!$P$26:$P$330)</f>
        <v>0</v>
      </c>
      <c r="H42" s="23">
        <f>SUMIF('Summary of Organisation Cost (2'!$B$26:$B$330,'Summary of Organisation Costs'!$C42,'Summary of Organisation Cost (2'!$H$26:$H$330)+SUMIF('Summary of Organisation Cost (2'!$K$26:$K$330,'Summary of Organisation Costs'!$C42,'Summary of Organisation Cost (2'!$Q$26:$Q$330)</f>
        <v>0</v>
      </c>
      <c r="I42" s="28">
        <f t="shared" si="1"/>
        <v>0</v>
      </c>
      <c r="J42" s="1"/>
      <c r="K42" s="2"/>
      <c r="L42" s="2"/>
      <c r="M42" s="2"/>
      <c r="N42" s="2"/>
      <c r="O42" s="2"/>
      <c r="P42" s="2"/>
      <c r="Q42" s="2"/>
      <c r="R42" s="2"/>
      <c r="S42" s="2"/>
      <c r="T42" s="2"/>
      <c r="U42" s="2"/>
      <c r="V42" s="2"/>
      <c r="W42" s="2"/>
      <c r="X42" s="2"/>
      <c r="Y42" s="2"/>
      <c r="Z42" s="2"/>
    </row>
    <row r="43" spans="1:26" ht="30" customHeight="1">
      <c r="A43" s="2"/>
      <c r="B43" s="17"/>
      <c r="C43" s="20" t="str">
        <f>IF('START - AWARD DETAILS'!C52="","",'START - AWARD DETAILS'!C52)</f>
        <v/>
      </c>
      <c r="D43" s="23">
        <f>SUMIF('Summary of Organisation Cost (2'!$B$26:$B$330,'Summary of Organisation Costs'!$C43,'Summary of Organisation Cost (2'!$D$26:$D$330)+SUMIF('Summary of Organisation Cost (2'!$K$26:$K$330,'Summary of Organisation Costs'!$C43,'Summary of Organisation Cost (2'!$M$26:$M$330)</f>
        <v>0</v>
      </c>
      <c r="E43" s="23">
        <f>SUMIF('Summary of Organisation Cost (2'!$B$26:$B$330,'Summary of Organisation Costs'!$C43,'Summary of Organisation Cost (2'!$E$26:$E$330)+SUMIF('Summary of Organisation Cost (2'!$K$26:$K$330,'Summary of Organisation Costs'!$C43,'Summary of Organisation Cost (2'!$N$26:$N$330)</f>
        <v>0</v>
      </c>
      <c r="F43" s="23">
        <f>SUMIF('Summary of Organisation Cost (2'!$B$26:$B$330,'Summary of Organisation Costs'!$C43,'Summary of Organisation Cost (2'!$F$26:$F$330)+SUMIF('Summary of Organisation Cost (2'!$K$26:$K$330,'Summary of Organisation Costs'!$C43,'Summary of Organisation Cost (2'!$O$26:$O$330)</f>
        <v>0</v>
      </c>
      <c r="G43" s="23">
        <f>SUMIF('Summary of Organisation Cost (2'!$B$26:$B$330,'Summary of Organisation Costs'!$C43,'Summary of Organisation Cost (2'!$G$26:$G$330)+SUMIF('Summary of Organisation Cost (2'!$K$26:$K$330,'Summary of Organisation Costs'!$C43,'Summary of Organisation Cost (2'!$P$26:$P$330)</f>
        <v>0</v>
      </c>
      <c r="H43" s="23">
        <f>SUMIF('Summary of Organisation Cost (2'!$B$26:$B$330,'Summary of Organisation Costs'!$C43,'Summary of Organisation Cost (2'!$H$26:$H$330)+SUMIF('Summary of Organisation Cost (2'!$K$26:$K$330,'Summary of Organisation Costs'!$C43,'Summary of Organisation Cost (2'!$Q$26:$Q$330)</f>
        <v>0</v>
      </c>
      <c r="I43" s="28">
        <f t="shared" si="1"/>
        <v>0</v>
      </c>
      <c r="J43" s="1"/>
      <c r="K43" s="2"/>
      <c r="L43" s="2"/>
      <c r="M43" s="2"/>
      <c r="N43" s="2"/>
      <c r="O43" s="2"/>
      <c r="P43" s="2"/>
      <c r="Q43" s="2"/>
      <c r="R43" s="2"/>
      <c r="S43" s="2"/>
      <c r="T43" s="2"/>
      <c r="U43" s="2"/>
      <c r="V43" s="2"/>
      <c r="W43" s="2"/>
      <c r="X43" s="2"/>
      <c r="Y43" s="2"/>
      <c r="Z43" s="2"/>
    </row>
    <row r="44" spans="1:26" ht="30" customHeight="1">
      <c r="A44" s="2"/>
      <c r="B44" s="17"/>
      <c r="C44" s="20" t="str">
        <f>IF('START - AWARD DETAILS'!C53="","",'START - AWARD DETAILS'!C53)</f>
        <v/>
      </c>
      <c r="D44" s="23">
        <f>SUMIF('Summary of Organisation Cost (2'!$B$26:$B$330,'Summary of Organisation Costs'!$C44,'Summary of Organisation Cost (2'!$D$26:$D$330)+SUMIF('Summary of Organisation Cost (2'!$K$26:$K$330,'Summary of Organisation Costs'!$C44,'Summary of Organisation Cost (2'!$M$26:$M$330)</f>
        <v>0</v>
      </c>
      <c r="E44" s="23">
        <f>SUMIF('Summary of Organisation Cost (2'!$B$26:$B$330,'Summary of Organisation Costs'!$C44,'Summary of Organisation Cost (2'!$E$26:$E$330)+SUMIF('Summary of Organisation Cost (2'!$K$26:$K$330,'Summary of Organisation Costs'!$C44,'Summary of Organisation Cost (2'!$N$26:$N$330)</f>
        <v>0</v>
      </c>
      <c r="F44" s="23">
        <f>SUMIF('Summary of Organisation Cost (2'!$B$26:$B$330,'Summary of Organisation Costs'!$C44,'Summary of Organisation Cost (2'!$F$26:$F$330)+SUMIF('Summary of Organisation Cost (2'!$K$26:$K$330,'Summary of Organisation Costs'!$C44,'Summary of Organisation Cost (2'!$O$26:$O$330)</f>
        <v>0</v>
      </c>
      <c r="G44" s="23">
        <f>SUMIF('Summary of Organisation Cost (2'!$B$26:$B$330,'Summary of Organisation Costs'!$C44,'Summary of Organisation Cost (2'!$G$26:$G$330)+SUMIF('Summary of Organisation Cost (2'!$K$26:$K$330,'Summary of Organisation Costs'!$C44,'Summary of Organisation Cost (2'!$P$26:$P$330)</f>
        <v>0</v>
      </c>
      <c r="H44" s="23">
        <f>SUMIF('Summary of Organisation Cost (2'!$B$26:$B$330,'Summary of Organisation Costs'!$C44,'Summary of Organisation Cost (2'!$H$26:$H$330)+SUMIF('Summary of Organisation Cost (2'!$K$26:$K$330,'Summary of Organisation Costs'!$C44,'Summary of Organisation Cost (2'!$Q$26:$Q$330)</f>
        <v>0</v>
      </c>
      <c r="I44" s="28">
        <f t="shared" si="1"/>
        <v>0</v>
      </c>
      <c r="J44" s="1"/>
      <c r="K44" s="2"/>
      <c r="L44" s="2"/>
      <c r="M44" s="2"/>
      <c r="N44" s="2"/>
      <c r="O44" s="2"/>
      <c r="P44" s="2"/>
      <c r="Q44" s="2"/>
      <c r="R44" s="2"/>
      <c r="S44" s="2"/>
      <c r="T44" s="2"/>
      <c r="U44" s="2"/>
      <c r="V44" s="2"/>
      <c r="W44" s="2"/>
      <c r="X44" s="2"/>
      <c r="Y44" s="2"/>
      <c r="Z44" s="2"/>
    </row>
    <row r="45" spans="1:26" ht="30" customHeight="1">
      <c r="A45" s="2"/>
      <c r="B45" s="17"/>
      <c r="C45" s="20" t="str">
        <f>IF('START - AWARD DETAILS'!C54="","",'START - AWARD DETAILS'!C54)</f>
        <v/>
      </c>
      <c r="D45" s="23">
        <f>SUMIF('Summary of Organisation Cost (2'!$B$26:$B$330,'Summary of Organisation Costs'!$C45,'Summary of Organisation Cost (2'!$D$26:$D$330)+SUMIF('Summary of Organisation Cost (2'!$K$26:$K$330,'Summary of Organisation Costs'!$C45,'Summary of Organisation Cost (2'!$M$26:$M$330)</f>
        <v>0</v>
      </c>
      <c r="E45" s="23">
        <f>SUMIF('Summary of Organisation Cost (2'!$B$26:$B$330,'Summary of Organisation Costs'!$C45,'Summary of Organisation Cost (2'!$E$26:$E$330)+SUMIF('Summary of Organisation Cost (2'!$K$26:$K$330,'Summary of Organisation Costs'!$C45,'Summary of Organisation Cost (2'!$N$26:$N$330)</f>
        <v>0</v>
      </c>
      <c r="F45" s="23">
        <f>SUMIF('Summary of Organisation Cost (2'!$B$26:$B$330,'Summary of Organisation Costs'!$C45,'Summary of Organisation Cost (2'!$F$26:$F$330)+SUMIF('Summary of Organisation Cost (2'!$K$26:$K$330,'Summary of Organisation Costs'!$C45,'Summary of Organisation Cost (2'!$O$26:$O$330)</f>
        <v>0</v>
      </c>
      <c r="G45" s="23">
        <f>SUMIF('Summary of Organisation Cost (2'!$B$26:$B$330,'Summary of Organisation Costs'!$C45,'Summary of Organisation Cost (2'!$G$26:$G$330)+SUMIF('Summary of Organisation Cost (2'!$K$26:$K$330,'Summary of Organisation Costs'!$C45,'Summary of Organisation Cost (2'!$P$26:$P$330)</f>
        <v>0</v>
      </c>
      <c r="H45" s="23">
        <f>SUMIF('Summary of Organisation Cost (2'!$B$26:$B$330,'Summary of Organisation Costs'!$C45,'Summary of Organisation Cost (2'!$H$26:$H$330)+SUMIF('Summary of Organisation Cost (2'!$K$26:$K$330,'Summary of Organisation Costs'!$C45,'Summary of Organisation Cost (2'!$Q$26:$Q$330)</f>
        <v>0</v>
      </c>
      <c r="I45" s="28">
        <f t="shared" si="1"/>
        <v>0</v>
      </c>
      <c r="J45" s="1"/>
      <c r="K45" s="2"/>
      <c r="L45" s="2"/>
      <c r="M45" s="2"/>
      <c r="N45" s="2"/>
      <c r="O45" s="2"/>
      <c r="P45" s="2"/>
      <c r="Q45" s="2"/>
      <c r="R45" s="2"/>
      <c r="S45" s="2"/>
      <c r="T45" s="2"/>
      <c r="U45" s="2"/>
      <c r="V45" s="2"/>
      <c r="W45" s="2"/>
      <c r="X45" s="2"/>
      <c r="Y45" s="2"/>
      <c r="Z45" s="2"/>
    </row>
    <row r="46" spans="1:26" ht="30" customHeight="1">
      <c r="A46" s="2"/>
      <c r="B46" s="17">
        <f>B41+1</f>
        <v>5</v>
      </c>
      <c r="C46" s="20" t="str">
        <f>IF('START - AWARD DETAILS'!C55="","",'START - AWARD DETAILS'!C55)</f>
        <v/>
      </c>
      <c r="D46" s="23">
        <f>SUMIF('Summary of Organisation Cost (2'!$B$26:$B$330,'Summary of Organisation Costs'!$C46,'Summary of Organisation Cost (2'!$D$26:$D$330)+SUMIF('Summary of Organisation Cost (2'!$K$26:$K$330,'Summary of Organisation Costs'!$C46,'Summary of Organisation Cost (2'!$M$26:$M$330)</f>
        <v>0</v>
      </c>
      <c r="E46" s="23">
        <f>SUMIF('Summary of Organisation Cost (2'!$B$26:$B$330,'Summary of Organisation Costs'!$C46,'Summary of Organisation Cost (2'!$E$26:$E$330)+SUMIF('Summary of Organisation Cost (2'!$K$26:$K$330,'Summary of Organisation Costs'!$C46,'Summary of Organisation Cost (2'!$N$26:$N$330)</f>
        <v>0</v>
      </c>
      <c r="F46" s="23">
        <f>SUMIF('Summary of Organisation Cost (2'!$B$26:$B$330,'Summary of Organisation Costs'!$C46,'Summary of Organisation Cost (2'!$F$26:$F$330)+SUMIF('Summary of Organisation Cost (2'!$K$26:$K$330,'Summary of Organisation Costs'!$C46,'Summary of Organisation Cost (2'!$O$26:$O$330)</f>
        <v>0</v>
      </c>
      <c r="G46" s="23">
        <f>SUMIF('Summary of Organisation Cost (2'!$B$26:$B$330,'Summary of Organisation Costs'!$C46,'Summary of Organisation Cost (2'!$G$26:$G$330)+SUMIF('Summary of Organisation Cost (2'!$K$26:$K$330,'Summary of Organisation Costs'!$C46,'Summary of Organisation Cost (2'!$P$26:$P$330)</f>
        <v>0</v>
      </c>
      <c r="H46" s="23">
        <f>SUMIF('Summary of Organisation Cost (2'!$B$26:$B$330,'Summary of Organisation Costs'!$C46,'Summary of Organisation Cost (2'!$H$26:$H$330)+SUMIF('Summary of Organisation Cost (2'!$K$26:$K$330,'Summary of Organisation Costs'!$C46,'Summary of Organisation Cost (2'!$Q$26:$Q$330)</f>
        <v>0</v>
      </c>
      <c r="I46" s="28">
        <f t="shared" si="1"/>
        <v>0</v>
      </c>
      <c r="J46" s="1"/>
      <c r="K46" s="2"/>
      <c r="L46" s="2"/>
      <c r="M46" s="2"/>
      <c r="N46" s="2"/>
      <c r="O46" s="2"/>
      <c r="P46" s="2"/>
      <c r="Q46" s="2"/>
      <c r="R46" s="2"/>
      <c r="S46" s="2"/>
      <c r="T46" s="2"/>
      <c r="U46" s="2"/>
      <c r="V46" s="2"/>
      <c r="W46" s="2"/>
      <c r="X46" s="2"/>
      <c r="Y46" s="2"/>
      <c r="Z46" s="2"/>
    </row>
    <row r="47" spans="1:26" ht="30" customHeight="1">
      <c r="A47" s="2"/>
      <c r="B47" s="17">
        <f t="shared" si="2"/>
        <v>6</v>
      </c>
      <c r="C47" s="20" t="str">
        <f>IF('START - AWARD DETAILS'!C56="","",'START - AWARD DETAILS'!C56)</f>
        <v/>
      </c>
      <c r="D47" s="23">
        <f>SUMIF('Summary of Organisation Cost (2'!$B$26:$B$330,'Summary of Organisation Costs'!$C47,'Summary of Organisation Cost (2'!$D$26:$D$330)+SUMIF('Summary of Organisation Cost (2'!$K$26:$K$330,'Summary of Organisation Costs'!$C47,'Summary of Organisation Cost (2'!$M$26:$M$330)</f>
        <v>0</v>
      </c>
      <c r="E47" s="23">
        <f>SUMIF('Summary of Organisation Cost (2'!$B$26:$B$330,'Summary of Organisation Costs'!$C47,'Summary of Organisation Cost (2'!$E$26:$E$330)+SUMIF('Summary of Organisation Cost (2'!$K$26:$K$330,'Summary of Organisation Costs'!$C47,'Summary of Organisation Cost (2'!$N$26:$N$330)</f>
        <v>0</v>
      </c>
      <c r="F47" s="23">
        <f>SUMIF('Summary of Organisation Cost (2'!$B$26:$B$330,'Summary of Organisation Costs'!$C47,'Summary of Organisation Cost (2'!$F$26:$F$330)+SUMIF('Summary of Organisation Cost (2'!$K$26:$K$330,'Summary of Organisation Costs'!$C47,'Summary of Organisation Cost (2'!$O$26:$O$330)</f>
        <v>0</v>
      </c>
      <c r="G47" s="23">
        <f>SUMIF('Summary of Organisation Cost (2'!$B$26:$B$330,'Summary of Organisation Costs'!$C47,'Summary of Organisation Cost (2'!$G$26:$G$330)+SUMIF('Summary of Organisation Cost (2'!$K$26:$K$330,'Summary of Organisation Costs'!$C47,'Summary of Organisation Cost (2'!$P$26:$P$330)</f>
        <v>0</v>
      </c>
      <c r="H47" s="23">
        <f>SUMIF('Summary of Organisation Cost (2'!$B$26:$B$330,'Summary of Organisation Costs'!$C47,'Summary of Organisation Cost (2'!$H$26:$H$330)+SUMIF('Summary of Organisation Cost (2'!$K$26:$K$330,'Summary of Organisation Costs'!$C47,'Summary of Organisation Cost (2'!$Q$26:$Q$330)</f>
        <v>0</v>
      </c>
      <c r="I47" s="28">
        <f t="shared" si="1"/>
        <v>0</v>
      </c>
      <c r="J47" s="1"/>
      <c r="K47" s="2"/>
      <c r="L47" s="2"/>
      <c r="M47" s="2"/>
      <c r="N47" s="2"/>
      <c r="O47" s="2"/>
      <c r="P47" s="2"/>
      <c r="Q47" s="2"/>
      <c r="R47" s="2"/>
      <c r="S47" s="2"/>
      <c r="T47" s="2"/>
      <c r="U47" s="2"/>
      <c r="V47" s="2"/>
      <c r="W47" s="2"/>
      <c r="X47" s="2"/>
      <c r="Y47" s="2"/>
      <c r="Z47" s="2"/>
    </row>
    <row r="48" spans="1:26" ht="30" customHeight="1">
      <c r="A48" s="2"/>
      <c r="B48" s="17">
        <f t="shared" si="2"/>
        <v>7</v>
      </c>
      <c r="C48" s="20" t="str">
        <f>IF('START - AWARD DETAILS'!C57="","",'START - AWARD DETAILS'!C57)</f>
        <v/>
      </c>
      <c r="D48" s="23">
        <f>SUMIF('Summary of Organisation Cost (2'!$B$26:$B$330,'Summary of Organisation Costs'!$C48,'Summary of Organisation Cost (2'!$D$26:$D$330)+SUMIF('Summary of Organisation Cost (2'!$K$26:$K$330,'Summary of Organisation Costs'!$C48,'Summary of Organisation Cost (2'!$M$26:$M$330)</f>
        <v>0</v>
      </c>
      <c r="E48" s="23">
        <f>SUMIF('Summary of Organisation Cost (2'!$B$26:$B$330,'Summary of Organisation Costs'!$C48,'Summary of Organisation Cost (2'!$E$26:$E$330)+SUMIF('Summary of Organisation Cost (2'!$K$26:$K$330,'Summary of Organisation Costs'!$C48,'Summary of Organisation Cost (2'!$N$26:$N$330)</f>
        <v>0</v>
      </c>
      <c r="F48" s="23">
        <f>SUMIF('Summary of Organisation Cost (2'!$B$26:$B$330,'Summary of Organisation Costs'!$C48,'Summary of Organisation Cost (2'!$F$26:$F$330)+SUMIF('Summary of Organisation Cost (2'!$K$26:$K$330,'Summary of Organisation Costs'!$C48,'Summary of Organisation Cost (2'!$O$26:$O$330)</f>
        <v>0</v>
      </c>
      <c r="G48" s="23">
        <f>SUMIF('Summary of Organisation Cost (2'!$B$26:$B$330,'Summary of Organisation Costs'!$C48,'Summary of Organisation Cost (2'!$G$26:$G$330)+SUMIF('Summary of Organisation Cost (2'!$K$26:$K$330,'Summary of Organisation Costs'!$C48,'Summary of Organisation Cost (2'!$P$26:$P$330)</f>
        <v>0</v>
      </c>
      <c r="H48" s="23">
        <f>SUMIF('Summary of Organisation Cost (2'!$B$26:$B$330,'Summary of Organisation Costs'!$C48,'Summary of Organisation Cost (2'!$H$26:$H$330)+SUMIF('Summary of Organisation Cost (2'!$K$26:$K$330,'Summary of Organisation Costs'!$C48,'Summary of Organisation Cost (2'!$Q$26:$Q$330)</f>
        <v>0</v>
      </c>
      <c r="I48" s="28">
        <f t="shared" si="1"/>
        <v>0</v>
      </c>
      <c r="J48" s="1"/>
      <c r="K48" s="2"/>
      <c r="L48" s="2"/>
      <c r="M48" s="2"/>
      <c r="N48" s="2"/>
      <c r="O48" s="2"/>
      <c r="P48" s="2"/>
      <c r="Q48" s="2"/>
      <c r="R48" s="2"/>
      <c r="S48" s="2"/>
      <c r="T48" s="2"/>
      <c r="U48" s="2"/>
      <c r="V48" s="2"/>
      <c r="W48" s="2"/>
      <c r="X48" s="2"/>
      <c r="Y48" s="2"/>
      <c r="Z48" s="2"/>
    </row>
    <row r="49" spans="1:26" ht="30" customHeight="1">
      <c r="A49" s="2"/>
      <c r="B49" s="17">
        <f t="shared" si="2"/>
        <v>8</v>
      </c>
      <c r="C49" s="20" t="str">
        <f>IF('START - AWARD DETAILS'!C58="","",'START - AWARD DETAILS'!C58)</f>
        <v/>
      </c>
      <c r="D49" s="23">
        <f>SUMIF('Summary of Organisation Cost (2'!$B$26:$B$330,'Summary of Organisation Costs'!$C49,'Summary of Organisation Cost (2'!$D$26:$D$330)+SUMIF('Summary of Organisation Cost (2'!$K$26:$K$330,'Summary of Organisation Costs'!$C49,'Summary of Organisation Cost (2'!$M$26:$M$330)</f>
        <v>0</v>
      </c>
      <c r="E49" s="23">
        <f>SUMIF('Summary of Organisation Cost (2'!$B$26:$B$330,'Summary of Organisation Costs'!$C49,'Summary of Organisation Cost (2'!$E$26:$E$330)+SUMIF('Summary of Organisation Cost (2'!$K$26:$K$330,'Summary of Organisation Costs'!$C49,'Summary of Organisation Cost (2'!$N$26:$N$330)</f>
        <v>0</v>
      </c>
      <c r="F49" s="23">
        <f>SUMIF('Summary of Organisation Cost (2'!$B$26:$B$330,'Summary of Organisation Costs'!$C49,'Summary of Organisation Cost (2'!$F$26:$F$330)+SUMIF('Summary of Organisation Cost (2'!$K$26:$K$330,'Summary of Organisation Costs'!$C49,'Summary of Organisation Cost (2'!$O$26:$O$330)</f>
        <v>0</v>
      </c>
      <c r="G49" s="23">
        <f>SUMIF('Summary of Organisation Cost (2'!$B$26:$B$330,'Summary of Organisation Costs'!$C49,'Summary of Organisation Cost (2'!$G$26:$G$330)+SUMIF('Summary of Organisation Cost (2'!$K$26:$K$330,'Summary of Organisation Costs'!$C49,'Summary of Organisation Cost (2'!$P$26:$P$330)</f>
        <v>0</v>
      </c>
      <c r="H49" s="23">
        <f>SUMIF('Summary of Organisation Cost (2'!$B$26:$B$330,'Summary of Organisation Costs'!$C49,'Summary of Organisation Cost (2'!$H$26:$H$330)+SUMIF('Summary of Organisation Cost (2'!$K$26:$K$330,'Summary of Organisation Costs'!$C49,'Summary of Organisation Cost (2'!$Q$26:$Q$330)</f>
        <v>0</v>
      </c>
      <c r="I49" s="28">
        <f t="shared" si="1"/>
        <v>0</v>
      </c>
      <c r="J49" s="1"/>
      <c r="K49" s="2"/>
      <c r="L49" s="2"/>
      <c r="M49" s="2"/>
      <c r="N49" s="2"/>
      <c r="O49" s="2"/>
      <c r="P49" s="2"/>
      <c r="Q49" s="2"/>
      <c r="R49" s="2"/>
      <c r="S49" s="2"/>
      <c r="T49" s="2"/>
      <c r="U49" s="2"/>
      <c r="V49" s="2"/>
      <c r="W49" s="2"/>
      <c r="X49" s="2"/>
      <c r="Y49" s="2"/>
      <c r="Z49" s="2"/>
    </row>
    <row r="50" spans="1:26" ht="30" customHeight="1">
      <c r="A50" s="2"/>
      <c r="B50" s="17">
        <f t="shared" si="2"/>
        <v>9</v>
      </c>
      <c r="C50" s="20" t="str">
        <f>IF('START - AWARD DETAILS'!C59="","",'START - AWARD DETAILS'!C59)</f>
        <v/>
      </c>
      <c r="D50" s="23">
        <f>SUMIF('Summary of Organisation Cost (2'!$B$26:$B$330,'Summary of Organisation Costs'!$C50,'Summary of Organisation Cost (2'!$D$26:$D$330)+SUMIF('Summary of Organisation Cost (2'!$K$26:$K$330,'Summary of Organisation Costs'!$C50,'Summary of Organisation Cost (2'!$M$26:$M$330)</f>
        <v>0</v>
      </c>
      <c r="E50" s="23">
        <f>SUMIF('Summary of Organisation Cost (2'!$B$26:$B$330,'Summary of Organisation Costs'!$C50,'Summary of Organisation Cost (2'!$E$26:$E$330)+SUMIF('Summary of Organisation Cost (2'!$K$26:$K$330,'Summary of Organisation Costs'!$C50,'Summary of Organisation Cost (2'!$N$26:$N$330)</f>
        <v>0</v>
      </c>
      <c r="F50" s="23">
        <f>SUMIF('Summary of Organisation Cost (2'!$B$26:$B$330,'Summary of Organisation Costs'!$C50,'Summary of Organisation Cost (2'!$F$26:$F$330)+SUMIF('Summary of Organisation Cost (2'!$K$26:$K$330,'Summary of Organisation Costs'!$C50,'Summary of Organisation Cost (2'!$O$26:$O$330)</f>
        <v>0</v>
      </c>
      <c r="G50" s="23">
        <f>SUMIF('Summary of Organisation Cost (2'!$B$26:$B$330,'Summary of Organisation Costs'!$C50,'Summary of Organisation Cost (2'!$G$26:$G$330)+SUMIF('Summary of Organisation Cost (2'!$K$26:$K$330,'Summary of Organisation Costs'!$C50,'Summary of Organisation Cost (2'!$P$26:$P$330)</f>
        <v>0</v>
      </c>
      <c r="H50" s="23">
        <f>SUMIF('Summary of Organisation Cost (2'!$B$26:$B$330,'Summary of Organisation Costs'!$C50,'Summary of Organisation Cost (2'!$H$26:$H$330)+SUMIF('Summary of Organisation Cost (2'!$K$26:$K$330,'Summary of Organisation Costs'!$C50,'Summary of Organisation Cost (2'!$Q$26:$Q$330)</f>
        <v>0</v>
      </c>
      <c r="I50" s="28">
        <f t="shared" si="1"/>
        <v>0</v>
      </c>
      <c r="J50" s="1"/>
      <c r="K50" s="2"/>
      <c r="L50" s="2"/>
      <c r="M50" s="2"/>
      <c r="N50" s="2"/>
      <c r="O50" s="2"/>
      <c r="P50" s="2"/>
      <c r="Q50" s="2"/>
      <c r="R50" s="2"/>
      <c r="S50" s="2"/>
      <c r="T50" s="2"/>
      <c r="U50" s="2"/>
      <c r="V50" s="2"/>
      <c r="W50" s="2"/>
      <c r="X50" s="2"/>
      <c r="Y50" s="2"/>
      <c r="Z50" s="2"/>
    </row>
    <row r="51" spans="1:26" ht="30" customHeight="1" thickBot="1">
      <c r="A51" s="2"/>
      <c r="B51" s="17">
        <f t="shared" si="2"/>
        <v>10</v>
      </c>
      <c r="C51" s="20" t="str">
        <f>IF('START - AWARD DETAILS'!C60="","",'START - AWARD DETAILS'!C60)</f>
        <v/>
      </c>
      <c r="D51" s="23">
        <f>SUMIF('Summary of Organisation Cost (2'!$B$26:$B$330,'Summary of Organisation Costs'!$C51,'Summary of Organisation Cost (2'!$D$26:$D$330)+SUMIF('Summary of Organisation Cost (2'!$K$26:$K$330,'Summary of Organisation Costs'!$C51,'Summary of Organisation Cost (2'!$M$26:$M$330)</f>
        <v>0</v>
      </c>
      <c r="E51" s="23">
        <f>SUMIF('Summary of Organisation Cost (2'!$B$26:$B$330,'Summary of Organisation Costs'!$C51,'Summary of Organisation Cost (2'!$E$26:$E$330)+SUMIF('Summary of Organisation Cost (2'!$K$26:$K$330,'Summary of Organisation Costs'!$C51,'Summary of Organisation Cost (2'!$N$26:$N$330)</f>
        <v>0</v>
      </c>
      <c r="F51" s="23">
        <f>SUMIF('Summary of Organisation Cost (2'!$B$26:$B$330,'Summary of Organisation Costs'!$C51,'Summary of Organisation Cost (2'!$F$26:$F$330)+SUMIF('Summary of Organisation Cost (2'!$K$26:$K$330,'Summary of Organisation Costs'!$C51,'Summary of Organisation Cost (2'!$O$26:$O$330)</f>
        <v>0</v>
      </c>
      <c r="G51" s="23">
        <f>SUMIF('Summary of Organisation Cost (2'!$B$26:$B$330,'Summary of Organisation Costs'!$C51,'Summary of Organisation Cost (2'!$G$26:$G$330)+SUMIF('Summary of Organisation Cost (2'!$K$26:$K$330,'Summary of Organisation Costs'!$C51,'Summary of Organisation Cost (2'!$P$26:$P$330)</f>
        <v>0</v>
      </c>
      <c r="H51" s="23">
        <f>SUMIF('Summary of Organisation Cost (2'!$B$26:$B$330,'Summary of Organisation Costs'!$C51,'Summary of Organisation Cost (2'!$H$26:$H$330)+SUMIF('Summary of Organisation Cost (2'!$K$26:$K$330,'Summary of Organisation Costs'!$C51,'Summary of Organisation Cost (2'!$Q$26:$Q$330)</f>
        <v>0</v>
      </c>
      <c r="I51" s="28">
        <f t="shared" si="1"/>
        <v>0</v>
      </c>
      <c r="J51" s="1"/>
      <c r="K51" s="2"/>
      <c r="L51" s="2"/>
      <c r="M51" s="2"/>
      <c r="N51" s="2"/>
      <c r="O51" s="2"/>
      <c r="P51" s="2"/>
      <c r="Q51" s="2"/>
      <c r="R51" s="2"/>
      <c r="S51" s="2"/>
      <c r="T51" s="2"/>
      <c r="U51" s="2"/>
      <c r="V51" s="2"/>
      <c r="W51" s="2"/>
      <c r="X51" s="2"/>
      <c r="Y51" s="2"/>
      <c r="Z51" s="2"/>
    </row>
    <row r="52" spans="1:26" ht="30" customHeight="1" thickBot="1">
      <c r="A52" s="2"/>
      <c r="B52" s="1"/>
      <c r="C52" s="44" t="s">
        <v>37</v>
      </c>
      <c r="D52" s="37">
        <f>SUM(D12:D51)</f>
        <v>0</v>
      </c>
      <c r="E52" s="37">
        <f t="shared" ref="E52:H52" si="3">SUM(E12:E51)</f>
        <v>0</v>
      </c>
      <c r="F52" s="37">
        <f t="shared" si="3"/>
        <v>0</v>
      </c>
      <c r="G52" s="37">
        <f t="shared" si="3"/>
        <v>0</v>
      </c>
      <c r="H52" s="37">
        <f t="shared" si="3"/>
        <v>0</v>
      </c>
      <c r="I52" s="21">
        <f t="shared" ref="I52" si="4">SUM(I12:I51)</f>
        <v>0</v>
      </c>
      <c r="J52" s="1"/>
      <c r="K52" s="2"/>
      <c r="L52" s="2"/>
      <c r="M52" s="2"/>
      <c r="N52" s="2"/>
      <c r="O52" s="2"/>
      <c r="P52" s="2"/>
      <c r="Q52" s="2"/>
      <c r="R52" s="2"/>
      <c r="S52" s="2"/>
      <c r="T52" s="2"/>
      <c r="U52" s="2"/>
      <c r="V52" s="2"/>
      <c r="W52" s="2"/>
      <c r="X52" s="2"/>
      <c r="Y52" s="2"/>
      <c r="Z52" s="2"/>
    </row>
    <row r="53" spans="1:26" ht="7.5" customHeight="1">
      <c r="A53" s="2"/>
      <c r="B53" s="1"/>
      <c r="C53" s="1"/>
      <c r="D53" s="1"/>
      <c r="E53" s="1"/>
      <c r="F53" s="1"/>
      <c r="G53" s="1"/>
      <c r="H53" s="1"/>
      <c r="I53" s="1"/>
      <c r="J53" s="1"/>
      <c r="K53" s="2"/>
      <c r="L53" s="2"/>
      <c r="M53" s="2"/>
      <c r="N53" s="2"/>
      <c r="O53" s="2"/>
      <c r="P53" s="2"/>
      <c r="Q53" s="2"/>
      <c r="R53" s="2"/>
      <c r="S53" s="2"/>
      <c r="T53" s="2"/>
      <c r="U53" s="2"/>
      <c r="V53" s="2"/>
      <c r="W53" s="2"/>
      <c r="X53" s="2"/>
      <c r="Y53" s="2"/>
      <c r="Z53" s="2"/>
    </row>
    <row r="54" spans="1:26" ht="7.5" customHeight="1">
      <c r="A54" s="2"/>
      <c r="B54" s="1"/>
      <c r="C54" s="1"/>
      <c r="D54" s="1"/>
      <c r="E54" s="1"/>
      <c r="F54" s="1"/>
      <c r="G54" s="1"/>
      <c r="H54" s="1"/>
      <c r="I54" s="1"/>
      <c r="J54" s="1"/>
      <c r="K54" s="2"/>
      <c r="L54" s="2"/>
      <c r="M54" s="2"/>
      <c r="N54" s="2"/>
      <c r="O54" s="2"/>
      <c r="P54" s="2"/>
      <c r="Q54" s="2"/>
      <c r="R54" s="2"/>
      <c r="S54" s="2"/>
      <c r="T54" s="2"/>
      <c r="U54" s="2"/>
      <c r="V54" s="2"/>
      <c r="W54" s="2"/>
      <c r="X54" s="2"/>
      <c r="Y54" s="2"/>
      <c r="Z54" s="2"/>
    </row>
    <row r="55" spans="1:26" ht="30" customHeight="1">
      <c r="A55" s="2"/>
      <c r="B55" s="1"/>
      <c r="C55" s="11" t="s">
        <v>59</v>
      </c>
      <c r="D55" s="13" t="s">
        <v>18</v>
      </c>
      <c r="E55" s="13" t="s">
        <v>19</v>
      </c>
      <c r="F55" s="13" t="s">
        <v>20</v>
      </c>
      <c r="G55" s="13" t="s">
        <v>21</v>
      </c>
      <c r="H55" s="14" t="s">
        <v>22</v>
      </c>
      <c r="I55" s="15" t="s">
        <v>23</v>
      </c>
      <c r="J55" s="1"/>
      <c r="K55" s="2"/>
      <c r="L55" s="2"/>
      <c r="M55" s="2"/>
      <c r="N55" s="2"/>
      <c r="O55" s="2"/>
      <c r="P55" s="2"/>
      <c r="Q55" s="2"/>
      <c r="R55" s="2"/>
      <c r="S55" s="2"/>
      <c r="T55" s="2"/>
      <c r="U55" s="2"/>
      <c r="V55" s="2"/>
      <c r="W55" s="2"/>
      <c r="X55" s="2"/>
      <c r="Y55" s="2"/>
      <c r="Z55" s="2"/>
    </row>
    <row r="56" spans="1:26" ht="30" customHeight="1">
      <c r="A56" s="2"/>
      <c r="B56" s="17">
        <v>1</v>
      </c>
      <c r="C56" s="20" t="str">
        <f>C12</f>
        <v/>
      </c>
      <c r="D56" s="45">
        <f>IFERROR(D12/$D$52,0)</f>
        <v>0</v>
      </c>
      <c r="E56" s="45">
        <f>IFERROR(E12/$E$52,0)</f>
        <v>0</v>
      </c>
      <c r="F56" s="45">
        <f>IFERROR(F12/$F$52,0)</f>
        <v>0</v>
      </c>
      <c r="G56" s="45">
        <f>IFERROR(G12/$G$52,0)</f>
        <v>0</v>
      </c>
      <c r="H56" s="45">
        <f>IFERROR(H12/$H$52,0)</f>
        <v>0</v>
      </c>
      <c r="I56" s="46">
        <f>IFERROR(I12/$I$52,0)</f>
        <v>0</v>
      </c>
      <c r="J56" s="1"/>
      <c r="K56" s="2"/>
      <c r="L56" s="2"/>
      <c r="M56" s="2"/>
      <c r="N56" s="2"/>
      <c r="O56" s="2"/>
      <c r="P56" s="2"/>
      <c r="Q56" s="2"/>
      <c r="R56" s="2"/>
      <c r="S56" s="2"/>
      <c r="T56" s="2"/>
      <c r="U56" s="2"/>
      <c r="V56" s="2"/>
      <c r="W56" s="2"/>
      <c r="X56" s="2"/>
      <c r="Y56" s="2"/>
      <c r="Z56" s="2"/>
    </row>
    <row r="57" spans="1:26" ht="30" customHeight="1">
      <c r="A57" s="2"/>
      <c r="B57" s="17">
        <f t="shared" ref="B57:B95" si="5">B56+1</f>
        <v>2</v>
      </c>
      <c r="C57" s="20" t="str">
        <f>C13</f>
        <v/>
      </c>
      <c r="D57" s="45">
        <f t="shared" ref="D57:D95" si="6">IFERROR(D13/$D$52,0)</f>
        <v>0</v>
      </c>
      <c r="E57" s="45">
        <f t="shared" ref="E57:E95" si="7">IFERROR(E13/$E$52,0)</f>
        <v>0</v>
      </c>
      <c r="F57" s="45">
        <f t="shared" ref="F57:F95" si="8">IFERROR(F13/$F$52,0)</f>
        <v>0</v>
      </c>
      <c r="G57" s="45">
        <f t="shared" ref="G57:G95" si="9">IFERROR(G13/$G$52,0)</f>
        <v>0</v>
      </c>
      <c r="H57" s="45">
        <f t="shared" ref="H57:H95" si="10">IFERROR(H13/$H$52,0)</f>
        <v>0</v>
      </c>
      <c r="I57" s="46">
        <f t="shared" ref="I57:I95" si="11">IFERROR(I13/$I$52,0)</f>
        <v>0</v>
      </c>
      <c r="J57" s="1"/>
      <c r="K57" s="2"/>
      <c r="L57" s="2"/>
      <c r="M57" s="2"/>
      <c r="N57" s="2"/>
      <c r="O57" s="2"/>
      <c r="P57" s="2"/>
      <c r="Q57" s="2"/>
      <c r="R57" s="2"/>
      <c r="S57" s="2"/>
      <c r="T57" s="2"/>
      <c r="U57" s="2"/>
      <c r="V57" s="2"/>
      <c r="W57" s="2"/>
      <c r="X57" s="2"/>
      <c r="Y57" s="2"/>
      <c r="Z57" s="2"/>
    </row>
    <row r="58" spans="1:26" ht="30" customHeight="1">
      <c r="A58" s="2"/>
      <c r="B58" s="17">
        <f t="shared" si="5"/>
        <v>3</v>
      </c>
      <c r="C58" s="20" t="str">
        <f t="shared" ref="C58:C95" si="12">C14</f>
        <v/>
      </c>
      <c r="D58" s="45">
        <f t="shared" si="6"/>
        <v>0</v>
      </c>
      <c r="E58" s="45">
        <f t="shared" si="7"/>
        <v>0</v>
      </c>
      <c r="F58" s="45">
        <f t="shared" si="8"/>
        <v>0</v>
      </c>
      <c r="G58" s="45">
        <f t="shared" si="9"/>
        <v>0</v>
      </c>
      <c r="H58" s="45">
        <f t="shared" si="10"/>
        <v>0</v>
      </c>
      <c r="I58" s="46">
        <f t="shared" si="11"/>
        <v>0</v>
      </c>
      <c r="J58" s="1"/>
      <c r="K58" s="2"/>
      <c r="L58" s="2"/>
      <c r="M58" s="2"/>
      <c r="N58" s="2"/>
      <c r="O58" s="2"/>
      <c r="P58" s="2"/>
      <c r="Q58" s="2"/>
      <c r="R58" s="2"/>
      <c r="S58" s="2"/>
      <c r="T58" s="2"/>
      <c r="U58" s="2"/>
      <c r="V58" s="2"/>
      <c r="W58" s="2"/>
      <c r="X58" s="2"/>
      <c r="Y58" s="2"/>
      <c r="Z58" s="2"/>
    </row>
    <row r="59" spans="1:26" ht="30" customHeight="1">
      <c r="A59" s="2"/>
      <c r="B59" s="17">
        <f t="shared" si="5"/>
        <v>4</v>
      </c>
      <c r="C59" s="20" t="str">
        <f t="shared" si="12"/>
        <v/>
      </c>
      <c r="D59" s="45">
        <f t="shared" si="6"/>
        <v>0</v>
      </c>
      <c r="E59" s="45">
        <f t="shared" si="7"/>
        <v>0</v>
      </c>
      <c r="F59" s="45">
        <f t="shared" si="8"/>
        <v>0</v>
      </c>
      <c r="G59" s="45">
        <f t="shared" si="9"/>
        <v>0</v>
      </c>
      <c r="H59" s="45">
        <f t="shared" si="10"/>
        <v>0</v>
      </c>
      <c r="I59" s="46">
        <f t="shared" si="11"/>
        <v>0</v>
      </c>
      <c r="J59" s="1"/>
      <c r="K59" s="2"/>
      <c r="L59" s="2"/>
      <c r="M59" s="2"/>
      <c r="N59" s="2"/>
      <c r="O59" s="2"/>
      <c r="P59" s="2"/>
      <c r="Q59" s="2"/>
      <c r="R59" s="2"/>
      <c r="S59" s="2"/>
      <c r="T59" s="2"/>
      <c r="U59" s="2"/>
      <c r="V59" s="2"/>
      <c r="W59" s="2"/>
      <c r="X59" s="2"/>
      <c r="Y59" s="2"/>
      <c r="Z59" s="2"/>
    </row>
    <row r="60" spans="1:26" ht="30" customHeight="1">
      <c r="A60" s="2"/>
      <c r="B60" s="17">
        <f t="shared" si="5"/>
        <v>5</v>
      </c>
      <c r="C60" s="20" t="str">
        <f t="shared" si="12"/>
        <v/>
      </c>
      <c r="D60" s="45">
        <f t="shared" si="6"/>
        <v>0</v>
      </c>
      <c r="E60" s="45">
        <f t="shared" si="7"/>
        <v>0</v>
      </c>
      <c r="F60" s="45">
        <f t="shared" si="8"/>
        <v>0</v>
      </c>
      <c r="G60" s="45">
        <f t="shared" si="9"/>
        <v>0</v>
      </c>
      <c r="H60" s="45">
        <f t="shared" si="10"/>
        <v>0</v>
      </c>
      <c r="I60" s="46">
        <f t="shared" si="11"/>
        <v>0</v>
      </c>
      <c r="J60" s="1"/>
      <c r="K60" s="2"/>
      <c r="L60" s="2"/>
      <c r="M60" s="2"/>
      <c r="N60" s="2"/>
      <c r="O60" s="2"/>
      <c r="P60" s="2"/>
      <c r="Q60" s="2"/>
      <c r="R60" s="2"/>
      <c r="S60" s="2"/>
      <c r="T60" s="2"/>
      <c r="U60" s="2"/>
      <c r="V60" s="2"/>
      <c r="W60" s="2"/>
      <c r="X60" s="2"/>
      <c r="Y60" s="2"/>
      <c r="Z60" s="2"/>
    </row>
    <row r="61" spans="1:26" ht="30" customHeight="1">
      <c r="A61" s="2"/>
      <c r="B61" s="17"/>
      <c r="C61" s="20" t="str">
        <f t="shared" si="12"/>
        <v/>
      </c>
      <c r="D61" s="45">
        <f t="shared" si="6"/>
        <v>0</v>
      </c>
      <c r="E61" s="45">
        <f t="shared" si="7"/>
        <v>0</v>
      </c>
      <c r="F61" s="45">
        <f t="shared" si="8"/>
        <v>0</v>
      </c>
      <c r="G61" s="45">
        <f t="shared" si="9"/>
        <v>0</v>
      </c>
      <c r="H61" s="45">
        <f t="shared" si="10"/>
        <v>0</v>
      </c>
      <c r="I61" s="46">
        <f t="shared" si="11"/>
        <v>0</v>
      </c>
      <c r="J61" s="1"/>
      <c r="K61" s="2"/>
      <c r="L61" s="2"/>
      <c r="M61" s="2"/>
      <c r="N61" s="2"/>
      <c r="O61" s="2"/>
      <c r="P61" s="2"/>
      <c r="Q61" s="2"/>
      <c r="R61" s="2"/>
      <c r="S61" s="2"/>
      <c r="T61" s="2"/>
      <c r="U61" s="2"/>
      <c r="V61" s="2"/>
      <c r="W61" s="2"/>
      <c r="X61" s="2"/>
      <c r="Y61" s="2"/>
      <c r="Z61" s="2"/>
    </row>
    <row r="62" spans="1:26" ht="30" customHeight="1">
      <c r="A62" s="2"/>
      <c r="B62" s="17"/>
      <c r="C62" s="20" t="str">
        <f t="shared" si="12"/>
        <v/>
      </c>
      <c r="D62" s="45">
        <f t="shared" si="6"/>
        <v>0</v>
      </c>
      <c r="E62" s="45">
        <f t="shared" si="7"/>
        <v>0</v>
      </c>
      <c r="F62" s="45">
        <f t="shared" si="8"/>
        <v>0</v>
      </c>
      <c r="G62" s="45">
        <f t="shared" si="9"/>
        <v>0</v>
      </c>
      <c r="H62" s="45">
        <f t="shared" si="10"/>
        <v>0</v>
      </c>
      <c r="I62" s="46">
        <f t="shared" si="11"/>
        <v>0</v>
      </c>
      <c r="J62" s="1"/>
      <c r="K62" s="2"/>
      <c r="L62" s="2"/>
      <c r="M62" s="2"/>
      <c r="N62" s="2"/>
      <c r="O62" s="2"/>
      <c r="P62" s="2"/>
      <c r="Q62" s="2"/>
      <c r="R62" s="2"/>
      <c r="S62" s="2"/>
      <c r="T62" s="2"/>
      <c r="U62" s="2"/>
      <c r="V62" s="2"/>
      <c r="W62" s="2"/>
      <c r="X62" s="2"/>
      <c r="Y62" s="2"/>
      <c r="Z62" s="2"/>
    </row>
    <row r="63" spans="1:26" ht="30" customHeight="1">
      <c r="A63" s="2"/>
      <c r="B63" s="17"/>
      <c r="C63" s="20" t="str">
        <f t="shared" si="12"/>
        <v/>
      </c>
      <c r="D63" s="45">
        <f t="shared" si="6"/>
        <v>0</v>
      </c>
      <c r="E63" s="45">
        <f t="shared" si="7"/>
        <v>0</v>
      </c>
      <c r="F63" s="45">
        <f t="shared" si="8"/>
        <v>0</v>
      </c>
      <c r="G63" s="45">
        <f t="shared" si="9"/>
        <v>0</v>
      </c>
      <c r="H63" s="45">
        <f t="shared" si="10"/>
        <v>0</v>
      </c>
      <c r="I63" s="46">
        <f t="shared" si="11"/>
        <v>0</v>
      </c>
      <c r="J63" s="1"/>
      <c r="K63" s="2"/>
      <c r="L63" s="2"/>
      <c r="M63" s="2"/>
      <c r="N63" s="2"/>
      <c r="O63" s="2"/>
      <c r="P63" s="2"/>
      <c r="Q63" s="2"/>
      <c r="R63" s="2"/>
      <c r="S63" s="2"/>
      <c r="T63" s="2"/>
      <c r="U63" s="2"/>
      <c r="V63" s="2"/>
      <c r="W63" s="2"/>
      <c r="X63" s="2"/>
      <c r="Y63" s="2"/>
      <c r="Z63" s="2"/>
    </row>
    <row r="64" spans="1:26" ht="30" customHeight="1">
      <c r="A64" s="2"/>
      <c r="B64" s="17"/>
      <c r="C64" s="20" t="str">
        <f t="shared" si="12"/>
        <v/>
      </c>
      <c r="D64" s="45">
        <f t="shared" si="6"/>
        <v>0</v>
      </c>
      <c r="E64" s="45">
        <f t="shared" si="7"/>
        <v>0</v>
      </c>
      <c r="F64" s="45">
        <f t="shared" si="8"/>
        <v>0</v>
      </c>
      <c r="G64" s="45">
        <f t="shared" si="9"/>
        <v>0</v>
      </c>
      <c r="H64" s="45">
        <f t="shared" si="10"/>
        <v>0</v>
      </c>
      <c r="I64" s="46">
        <f t="shared" si="11"/>
        <v>0</v>
      </c>
      <c r="J64" s="1"/>
      <c r="K64" s="2"/>
      <c r="L64" s="2"/>
      <c r="M64" s="2"/>
      <c r="N64" s="2"/>
      <c r="O64" s="2"/>
      <c r="P64" s="2"/>
      <c r="Q64" s="2"/>
      <c r="R64" s="2"/>
      <c r="S64" s="2"/>
      <c r="T64" s="2"/>
      <c r="U64" s="2"/>
      <c r="V64" s="2"/>
      <c r="W64" s="2"/>
      <c r="X64" s="2"/>
      <c r="Y64" s="2"/>
      <c r="Z64" s="2"/>
    </row>
    <row r="65" spans="1:26" ht="30" customHeight="1">
      <c r="A65" s="2"/>
      <c r="B65" s="17"/>
      <c r="C65" s="20" t="str">
        <f t="shared" si="12"/>
        <v/>
      </c>
      <c r="D65" s="45">
        <f t="shared" si="6"/>
        <v>0</v>
      </c>
      <c r="E65" s="45">
        <f t="shared" si="7"/>
        <v>0</v>
      </c>
      <c r="F65" s="45">
        <f t="shared" si="8"/>
        <v>0</v>
      </c>
      <c r="G65" s="45">
        <f t="shared" si="9"/>
        <v>0</v>
      </c>
      <c r="H65" s="45">
        <f t="shared" si="10"/>
        <v>0</v>
      </c>
      <c r="I65" s="46">
        <f t="shared" si="11"/>
        <v>0</v>
      </c>
      <c r="J65" s="1"/>
      <c r="K65" s="2"/>
      <c r="L65" s="2"/>
      <c r="M65" s="2"/>
      <c r="N65" s="2"/>
      <c r="O65" s="2"/>
      <c r="P65" s="2"/>
      <c r="Q65" s="2"/>
      <c r="R65" s="2"/>
      <c r="S65" s="2"/>
      <c r="T65" s="2"/>
      <c r="U65" s="2"/>
      <c r="V65" s="2"/>
      <c r="W65" s="2"/>
      <c r="X65" s="2"/>
      <c r="Y65" s="2"/>
      <c r="Z65" s="2"/>
    </row>
    <row r="66" spans="1:26" ht="30" customHeight="1">
      <c r="A66" s="2"/>
      <c r="B66" s="17"/>
      <c r="C66" s="20" t="str">
        <f t="shared" si="12"/>
        <v/>
      </c>
      <c r="D66" s="45">
        <f t="shared" si="6"/>
        <v>0</v>
      </c>
      <c r="E66" s="45">
        <f t="shared" si="7"/>
        <v>0</v>
      </c>
      <c r="F66" s="45">
        <f t="shared" si="8"/>
        <v>0</v>
      </c>
      <c r="G66" s="45">
        <f t="shared" si="9"/>
        <v>0</v>
      </c>
      <c r="H66" s="45">
        <f t="shared" si="10"/>
        <v>0</v>
      </c>
      <c r="I66" s="46">
        <f t="shared" si="11"/>
        <v>0</v>
      </c>
      <c r="J66" s="1"/>
      <c r="K66" s="2"/>
      <c r="L66" s="2"/>
      <c r="M66" s="2"/>
      <c r="N66" s="2"/>
      <c r="O66" s="2"/>
      <c r="P66" s="2"/>
      <c r="Q66" s="2"/>
      <c r="R66" s="2"/>
      <c r="S66" s="2"/>
      <c r="T66" s="2"/>
      <c r="U66" s="2"/>
      <c r="V66" s="2"/>
      <c r="W66" s="2"/>
      <c r="X66" s="2"/>
      <c r="Y66" s="2"/>
      <c r="Z66" s="2"/>
    </row>
    <row r="67" spans="1:26" ht="30" customHeight="1">
      <c r="A67" s="2"/>
      <c r="B67" s="17"/>
      <c r="C67" s="20" t="str">
        <f t="shared" si="12"/>
        <v/>
      </c>
      <c r="D67" s="45">
        <f t="shared" si="6"/>
        <v>0</v>
      </c>
      <c r="E67" s="45">
        <f t="shared" si="7"/>
        <v>0</v>
      </c>
      <c r="F67" s="45">
        <f t="shared" si="8"/>
        <v>0</v>
      </c>
      <c r="G67" s="45">
        <f t="shared" si="9"/>
        <v>0</v>
      </c>
      <c r="H67" s="45">
        <f t="shared" si="10"/>
        <v>0</v>
      </c>
      <c r="I67" s="46">
        <f t="shared" si="11"/>
        <v>0</v>
      </c>
      <c r="J67" s="1"/>
      <c r="K67" s="2"/>
      <c r="L67" s="2"/>
      <c r="M67" s="2"/>
      <c r="N67" s="2"/>
      <c r="O67" s="2"/>
      <c r="P67" s="2"/>
      <c r="Q67" s="2"/>
      <c r="R67" s="2"/>
      <c r="S67" s="2"/>
      <c r="T67" s="2"/>
      <c r="U67" s="2"/>
      <c r="V67" s="2"/>
      <c r="W67" s="2"/>
      <c r="X67" s="2"/>
      <c r="Y67" s="2"/>
      <c r="Z67" s="2"/>
    </row>
    <row r="68" spans="1:26" ht="30" customHeight="1">
      <c r="A68" s="2"/>
      <c r="B68" s="17"/>
      <c r="C68" s="20" t="str">
        <f t="shared" si="12"/>
        <v/>
      </c>
      <c r="D68" s="45">
        <f t="shared" si="6"/>
        <v>0</v>
      </c>
      <c r="E68" s="45">
        <f t="shared" si="7"/>
        <v>0</v>
      </c>
      <c r="F68" s="45">
        <f t="shared" si="8"/>
        <v>0</v>
      </c>
      <c r="G68" s="45">
        <f t="shared" si="9"/>
        <v>0</v>
      </c>
      <c r="H68" s="45">
        <f t="shared" si="10"/>
        <v>0</v>
      </c>
      <c r="I68" s="46">
        <f t="shared" si="11"/>
        <v>0</v>
      </c>
      <c r="J68" s="1"/>
      <c r="K68" s="2"/>
      <c r="L68" s="2"/>
      <c r="M68" s="2"/>
      <c r="N68" s="2"/>
      <c r="O68" s="2"/>
      <c r="P68" s="2"/>
      <c r="Q68" s="2"/>
      <c r="R68" s="2"/>
      <c r="S68" s="2"/>
      <c r="T68" s="2"/>
      <c r="U68" s="2"/>
      <c r="V68" s="2"/>
      <c r="W68" s="2"/>
      <c r="X68" s="2"/>
      <c r="Y68" s="2"/>
      <c r="Z68" s="2"/>
    </row>
    <row r="69" spans="1:26" ht="30" customHeight="1">
      <c r="A69" s="2"/>
      <c r="B69" s="17"/>
      <c r="C69" s="20" t="str">
        <f t="shared" si="12"/>
        <v/>
      </c>
      <c r="D69" s="45">
        <f t="shared" si="6"/>
        <v>0</v>
      </c>
      <c r="E69" s="45">
        <f t="shared" si="7"/>
        <v>0</v>
      </c>
      <c r="F69" s="45">
        <f t="shared" si="8"/>
        <v>0</v>
      </c>
      <c r="G69" s="45">
        <f t="shared" si="9"/>
        <v>0</v>
      </c>
      <c r="H69" s="45">
        <f t="shared" si="10"/>
        <v>0</v>
      </c>
      <c r="I69" s="46">
        <f t="shared" si="11"/>
        <v>0</v>
      </c>
      <c r="J69" s="1"/>
      <c r="K69" s="2"/>
      <c r="L69" s="2"/>
      <c r="M69" s="2"/>
      <c r="N69" s="2"/>
      <c r="O69" s="2"/>
      <c r="P69" s="2"/>
      <c r="Q69" s="2"/>
      <c r="R69" s="2"/>
      <c r="S69" s="2"/>
      <c r="T69" s="2"/>
      <c r="U69" s="2"/>
      <c r="V69" s="2"/>
      <c r="W69" s="2"/>
      <c r="X69" s="2"/>
      <c r="Y69" s="2"/>
      <c r="Z69" s="2"/>
    </row>
    <row r="70" spans="1:26" ht="30" customHeight="1">
      <c r="A70" s="2"/>
      <c r="B70" s="17"/>
      <c r="C70" s="20" t="str">
        <f t="shared" si="12"/>
        <v/>
      </c>
      <c r="D70" s="45">
        <f t="shared" si="6"/>
        <v>0</v>
      </c>
      <c r="E70" s="45">
        <f t="shared" si="7"/>
        <v>0</v>
      </c>
      <c r="F70" s="45">
        <f t="shared" si="8"/>
        <v>0</v>
      </c>
      <c r="G70" s="45">
        <f t="shared" si="9"/>
        <v>0</v>
      </c>
      <c r="H70" s="45">
        <f t="shared" si="10"/>
        <v>0</v>
      </c>
      <c r="I70" s="46">
        <f t="shared" si="11"/>
        <v>0</v>
      </c>
      <c r="J70" s="1"/>
      <c r="K70" s="2"/>
      <c r="L70" s="2"/>
      <c r="M70" s="2"/>
      <c r="N70" s="2"/>
      <c r="O70" s="2"/>
      <c r="P70" s="2"/>
      <c r="Q70" s="2"/>
      <c r="R70" s="2"/>
      <c r="S70" s="2"/>
      <c r="T70" s="2"/>
      <c r="U70" s="2"/>
      <c r="V70" s="2"/>
      <c r="W70" s="2"/>
      <c r="X70" s="2"/>
      <c r="Y70" s="2"/>
      <c r="Z70" s="2"/>
    </row>
    <row r="71" spans="1:26" ht="30" customHeight="1">
      <c r="A71" s="2"/>
      <c r="B71" s="17"/>
      <c r="C71" s="20" t="str">
        <f t="shared" si="12"/>
        <v/>
      </c>
      <c r="D71" s="45">
        <f t="shared" si="6"/>
        <v>0</v>
      </c>
      <c r="E71" s="45">
        <f t="shared" si="7"/>
        <v>0</v>
      </c>
      <c r="F71" s="45">
        <f t="shared" si="8"/>
        <v>0</v>
      </c>
      <c r="G71" s="45">
        <f t="shared" si="9"/>
        <v>0</v>
      </c>
      <c r="H71" s="45">
        <f t="shared" si="10"/>
        <v>0</v>
      </c>
      <c r="I71" s="46">
        <f t="shared" si="11"/>
        <v>0</v>
      </c>
      <c r="J71" s="1"/>
      <c r="K71" s="2"/>
      <c r="L71" s="2"/>
      <c r="M71" s="2"/>
      <c r="N71" s="2"/>
      <c r="O71" s="2"/>
      <c r="P71" s="2"/>
      <c r="Q71" s="2"/>
      <c r="R71" s="2"/>
      <c r="S71" s="2"/>
      <c r="T71" s="2"/>
      <c r="U71" s="2"/>
      <c r="V71" s="2"/>
      <c r="W71" s="2"/>
      <c r="X71" s="2"/>
      <c r="Y71" s="2"/>
      <c r="Z71" s="2"/>
    </row>
    <row r="72" spans="1:26" ht="30" customHeight="1">
      <c r="A72" s="2"/>
      <c r="B72" s="17"/>
      <c r="C72" s="20" t="str">
        <f t="shared" si="12"/>
        <v/>
      </c>
      <c r="D72" s="45">
        <f t="shared" si="6"/>
        <v>0</v>
      </c>
      <c r="E72" s="45">
        <f t="shared" si="7"/>
        <v>0</v>
      </c>
      <c r="F72" s="45">
        <f t="shared" si="8"/>
        <v>0</v>
      </c>
      <c r="G72" s="45">
        <f t="shared" si="9"/>
        <v>0</v>
      </c>
      <c r="H72" s="45">
        <f t="shared" si="10"/>
        <v>0</v>
      </c>
      <c r="I72" s="46">
        <f t="shared" si="11"/>
        <v>0</v>
      </c>
      <c r="J72" s="1"/>
      <c r="K72" s="2"/>
      <c r="L72" s="2"/>
      <c r="M72" s="2"/>
      <c r="N72" s="2"/>
      <c r="O72" s="2"/>
      <c r="P72" s="2"/>
      <c r="Q72" s="2"/>
      <c r="R72" s="2"/>
      <c r="S72" s="2"/>
      <c r="T72" s="2"/>
      <c r="U72" s="2"/>
      <c r="V72" s="2"/>
      <c r="W72" s="2"/>
      <c r="X72" s="2"/>
      <c r="Y72" s="2"/>
      <c r="Z72" s="2"/>
    </row>
    <row r="73" spans="1:26" ht="30" customHeight="1">
      <c r="A73" s="2"/>
      <c r="B73" s="17"/>
      <c r="C73" s="20" t="str">
        <f t="shared" si="12"/>
        <v/>
      </c>
      <c r="D73" s="45">
        <f t="shared" si="6"/>
        <v>0</v>
      </c>
      <c r="E73" s="45">
        <f t="shared" si="7"/>
        <v>0</v>
      </c>
      <c r="F73" s="45">
        <f t="shared" si="8"/>
        <v>0</v>
      </c>
      <c r="G73" s="45">
        <f t="shared" si="9"/>
        <v>0</v>
      </c>
      <c r="H73" s="45">
        <f t="shared" si="10"/>
        <v>0</v>
      </c>
      <c r="I73" s="46">
        <f t="shared" si="11"/>
        <v>0</v>
      </c>
      <c r="J73" s="1"/>
      <c r="K73" s="2"/>
      <c r="L73" s="2"/>
      <c r="M73" s="2"/>
      <c r="N73" s="2"/>
      <c r="O73" s="2"/>
      <c r="P73" s="2"/>
      <c r="Q73" s="2"/>
      <c r="R73" s="2"/>
      <c r="S73" s="2"/>
      <c r="T73" s="2"/>
      <c r="U73" s="2"/>
      <c r="V73" s="2"/>
      <c r="W73" s="2"/>
      <c r="X73" s="2"/>
      <c r="Y73" s="2"/>
      <c r="Z73" s="2"/>
    </row>
    <row r="74" spans="1:26" ht="30" customHeight="1">
      <c r="A74" s="2"/>
      <c r="B74" s="17"/>
      <c r="C74" s="20" t="str">
        <f t="shared" si="12"/>
        <v/>
      </c>
      <c r="D74" s="45">
        <f t="shared" si="6"/>
        <v>0</v>
      </c>
      <c r="E74" s="45">
        <f t="shared" si="7"/>
        <v>0</v>
      </c>
      <c r="F74" s="45">
        <f t="shared" si="8"/>
        <v>0</v>
      </c>
      <c r="G74" s="45">
        <f t="shared" si="9"/>
        <v>0</v>
      </c>
      <c r="H74" s="45">
        <f t="shared" si="10"/>
        <v>0</v>
      </c>
      <c r="I74" s="46">
        <f t="shared" si="11"/>
        <v>0</v>
      </c>
      <c r="J74" s="1"/>
      <c r="K74" s="2"/>
      <c r="L74" s="2"/>
      <c r="M74" s="2"/>
      <c r="N74" s="2"/>
      <c r="O74" s="2"/>
      <c r="P74" s="2"/>
      <c r="Q74" s="2"/>
      <c r="R74" s="2"/>
      <c r="S74" s="2"/>
      <c r="T74" s="2"/>
      <c r="U74" s="2"/>
      <c r="V74" s="2"/>
      <c r="W74" s="2"/>
      <c r="X74" s="2"/>
      <c r="Y74" s="2"/>
      <c r="Z74" s="2"/>
    </row>
    <row r="75" spans="1:26" ht="30" customHeight="1">
      <c r="A75" s="2"/>
      <c r="B75" s="17"/>
      <c r="C75" s="20" t="str">
        <f t="shared" si="12"/>
        <v/>
      </c>
      <c r="D75" s="45">
        <f t="shared" si="6"/>
        <v>0</v>
      </c>
      <c r="E75" s="45">
        <f t="shared" si="7"/>
        <v>0</v>
      </c>
      <c r="F75" s="45">
        <f t="shared" si="8"/>
        <v>0</v>
      </c>
      <c r="G75" s="45">
        <f t="shared" si="9"/>
        <v>0</v>
      </c>
      <c r="H75" s="45">
        <f t="shared" si="10"/>
        <v>0</v>
      </c>
      <c r="I75" s="46">
        <f t="shared" si="11"/>
        <v>0</v>
      </c>
      <c r="J75" s="1"/>
      <c r="K75" s="2"/>
      <c r="L75" s="2"/>
      <c r="M75" s="2"/>
      <c r="N75" s="2"/>
      <c r="O75" s="2"/>
      <c r="P75" s="2"/>
      <c r="Q75" s="2"/>
      <c r="R75" s="2"/>
      <c r="S75" s="2"/>
      <c r="T75" s="2"/>
      <c r="U75" s="2"/>
      <c r="V75" s="2"/>
      <c r="W75" s="2"/>
      <c r="X75" s="2"/>
      <c r="Y75" s="2"/>
      <c r="Z75" s="2"/>
    </row>
    <row r="76" spans="1:26" ht="30" customHeight="1">
      <c r="A76" s="2"/>
      <c r="B76" s="17"/>
      <c r="C76" s="20" t="str">
        <f t="shared" si="12"/>
        <v/>
      </c>
      <c r="D76" s="45">
        <f t="shared" si="6"/>
        <v>0</v>
      </c>
      <c r="E76" s="45">
        <f t="shared" si="7"/>
        <v>0</v>
      </c>
      <c r="F76" s="45">
        <f t="shared" si="8"/>
        <v>0</v>
      </c>
      <c r="G76" s="45">
        <f t="shared" si="9"/>
        <v>0</v>
      </c>
      <c r="H76" s="45">
        <f t="shared" si="10"/>
        <v>0</v>
      </c>
      <c r="I76" s="46">
        <f t="shared" si="11"/>
        <v>0</v>
      </c>
      <c r="J76" s="1"/>
      <c r="K76" s="2"/>
      <c r="L76" s="2"/>
      <c r="M76" s="2"/>
      <c r="N76" s="2"/>
      <c r="O76" s="2"/>
      <c r="P76" s="2"/>
      <c r="Q76" s="2"/>
      <c r="R76" s="2"/>
      <c r="S76" s="2"/>
      <c r="T76" s="2"/>
      <c r="U76" s="2"/>
      <c r="V76" s="2"/>
      <c r="W76" s="2"/>
      <c r="X76" s="2"/>
      <c r="Y76" s="2"/>
      <c r="Z76" s="2"/>
    </row>
    <row r="77" spans="1:26" ht="30" customHeight="1">
      <c r="A77" s="2"/>
      <c r="B77" s="17"/>
      <c r="C77" s="20" t="str">
        <f t="shared" si="12"/>
        <v/>
      </c>
      <c r="D77" s="45">
        <f t="shared" si="6"/>
        <v>0</v>
      </c>
      <c r="E77" s="45">
        <f t="shared" si="7"/>
        <v>0</v>
      </c>
      <c r="F77" s="45">
        <f t="shared" si="8"/>
        <v>0</v>
      </c>
      <c r="G77" s="45">
        <f t="shared" si="9"/>
        <v>0</v>
      </c>
      <c r="H77" s="45">
        <f t="shared" si="10"/>
        <v>0</v>
      </c>
      <c r="I77" s="46">
        <f t="shared" si="11"/>
        <v>0</v>
      </c>
      <c r="J77" s="1"/>
      <c r="K77" s="2"/>
      <c r="L77" s="2"/>
      <c r="M77" s="2"/>
      <c r="N77" s="2"/>
      <c r="O77" s="2"/>
      <c r="P77" s="2"/>
      <c r="Q77" s="2"/>
      <c r="R77" s="2"/>
      <c r="S77" s="2"/>
      <c r="T77" s="2"/>
      <c r="U77" s="2"/>
      <c r="V77" s="2"/>
      <c r="W77" s="2"/>
      <c r="X77" s="2"/>
      <c r="Y77" s="2"/>
      <c r="Z77" s="2"/>
    </row>
    <row r="78" spans="1:26" ht="30" customHeight="1">
      <c r="A78" s="2"/>
      <c r="B78" s="17"/>
      <c r="C78" s="20" t="str">
        <f t="shared" si="12"/>
        <v/>
      </c>
      <c r="D78" s="45">
        <f t="shared" si="6"/>
        <v>0</v>
      </c>
      <c r="E78" s="45">
        <f t="shared" si="7"/>
        <v>0</v>
      </c>
      <c r="F78" s="45">
        <f t="shared" si="8"/>
        <v>0</v>
      </c>
      <c r="G78" s="45">
        <f t="shared" si="9"/>
        <v>0</v>
      </c>
      <c r="H78" s="45">
        <f t="shared" si="10"/>
        <v>0</v>
      </c>
      <c r="I78" s="46">
        <f t="shared" si="11"/>
        <v>0</v>
      </c>
      <c r="J78" s="1"/>
      <c r="K78" s="2"/>
      <c r="L78" s="2"/>
      <c r="M78" s="2"/>
      <c r="N78" s="2"/>
      <c r="O78" s="2"/>
      <c r="P78" s="2"/>
      <c r="Q78" s="2"/>
      <c r="R78" s="2"/>
      <c r="S78" s="2"/>
      <c r="T78" s="2"/>
      <c r="U78" s="2"/>
      <c r="V78" s="2"/>
      <c r="W78" s="2"/>
      <c r="X78" s="2"/>
      <c r="Y78" s="2"/>
      <c r="Z78" s="2"/>
    </row>
    <row r="79" spans="1:26" ht="30" customHeight="1">
      <c r="A79" s="2"/>
      <c r="B79" s="17"/>
      <c r="C79" s="20" t="str">
        <f t="shared" si="12"/>
        <v/>
      </c>
      <c r="D79" s="45">
        <f t="shared" si="6"/>
        <v>0</v>
      </c>
      <c r="E79" s="45">
        <f t="shared" si="7"/>
        <v>0</v>
      </c>
      <c r="F79" s="45">
        <f t="shared" si="8"/>
        <v>0</v>
      </c>
      <c r="G79" s="45">
        <f t="shared" si="9"/>
        <v>0</v>
      </c>
      <c r="H79" s="45">
        <f t="shared" si="10"/>
        <v>0</v>
      </c>
      <c r="I79" s="46">
        <f t="shared" si="11"/>
        <v>0</v>
      </c>
      <c r="J79" s="1"/>
      <c r="K79" s="2"/>
      <c r="L79" s="2"/>
      <c r="M79" s="2"/>
      <c r="N79" s="2"/>
      <c r="O79" s="2"/>
      <c r="P79" s="2"/>
      <c r="Q79" s="2"/>
      <c r="R79" s="2"/>
      <c r="S79" s="2"/>
      <c r="T79" s="2"/>
      <c r="U79" s="2"/>
      <c r="V79" s="2"/>
      <c r="W79" s="2"/>
      <c r="X79" s="2"/>
      <c r="Y79" s="2"/>
      <c r="Z79" s="2"/>
    </row>
    <row r="80" spans="1:26" ht="30" customHeight="1">
      <c r="A80" s="2"/>
      <c r="B80" s="17"/>
      <c r="C80" s="20" t="str">
        <f t="shared" si="12"/>
        <v/>
      </c>
      <c r="D80" s="45">
        <f t="shared" si="6"/>
        <v>0</v>
      </c>
      <c r="E80" s="45">
        <f t="shared" si="7"/>
        <v>0</v>
      </c>
      <c r="F80" s="45">
        <f t="shared" si="8"/>
        <v>0</v>
      </c>
      <c r="G80" s="45">
        <f t="shared" si="9"/>
        <v>0</v>
      </c>
      <c r="H80" s="45">
        <f t="shared" si="10"/>
        <v>0</v>
      </c>
      <c r="I80" s="46">
        <f t="shared" si="11"/>
        <v>0</v>
      </c>
      <c r="J80" s="1"/>
      <c r="K80" s="2"/>
      <c r="L80" s="2"/>
      <c r="M80" s="2"/>
      <c r="N80" s="2"/>
      <c r="O80" s="2"/>
      <c r="P80" s="2"/>
      <c r="Q80" s="2"/>
      <c r="R80" s="2"/>
      <c r="S80" s="2"/>
      <c r="T80" s="2"/>
      <c r="U80" s="2"/>
      <c r="V80" s="2"/>
      <c r="W80" s="2"/>
      <c r="X80" s="2"/>
      <c r="Y80" s="2"/>
      <c r="Z80" s="2"/>
    </row>
    <row r="81" spans="1:26" ht="30" customHeight="1">
      <c r="A81" s="2"/>
      <c r="B81" s="17"/>
      <c r="C81" s="20" t="str">
        <f t="shared" si="12"/>
        <v/>
      </c>
      <c r="D81" s="45">
        <f t="shared" si="6"/>
        <v>0</v>
      </c>
      <c r="E81" s="45">
        <f t="shared" si="7"/>
        <v>0</v>
      </c>
      <c r="F81" s="45">
        <f t="shared" si="8"/>
        <v>0</v>
      </c>
      <c r="G81" s="45">
        <f t="shared" si="9"/>
        <v>0</v>
      </c>
      <c r="H81" s="45">
        <f t="shared" si="10"/>
        <v>0</v>
      </c>
      <c r="I81" s="46">
        <f t="shared" si="11"/>
        <v>0</v>
      </c>
      <c r="J81" s="1"/>
      <c r="K81" s="2"/>
      <c r="L81" s="2"/>
      <c r="M81" s="2"/>
      <c r="N81" s="2"/>
      <c r="O81" s="2"/>
      <c r="P81" s="2"/>
      <c r="Q81" s="2"/>
      <c r="R81" s="2"/>
      <c r="S81" s="2"/>
      <c r="T81" s="2"/>
      <c r="U81" s="2"/>
      <c r="V81" s="2"/>
      <c r="W81" s="2"/>
      <c r="X81" s="2"/>
      <c r="Y81" s="2"/>
      <c r="Z81" s="2"/>
    </row>
    <row r="82" spans="1:26" ht="30" customHeight="1">
      <c r="A82" s="2"/>
      <c r="B82" s="17"/>
      <c r="C82" s="20" t="str">
        <f t="shared" si="12"/>
        <v/>
      </c>
      <c r="D82" s="45">
        <f t="shared" si="6"/>
        <v>0</v>
      </c>
      <c r="E82" s="45">
        <f t="shared" si="7"/>
        <v>0</v>
      </c>
      <c r="F82" s="45">
        <f t="shared" si="8"/>
        <v>0</v>
      </c>
      <c r="G82" s="45">
        <f t="shared" si="9"/>
        <v>0</v>
      </c>
      <c r="H82" s="45">
        <f t="shared" si="10"/>
        <v>0</v>
      </c>
      <c r="I82" s="46">
        <f t="shared" si="11"/>
        <v>0</v>
      </c>
      <c r="J82" s="1"/>
      <c r="K82" s="2"/>
      <c r="L82" s="2"/>
      <c r="M82" s="2"/>
      <c r="N82" s="2"/>
      <c r="O82" s="2"/>
      <c r="P82" s="2"/>
      <c r="Q82" s="2"/>
      <c r="R82" s="2"/>
      <c r="S82" s="2"/>
      <c r="T82" s="2"/>
      <c r="U82" s="2"/>
      <c r="V82" s="2"/>
      <c r="W82" s="2"/>
      <c r="X82" s="2"/>
      <c r="Y82" s="2"/>
      <c r="Z82" s="2"/>
    </row>
    <row r="83" spans="1:26" ht="30" customHeight="1">
      <c r="A83" s="2"/>
      <c r="B83" s="17"/>
      <c r="C83" s="20" t="str">
        <f t="shared" si="12"/>
        <v/>
      </c>
      <c r="D83" s="45">
        <f t="shared" si="6"/>
        <v>0</v>
      </c>
      <c r="E83" s="45">
        <f t="shared" si="7"/>
        <v>0</v>
      </c>
      <c r="F83" s="45">
        <f t="shared" si="8"/>
        <v>0</v>
      </c>
      <c r="G83" s="45">
        <f t="shared" si="9"/>
        <v>0</v>
      </c>
      <c r="H83" s="45">
        <f t="shared" si="10"/>
        <v>0</v>
      </c>
      <c r="I83" s="46">
        <f t="shared" si="11"/>
        <v>0</v>
      </c>
      <c r="J83" s="1"/>
      <c r="K83" s="2"/>
      <c r="L83" s="2"/>
      <c r="M83" s="2"/>
      <c r="N83" s="2"/>
      <c r="O83" s="2"/>
      <c r="P83" s="2"/>
      <c r="Q83" s="2"/>
      <c r="R83" s="2"/>
      <c r="S83" s="2"/>
      <c r="T83" s="2"/>
      <c r="U83" s="2"/>
      <c r="V83" s="2"/>
      <c r="W83" s="2"/>
      <c r="X83" s="2"/>
      <c r="Y83" s="2"/>
      <c r="Z83" s="2"/>
    </row>
    <row r="84" spans="1:26" ht="30" customHeight="1">
      <c r="A84" s="2"/>
      <c r="B84" s="17"/>
      <c r="C84" s="20" t="str">
        <f t="shared" si="12"/>
        <v/>
      </c>
      <c r="D84" s="45">
        <f t="shared" si="6"/>
        <v>0</v>
      </c>
      <c r="E84" s="45">
        <f t="shared" si="7"/>
        <v>0</v>
      </c>
      <c r="F84" s="45">
        <f t="shared" si="8"/>
        <v>0</v>
      </c>
      <c r="G84" s="45">
        <f t="shared" si="9"/>
        <v>0</v>
      </c>
      <c r="H84" s="45">
        <f t="shared" si="10"/>
        <v>0</v>
      </c>
      <c r="I84" s="46">
        <f t="shared" si="11"/>
        <v>0</v>
      </c>
      <c r="J84" s="1"/>
      <c r="K84" s="2"/>
      <c r="L84" s="2"/>
      <c r="M84" s="2"/>
      <c r="N84" s="2"/>
      <c r="O84" s="2"/>
      <c r="P84" s="2"/>
      <c r="Q84" s="2"/>
      <c r="R84" s="2"/>
      <c r="S84" s="2"/>
      <c r="T84" s="2"/>
      <c r="U84" s="2"/>
      <c r="V84" s="2"/>
      <c r="W84" s="2"/>
      <c r="X84" s="2"/>
      <c r="Y84" s="2"/>
      <c r="Z84" s="2"/>
    </row>
    <row r="85" spans="1:26" ht="30" customHeight="1">
      <c r="A85" s="2"/>
      <c r="B85" s="17"/>
      <c r="C85" s="20" t="str">
        <f t="shared" si="12"/>
        <v/>
      </c>
      <c r="D85" s="45">
        <f t="shared" si="6"/>
        <v>0</v>
      </c>
      <c r="E85" s="45">
        <f t="shared" si="7"/>
        <v>0</v>
      </c>
      <c r="F85" s="45">
        <f t="shared" si="8"/>
        <v>0</v>
      </c>
      <c r="G85" s="45">
        <f t="shared" si="9"/>
        <v>0</v>
      </c>
      <c r="H85" s="45">
        <f t="shared" si="10"/>
        <v>0</v>
      </c>
      <c r="I85" s="46">
        <f t="shared" si="11"/>
        <v>0</v>
      </c>
      <c r="J85" s="1"/>
      <c r="K85" s="2"/>
      <c r="L85" s="2"/>
      <c r="M85" s="2"/>
      <c r="N85" s="2"/>
      <c r="O85" s="2"/>
      <c r="P85" s="2"/>
      <c r="Q85" s="2"/>
      <c r="R85" s="2"/>
      <c r="S85" s="2"/>
      <c r="T85" s="2"/>
      <c r="U85" s="2"/>
      <c r="V85" s="2"/>
      <c r="W85" s="2"/>
      <c r="X85" s="2"/>
      <c r="Y85" s="2"/>
      <c r="Z85" s="2"/>
    </row>
    <row r="86" spans="1:26" ht="30" customHeight="1">
      <c r="A86" s="2"/>
      <c r="B86" s="17"/>
      <c r="C86" s="20" t="str">
        <f t="shared" si="12"/>
        <v/>
      </c>
      <c r="D86" s="45">
        <f t="shared" si="6"/>
        <v>0</v>
      </c>
      <c r="E86" s="45">
        <f t="shared" si="7"/>
        <v>0</v>
      </c>
      <c r="F86" s="45">
        <f t="shared" si="8"/>
        <v>0</v>
      </c>
      <c r="G86" s="45">
        <f t="shared" si="9"/>
        <v>0</v>
      </c>
      <c r="H86" s="45">
        <f t="shared" si="10"/>
        <v>0</v>
      </c>
      <c r="I86" s="46">
        <f t="shared" si="11"/>
        <v>0</v>
      </c>
      <c r="J86" s="1"/>
      <c r="K86" s="2"/>
      <c r="L86" s="2"/>
      <c r="M86" s="2"/>
      <c r="N86" s="2"/>
      <c r="O86" s="2"/>
      <c r="P86" s="2"/>
      <c r="Q86" s="2"/>
      <c r="R86" s="2"/>
      <c r="S86" s="2"/>
      <c r="T86" s="2"/>
      <c r="U86" s="2"/>
      <c r="V86" s="2"/>
      <c r="W86" s="2"/>
      <c r="X86" s="2"/>
      <c r="Y86" s="2"/>
      <c r="Z86" s="2"/>
    </row>
    <row r="87" spans="1:26" ht="30" customHeight="1">
      <c r="A87" s="2"/>
      <c r="B87" s="17"/>
      <c r="C87" s="20" t="str">
        <f t="shared" si="12"/>
        <v/>
      </c>
      <c r="D87" s="45">
        <f t="shared" si="6"/>
        <v>0</v>
      </c>
      <c r="E87" s="45">
        <f t="shared" si="7"/>
        <v>0</v>
      </c>
      <c r="F87" s="45">
        <f t="shared" si="8"/>
        <v>0</v>
      </c>
      <c r="G87" s="45">
        <f t="shared" si="9"/>
        <v>0</v>
      </c>
      <c r="H87" s="45">
        <f t="shared" si="10"/>
        <v>0</v>
      </c>
      <c r="I87" s="46">
        <f t="shared" si="11"/>
        <v>0</v>
      </c>
      <c r="J87" s="1"/>
      <c r="K87" s="2"/>
      <c r="L87" s="2"/>
      <c r="M87" s="2"/>
      <c r="N87" s="2"/>
      <c r="O87" s="2"/>
      <c r="P87" s="2"/>
      <c r="Q87" s="2"/>
      <c r="R87" s="2"/>
      <c r="S87" s="2"/>
      <c r="T87" s="2"/>
      <c r="U87" s="2"/>
      <c r="V87" s="2"/>
      <c r="W87" s="2"/>
      <c r="X87" s="2"/>
      <c r="Y87" s="2"/>
      <c r="Z87" s="2"/>
    </row>
    <row r="88" spans="1:26" ht="30" customHeight="1">
      <c r="A88" s="2"/>
      <c r="B88" s="17"/>
      <c r="C88" s="20" t="str">
        <f t="shared" si="12"/>
        <v/>
      </c>
      <c r="D88" s="45">
        <f t="shared" si="6"/>
        <v>0</v>
      </c>
      <c r="E88" s="45">
        <f t="shared" si="7"/>
        <v>0</v>
      </c>
      <c r="F88" s="45">
        <f t="shared" si="8"/>
        <v>0</v>
      </c>
      <c r="G88" s="45">
        <f t="shared" si="9"/>
        <v>0</v>
      </c>
      <c r="H88" s="45">
        <f t="shared" si="10"/>
        <v>0</v>
      </c>
      <c r="I88" s="46">
        <f t="shared" si="11"/>
        <v>0</v>
      </c>
      <c r="J88" s="1"/>
      <c r="K88" s="2"/>
      <c r="L88" s="2"/>
      <c r="M88" s="2"/>
      <c r="N88" s="2"/>
      <c r="O88" s="2"/>
      <c r="P88" s="2"/>
      <c r="Q88" s="2"/>
      <c r="R88" s="2"/>
      <c r="S88" s="2"/>
      <c r="T88" s="2"/>
      <c r="U88" s="2"/>
      <c r="V88" s="2"/>
      <c r="W88" s="2"/>
      <c r="X88" s="2"/>
      <c r="Y88" s="2"/>
      <c r="Z88" s="2"/>
    </row>
    <row r="89" spans="1:26" ht="30" customHeight="1">
      <c r="A89" s="2"/>
      <c r="B89" s="17"/>
      <c r="C89" s="20" t="str">
        <f t="shared" si="12"/>
        <v/>
      </c>
      <c r="D89" s="45">
        <f t="shared" si="6"/>
        <v>0</v>
      </c>
      <c r="E89" s="45">
        <f t="shared" si="7"/>
        <v>0</v>
      </c>
      <c r="F89" s="45">
        <f t="shared" si="8"/>
        <v>0</v>
      </c>
      <c r="G89" s="45">
        <f t="shared" si="9"/>
        <v>0</v>
      </c>
      <c r="H89" s="45">
        <f t="shared" si="10"/>
        <v>0</v>
      </c>
      <c r="I89" s="46">
        <f t="shared" si="11"/>
        <v>0</v>
      </c>
      <c r="J89" s="1"/>
      <c r="K89" s="2"/>
      <c r="L89" s="2"/>
      <c r="M89" s="2"/>
      <c r="N89" s="2"/>
      <c r="O89" s="2"/>
      <c r="P89" s="2"/>
      <c r="Q89" s="2"/>
      <c r="R89" s="2"/>
      <c r="S89" s="2"/>
      <c r="T89" s="2"/>
      <c r="U89" s="2"/>
      <c r="V89" s="2"/>
      <c r="W89" s="2"/>
      <c r="X89" s="2"/>
      <c r="Y89" s="2"/>
      <c r="Z89" s="2"/>
    </row>
    <row r="90" spans="1:26" ht="30" customHeight="1">
      <c r="A90" s="2"/>
      <c r="B90" s="17"/>
      <c r="C90" s="20" t="str">
        <f t="shared" si="12"/>
        <v/>
      </c>
      <c r="D90" s="45">
        <f t="shared" si="6"/>
        <v>0</v>
      </c>
      <c r="E90" s="45">
        <f t="shared" si="7"/>
        <v>0</v>
      </c>
      <c r="F90" s="45">
        <f t="shared" si="8"/>
        <v>0</v>
      </c>
      <c r="G90" s="45">
        <f t="shared" si="9"/>
        <v>0</v>
      </c>
      <c r="H90" s="45">
        <f t="shared" si="10"/>
        <v>0</v>
      </c>
      <c r="I90" s="46">
        <f t="shared" si="11"/>
        <v>0</v>
      </c>
      <c r="J90" s="1"/>
      <c r="K90" s="2"/>
      <c r="L90" s="2"/>
      <c r="M90" s="2"/>
      <c r="N90" s="2"/>
      <c r="O90" s="2"/>
      <c r="P90" s="2"/>
      <c r="Q90" s="2"/>
      <c r="R90" s="2"/>
      <c r="S90" s="2"/>
      <c r="T90" s="2"/>
      <c r="U90" s="2"/>
      <c r="V90" s="2"/>
      <c r="W90" s="2"/>
      <c r="X90" s="2"/>
      <c r="Y90" s="2"/>
      <c r="Z90" s="2"/>
    </row>
    <row r="91" spans="1:26" ht="30" customHeight="1">
      <c r="A91" s="2"/>
      <c r="B91" s="17">
        <f>B60+1</f>
        <v>6</v>
      </c>
      <c r="C91" s="20" t="str">
        <f t="shared" si="12"/>
        <v/>
      </c>
      <c r="D91" s="45">
        <f t="shared" si="6"/>
        <v>0</v>
      </c>
      <c r="E91" s="45">
        <f t="shared" si="7"/>
        <v>0</v>
      </c>
      <c r="F91" s="45">
        <f t="shared" si="8"/>
        <v>0</v>
      </c>
      <c r="G91" s="45">
        <f t="shared" si="9"/>
        <v>0</v>
      </c>
      <c r="H91" s="45">
        <f t="shared" si="10"/>
        <v>0</v>
      </c>
      <c r="I91" s="46">
        <f t="shared" si="11"/>
        <v>0</v>
      </c>
      <c r="J91" s="1"/>
      <c r="K91" s="2"/>
      <c r="L91" s="2"/>
      <c r="M91" s="2"/>
      <c r="N91" s="2"/>
      <c r="O91" s="2"/>
      <c r="P91" s="2"/>
      <c r="Q91" s="2"/>
      <c r="R91" s="2"/>
      <c r="S91" s="2"/>
      <c r="T91" s="2"/>
      <c r="U91" s="2"/>
      <c r="V91" s="2"/>
      <c r="W91" s="2"/>
      <c r="X91" s="2"/>
      <c r="Y91" s="2"/>
      <c r="Z91" s="2"/>
    </row>
    <row r="92" spans="1:26" ht="30" customHeight="1">
      <c r="A92" s="2"/>
      <c r="B92" s="17">
        <f t="shared" si="5"/>
        <v>7</v>
      </c>
      <c r="C92" s="20" t="str">
        <f t="shared" si="12"/>
        <v/>
      </c>
      <c r="D92" s="45">
        <f t="shared" si="6"/>
        <v>0</v>
      </c>
      <c r="E92" s="45">
        <f t="shared" si="7"/>
        <v>0</v>
      </c>
      <c r="F92" s="45">
        <f t="shared" si="8"/>
        <v>0</v>
      </c>
      <c r="G92" s="45">
        <f t="shared" si="9"/>
        <v>0</v>
      </c>
      <c r="H92" s="45">
        <f t="shared" si="10"/>
        <v>0</v>
      </c>
      <c r="I92" s="46">
        <f t="shared" si="11"/>
        <v>0</v>
      </c>
      <c r="J92" s="1"/>
      <c r="K92" s="2"/>
      <c r="L92" s="2"/>
      <c r="M92" s="2"/>
      <c r="N92" s="2"/>
      <c r="O92" s="2"/>
      <c r="P92" s="2"/>
      <c r="Q92" s="2"/>
      <c r="R92" s="2"/>
      <c r="S92" s="2"/>
      <c r="T92" s="2"/>
      <c r="U92" s="2"/>
      <c r="V92" s="2"/>
      <c r="W92" s="2"/>
      <c r="X92" s="2"/>
      <c r="Y92" s="2"/>
      <c r="Z92" s="2"/>
    </row>
    <row r="93" spans="1:26" ht="30" customHeight="1">
      <c r="A93" s="2"/>
      <c r="B93" s="17">
        <f t="shared" si="5"/>
        <v>8</v>
      </c>
      <c r="C93" s="20" t="str">
        <f t="shared" si="12"/>
        <v/>
      </c>
      <c r="D93" s="45">
        <f t="shared" si="6"/>
        <v>0</v>
      </c>
      <c r="E93" s="45">
        <f t="shared" si="7"/>
        <v>0</v>
      </c>
      <c r="F93" s="45">
        <f t="shared" si="8"/>
        <v>0</v>
      </c>
      <c r="G93" s="45">
        <f t="shared" si="9"/>
        <v>0</v>
      </c>
      <c r="H93" s="45">
        <f t="shared" si="10"/>
        <v>0</v>
      </c>
      <c r="I93" s="46">
        <f t="shared" si="11"/>
        <v>0</v>
      </c>
      <c r="J93" s="1"/>
      <c r="K93" s="2"/>
      <c r="L93" s="2"/>
      <c r="M93" s="2"/>
      <c r="N93" s="2"/>
      <c r="O93" s="2"/>
      <c r="P93" s="2"/>
      <c r="Q93" s="2"/>
      <c r="R93" s="2"/>
      <c r="S93" s="2"/>
      <c r="T93" s="2"/>
      <c r="U93" s="2"/>
      <c r="V93" s="2"/>
      <c r="W93" s="2"/>
      <c r="X93" s="2"/>
      <c r="Y93" s="2"/>
      <c r="Z93" s="2"/>
    </row>
    <row r="94" spans="1:26" ht="30" customHeight="1">
      <c r="A94" s="2"/>
      <c r="B94" s="17">
        <f t="shared" si="5"/>
        <v>9</v>
      </c>
      <c r="C94" s="20" t="str">
        <f t="shared" si="12"/>
        <v/>
      </c>
      <c r="D94" s="45">
        <f t="shared" si="6"/>
        <v>0</v>
      </c>
      <c r="E94" s="45">
        <f t="shared" si="7"/>
        <v>0</v>
      </c>
      <c r="F94" s="45">
        <f t="shared" si="8"/>
        <v>0</v>
      </c>
      <c r="G94" s="45">
        <f t="shared" si="9"/>
        <v>0</v>
      </c>
      <c r="H94" s="45">
        <f t="shared" si="10"/>
        <v>0</v>
      </c>
      <c r="I94" s="46">
        <f t="shared" si="11"/>
        <v>0</v>
      </c>
      <c r="J94" s="1"/>
      <c r="K94" s="2"/>
      <c r="L94" s="2"/>
      <c r="M94" s="2"/>
      <c r="N94" s="2"/>
      <c r="O94" s="2"/>
      <c r="P94" s="2"/>
      <c r="Q94" s="2"/>
      <c r="R94" s="2"/>
      <c r="S94" s="2"/>
      <c r="T94" s="2"/>
      <c r="U94" s="2"/>
      <c r="V94" s="2"/>
      <c r="W94" s="2"/>
      <c r="X94" s="2"/>
      <c r="Y94" s="2"/>
      <c r="Z94" s="2"/>
    </row>
    <row r="95" spans="1:26" ht="30" customHeight="1">
      <c r="A95" s="2"/>
      <c r="B95" s="17">
        <f t="shared" si="5"/>
        <v>10</v>
      </c>
      <c r="C95" s="20" t="str">
        <f t="shared" si="12"/>
        <v/>
      </c>
      <c r="D95" s="45">
        <f t="shared" si="6"/>
        <v>0</v>
      </c>
      <c r="E95" s="45">
        <f t="shared" si="7"/>
        <v>0</v>
      </c>
      <c r="F95" s="45">
        <f t="shared" si="8"/>
        <v>0</v>
      </c>
      <c r="G95" s="45">
        <f t="shared" si="9"/>
        <v>0</v>
      </c>
      <c r="H95" s="45">
        <f t="shared" si="10"/>
        <v>0</v>
      </c>
      <c r="I95" s="46">
        <f t="shared" si="11"/>
        <v>0</v>
      </c>
      <c r="J95" s="1"/>
      <c r="K95" s="2"/>
      <c r="L95" s="2"/>
      <c r="M95" s="2"/>
      <c r="N95" s="2"/>
      <c r="O95" s="2"/>
      <c r="P95" s="2"/>
      <c r="Q95" s="2"/>
      <c r="R95" s="2"/>
      <c r="S95" s="2"/>
      <c r="T95" s="2"/>
      <c r="U95" s="2"/>
      <c r="V95" s="2"/>
      <c r="W95" s="2"/>
      <c r="X95" s="2"/>
      <c r="Y95" s="2"/>
      <c r="Z95" s="2"/>
    </row>
    <row r="96" spans="1:26" ht="15.75" customHeight="1">
      <c r="A96" s="2"/>
      <c r="B96" s="1"/>
      <c r="C96" s="44" t="s">
        <v>37</v>
      </c>
      <c r="D96" s="43">
        <f t="shared" ref="D96:I96" si="13">SUM(D56:D95)</f>
        <v>0</v>
      </c>
      <c r="E96" s="43">
        <f t="shared" si="13"/>
        <v>0</v>
      </c>
      <c r="F96" s="43">
        <f t="shared" si="13"/>
        <v>0</v>
      </c>
      <c r="G96" s="43">
        <f t="shared" si="13"/>
        <v>0</v>
      </c>
      <c r="H96" s="457">
        <f t="shared" si="13"/>
        <v>0</v>
      </c>
      <c r="I96" s="40">
        <f t="shared" si="13"/>
        <v>0</v>
      </c>
      <c r="J96" s="1"/>
      <c r="K96" s="2"/>
      <c r="L96" s="2"/>
      <c r="M96" s="2"/>
      <c r="N96" s="2"/>
      <c r="O96" s="2"/>
      <c r="P96" s="2"/>
      <c r="Q96" s="2"/>
      <c r="R96" s="2"/>
      <c r="S96" s="2"/>
      <c r="T96" s="2"/>
      <c r="U96" s="2"/>
      <c r="V96" s="2"/>
      <c r="W96" s="2"/>
      <c r="X96" s="2"/>
      <c r="Y96" s="2"/>
      <c r="Z96" s="2"/>
    </row>
    <row r="97" spans="1:26" ht="7.5" customHeight="1">
      <c r="A97" s="2"/>
      <c r="B97" s="1"/>
      <c r="C97" s="1"/>
      <c r="D97" s="1"/>
      <c r="E97" s="1"/>
      <c r="F97" s="1"/>
      <c r="G97" s="1"/>
      <c r="H97" s="1"/>
      <c r="I97" s="1"/>
      <c r="J97" s="1"/>
      <c r="K97" s="2"/>
      <c r="L97" s="2"/>
      <c r="M97" s="2"/>
      <c r="N97" s="2"/>
      <c r="O97" s="2"/>
      <c r="P97" s="2"/>
      <c r="Q97" s="2"/>
      <c r="R97" s="2"/>
      <c r="S97" s="2"/>
      <c r="T97" s="2"/>
      <c r="U97" s="2"/>
      <c r="V97" s="2"/>
      <c r="W97" s="2"/>
      <c r="X97" s="2"/>
      <c r="Y97" s="2"/>
      <c r="Z97" s="2"/>
    </row>
    <row r="98" spans="1:26" ht="7.5" customHeight="1">
      <c r="A98" s="2"/>
      <c r="B98" s="1"/>
      <c r="C98" s="1"/>
      <c r="D98" s="1"/>
      <c r="E98" s="1"/>
      <c r="F98" s="1"/>
      <c r="G98" s="1"/>
      <c r="H98" s="1"/>
      <c r="I98" s="1"/>
      <c r="J98" s="1"/>
      <c r="K98" s="2"/>
      <c r="L98" s="2"/>
      <c r="M98" s="2"/>
      <c r="N98" s="2"/>
      <c r="O98" s="2"/>
      <c r="P98" s="2"/>
      <c r="Q98" s="2"/>
      <c r="R98" s="2"/>
      <c r="S98" s="2"/>
      <c r="T98" s="2"/>
      <c r="U98" s="2"/>
      <c r="V98" s="2"/>
      <c r="W98" s="2"/>
      <c r="X98" s="2"/>
      <c r="Y98" s="2"/>
      <c r="Z98" s="2"/>
    </row>
    <row r="99" spans="1:26" ht="30" customHeight="1">
      <c r="A99" s="2"/>
      <c r="B99" s="1"/>
      <c r="C99" s="11" t="s">
        <v>59</v>
      </c>
      <c r="D99" s="13" t="s">
        <v>18</v>
      </c>
      <c r="E99" s="13" t="s">
        <v>19</v>
      </c>
      <c r="F99" s="13" t="s">
        <v>20</v>
      </c>
      <c r="G99" s="13" t="s">
        <v>21</v>
      </c>
      <c r="H99" s="14" t="s">
        <v>22</v>
      </c>
      <c r="I99" s="15" t="s">
        <v>23</v>
      </c>
      <c r="J99" s="1"/>
      <c r="K99" s="2"/>
      <c r="L99" s="2"/>
      <c r="M99" s="2"/>
      <c r="N99" s="2"/>
      <c r="O99" s="2"/>
      <c r="P99" s="2"/>
      <c r="Q99" s="2"/>
      <c r="R99" s="2"/>
      <c r="S99" s="2"/>
      <c r="T99" s="2"/>
      <c r="U99" s="2"/>
      <c r="V99" s="2"/>
      <c r="W99" s="2"/>
      <c r="X99" s="2"/>
      <c r="Y99" s="2"/>
      <c r="Z99" s="2"/>
    </row>
    <row r="100" spans="1:26" ht="30" customHeight="1">
      <c r="A100" s="2"/>
      <c r="B100" s="17">
        <v>1</v>
      </c>
      <c r="C100" s="20" t="s">
        <v>60</v>
      </c>
      <c r="D100" s="23">
        <f ca="1">SUMIF('Summary of Organisation Cost (2'!$A$26:$A$267,'Summary of Organisation Costs'!$C100,'Summary of Organisation Cost (2'!$D$26:$D$90)+SUMIF('Summary of Organisation Cost (2'!$J$26:$J$90,'Summary of Organisation Costs'!$C100,'Summary of Organisation Cost (2'!$M$26:$M$90)</f>
        <v>0</v>
      </c>
      <c r="E100" s="23">
        <f ca="1">SUMIF('Summary of Organisation Cost (2'!$A$26:$A$267,'Summary of Organisation Costs'!$C100,'Summary of Organisation Cost (2'!$E$26:$E$90)+SUMIF('Summary of Organisation Cost (2'!$J$26:$J$90,'Summary of Organisation Costs'!$C100,'Summary of Organisation Cost (2'!$N$26:$N$90)</f>
        <v>0</v>
      </c>
      <c r="F100" s="23">
        <f ca="1">SUMIF('Summary of Organisation Cost (2'!$A$26:$A$267,'Summary of Organisation Costs'!$C100,'Summary of Organisation Cost (2'!$F$26:$F$90)+SUMIF('Summary of Organisation Cost (2'!$J$26:$J$90,'Summary of Organisation Costs'!$C100,'Summary of Organisation Cost (2'!$O$26:$O$90)</f>
        <v>0</v>
      </c>
      <c r="G100" s="23">
        <f ca="1">SUMIF('Summary of Organisation Cost (2'!$A$26:$A$267,'Summary of Organisation Costs'!$C100,'Summary of Organisation Cost (2'!$G$26:$G$90)+SUMIF('Summary of Organisation Cost (2'!$J$26:$J$90,'Summary of Organisation Costs'!$C100,'Summary of Organisation Cost (2'!$P$26:$P$90)</f>
        <v>0</v>
      </c>
      <c r="H100" s="23">
        <f ca="1">SUMIF('Summary of Organisation Cost (2'!$A$26:$A$267,'Summary of Organisation Costs'!$C100,'Summary of Organisation Cost (2'!$H$26:$H$90)+SUMIF('Summary of Organisation Cost (2'!$J$26:$J$90,'Summary of Organisation Costs'!$C100,'Summary of Organisation Cost (2'!$Q$26:$Q$90)</f>
        <v>0</v>
      </c>
      <c r="I100" s="28">
        <f t="shared" ref="I100:I104" ca="1" si="14">SUM(D100:H100)</f>
        <v>0</v>
      </c>
      <c r="J100" s="1"/>
      <c r="K100" s="2"/>
      <c r="L100" s="2"/>
      <c r="M100" s="2"/>
      <c r="N100" s="2"/>
      <c r="O100" s="2"/>
      <c r="P100" s="2"/>
      <c r="Q100" s="2"/>
      <c r="R100" s="2"/>
      <c r="S100" s="2"/>
      <c r="T100" s="2"/>
      <c r="U100" s="2"/>
      <c r="V100" s="2"/>
      <c r="W100" s="2"/>
      <c r="X100" s="2"/>
      <c r="Y100" s="2"/>
      <c r="Z100" s="2"/>
    </row>
    <row r="101" spans="1:26" ht="30" customHeight="1">
      <c r="A101" s="2"/>
      <c r="B101" s="17"/>
      <c r="C101" s="20" t="s">
        <v>61</v>
      </c>
      <c r="D101" s="23">
        <f ca="1">SUMIF('Summary of Organisation Cost (2'!$A$26:$A$267,'Summary of Organisation Costs'!$C101,'Summary of Organisation Cost (2'!$D$26:$D$90)+SUMIF('Summary of Organisation Cost (2'!$J$26:$J$90,'Summary of Organisation Costs'!$C101,'Summary of Organisation Cost (2'!$M$26:$M$90)</f>
        <v>0</v>
      </c>
      <c r="E101" s="23">
        <f ca="1">SUMIF('Summary of Organisation Cost (2'!$A$26:$A$267,'Summary of Organisation Costs'!$C101,'Summary of Organisation Cost (2'!$E$26:$E$90)+SUMIF('Summary of Organisation Cost (2'!$J$26:$J$90,'Summary of Organisation Costs'!$C101,'Summary of Organisation Cost (2'!$N$26:$N$90)</f>
        <v>0</v>
      </c>
      <c r="F101" s="23">
        <f ca="1">SUMIF('Summary of Organisation Cost (2'!$A$26:$A$267,'Summary of Organisation Costs'!$C101,'Summary of Organisation Cost (2'!$F$26:$F$90)+SUMIF('Summary of Organisation Cost (2'!$J$26:$J$90,'Summary of Organisation Costs'!$C101,'Summary of Organisation Cost (2'!$O$26:$O$90)</f>
        <v>0</v>
      </c>
      <c r="G101" s="23">
        <f ca="1">SUMIF('Summary of Organisation Cost (2'!$A$26:$A$267,'Summary of Organisation Costs'!$C101,'Summary of Organisation Cost (2'!$G$26:$G$90)+SUMIF('Summary of Organisation Cost (2'!$J$26:$J$90,'Summary of Organisation Costs'!$C101,'Summary of Organisation Cost (2'!$P$26:$P$90)</f>
        <v>0</v>
      </c>
      <c r="H101" s="23">
        <f ca="1">SUMIF('Summary of Organisation Cost (2'!$A$26:$A$267,'Summary of Organisation Costs'!$C101,'Summary of Organisation Cost (2'!$H$26:$H$90)+SUMIF('Summary of Organisation Cost (2'!$J$26:$J$90,'Summary of Organisation Costs'!$C101,'Summary of Organisation Cost (2'!$Q$26:$Q$90)</f>
        <v>0</v>
      </c>
      <c r="I101" s="28">
        <f t="shared" ca="1" si="14"/>
        <v>0</v>
      </c>
      <c r="J101" s="1"/>
      <c r="K101" s="2"/>
      <c r="L101" s="2"/>
      <c r="M101" s="2"/>
      <c r="N101" s="2"/>
      <c r="O101" s="2"/>
      <c r="P101" s="2"/>
      <c r="Q101" s="2"/>
      <c r="R101" s="2"/>
      <c r="S101" s="2"/>
      <c r="T101" s="2"/>
      <c r="U101" s="2"/>
      <c r="V101" s="2"/>
      <c r="W101" s="2"/>
      <c r="X101" s="2"/>
      <c r="Y101" s="2"/>
      <c r="Z101" s="2"/>
    </row>
    <row r="102" spans="1:26" ht="30" customHeight="1">
      <c r="A102" s="2"/>
      <c r="B102" s="17"/>
      <c r="C102" s="20" t="s">
        <v>62</v>
      </c>
      <c r="D102" s="23">
        <f ca="1">SUMIF('Summary of Organisation Cost (2'!$A$26:$A$267,'Summary of Organisation Costs'!$C102,'Summary of Organisation Cost (2'!$D$26:$D$90)+SUMIF('Summary of Organisation Cost (2'!$J$26:$J$90,'Summary of Organisation Costs'!$C102,'Summary of Organisation Cost (2'!$M$26:$M$90)</f>
        <v>0</v>
      </c>
      <c r="E102" s="23">
        <f ca="1">SUMIF('Summary of Organisation Cost (2'!$A$26:$A$267,'Summary of Organisation Costs'!$C102,'Summary of Organisation Cost (2'!$E$26:$E$90)+SUMIF('Summary of Organisation Cost (2'!$J$26:$J$90,'Summary of Organisation Costs'!$C102,'Summary of Organisation Cost (2'!$N$26:$N$90)</f>
        <v>0</v>
      </c>
      <c r="F102" s="23">
        <f ca="1">SUMIF('Summary of Organisation Cost (2'!$A$26:$A$267,'Summary of Organisation Costs'!$C102,'Summary of Organisation Cost (2'!$F$26:$F$90)+SUMIF('Summary of Organisation Cost (2'!$J$26:$J$90,'Summary of Organisation Costs'!$C102,'Summary of Organisation Cost (2'!$O$26:$O$90)</f>
        <v>0</v>
      </c>
      <c r="G102" s="23">
        <f ca="1">SUMIF('Summary of Organisation Cost (2'!$A$26:$A$267,'Summary of Organisation Costs'!$C102,'Summary of Organisation Cost (2'!$G$26:$G$90)+SUMIF('Summary of Organisation Cost (2'!$J$26:$J$90,'Summary of Organisation Costs'!$C102,'Summary of Organisation Cost (2'!$P$26:$P$90)</f>
        <v>0</v>
      </c>
      <c r="H102" s="23">
        <f ca="1">SUMIF('Summary of Organisation Cost (2'!$A$26:$A$267,'Summary of Organisation Costs'!$C102,'Summary of Organisation Cost (2'!$H$26:$H$90)+SUMIF('Summary of Organisation Cost (2'!$J$26:$J$90,'Summary of Organisation Costs'!$C102,'Summary of Organisation Cost (2'!$Q$26:$Q$90)</f>
        <v>0</v>
      </c>
      <c r="I102" s="28">
        <f t="shared" ca="1" si="14"/>
        <v>0</v>
      </c>
      <c r="J102" s="1"/>
      <c r="K102" s="2"/>
      <c r="L102" s="2"/>
      <c r="M102" s="2"/>
      <c r="N102" s="2"/>
      <c r="O102" s="2"/>
      <c r="P102" s="2"/>
      <c r="Q102" s="2"/>
      <c r="R102" s="2"/>
      <c r="S102" s="2"/>
      <c r="T102" s="2"/>
      <c r="U102" s="2"/>
      <c r="V102" s="2"/>
      <c r="W102" s="2"/>
      <c r="X102" s="2"/>
      <c r="Y102" s="2"/>
      <c r="Z102" s="2"/>
    </row>
    <row r="103" spans="1:26" ht="30" customHeight="1">
      <c r="A103" s="2"/>
      <c r="B103" s="17">
        <f>B100+1</f>
        <v>2</v>
      </c>
      <c r="C103" s="20" t="s">
        <v>63</v>
      </c>
      <c r="D103" s="23">
        <f ca="1">SUMIF('Summary of Organisation Cost (2'!$A$26:$A$267,'Summary of Organisation Costs'!$C103,'Summary of Organisation Cost (2'!$D$26:$D$90)+SUMIF('Summary of Organisation Cost (2'!$J$26:$J$90,'Summary of Organisation Costs'!$C103,'Summary of Organisation Cost (2'!$M$26:$M$90)</f>
        <v>0</v>
      </c>
      <c r="E103" s="23">
        <f ca="1">SUMIF('Summary of Organisation Cost (2'!$A$26:$A$267,'Summary of Organisation Costs'!$C103,'Summary of Organisation Cost (2'!$E$26:$E$90)+SUMIF('Summary of Organisation Cost (2'!$J$26:$J$90,'Summary of Organisation Costs'!$C103,'Summary of Organisation Cost (2'!$N$26:$N$90)</f>
        <v>0</v>
      </c>
      <c r="F103" s="23">
        <f ca="1">SUMIF('Summary of Organisation Cost (2'!$A$26:$A$267,'Summary of Organisation Costs'!$C103,'Summary of Organisation Cost (2'!$F$26:$F$90)+SUMIF('Summary of Organisation Cost (2'!$J$26:$J$90,'Summary of Organisation Costs'!$C103,'Summary of Organisation Cost (2'!$O$26:$O$90)</f>
        <v>0</v>
      </c>
      <c r="G103" s="23">
        <f ca="1">SUMIF('Summary of Organisation Cost (2'!$A$26:$A$267,'Summary of Organisation Costs'!$C103,'Summary of Organisation Cost (2'!$G$26:$G$90)+SUMIF('Summary of Organisation Cost (2'!$J$26:$J$90,'Summary of Organisation Costs'!$C103,'Summary of Organisation Cost (2'!$P$26:$P$90)</f>
        <v>0</v>
      </c>
      <c r="H103" s="23">
        <f ca="1">SUMIF('Summary of Organisation Cost (2'!$A$26:$A$267,'Summary of Organisation Costs'!$C103,'Summary of Organisation Cost (2'!$H$26:$H$90)+SUMIF('Summary of Organisation Cost (2'!$J$26:$J$90,'Summary of Organisation Costs'!$C103,'Summary of Organisation Cost (2'!$Q$26:$Q$90)</f>
        <v>0</v>
      </c>
      <c r="I103" s="28">
        <f t="shared" ca="1" si="14"/>
        <v>0</v>
      </c>
      <c r="J103" s="1"/>
      <c r="K103" s="2"/>
      <c r="L103" s="2"/>
      <c r="M103" s="2"/>
      <c r="N103" s="2"/>
      <c r="O103" s="2"/>
      <c r="P103" s="2"/>
      <c r="Q103" s="2"/>
      <c r="R103" s="2"/>
      <c r="S103" s="2"/>
      <c r="T103" s="2"/>
      <c r="U103" s="2"/>
      <c r="V103" s="2"/>
      <c r="W103" s="2"/>
      <c r="X103" s="2"/>
      <c r="Y103" s="2"/>
      <c r="Z103" s="2"/>
    </row>
    <row r="104" spans="1:26" ht="30" customHeight="1">
      <c r="A104" s="2"/>
      <c r="B104" s="17">
        <f t="shared" ref="B104" si="15">B103+1</f>
        <v>3</v>
      </c>
      <c r="C104" s="20" t="s">
        <v>64</v>
      </c>
      <c r="D104" s="23">
        <f ca="1">SUMIF('Summary of Organisation Cost (2'!$A$26:$A$267,'Summary of Organisation Costs'!$C104,'Summary of Organisation Cost (2'!$D$26:$D$90)+SUMIF('Summary of Organisation Cost (2'!$J$26:$J$90,'Summary of Organisation Costs'!$C104,'Summary of Organisation Cost (2'!$M$26:$M$90)</f>
        <v>0</v>
      </c>
      <c r="E104" s="23">
        <f ca="1">SUMIF('Summary of Organisation Cost (2'!$A$26:$A$267,'Summary of Organisation Costs'!$C104,'Summary of Organisation Cost (2'!$E$26:$E$90)+SUMIF('Summary of Organisation Cost (2'!$J$26:$J$90,'Summary of Organisation Costs'!$C104,'Summary of Organisation Cost (2'!$N$26:$N$90)</f>
        <v>0</v>
      </c>
      <c r="F104" s="23">
        <f ca="1">SUMIF('Summary of Organisation Cost (2'!$A$26:$A$267,'Summary of Organisation Costs'!$C104,'Summary of Organisation Cost (2'!$F$26:$F$90)+SUMIF('Summary of Organisation Cost (2'!$J$26:$J$90,'Summary of Organisation Costs'!$C104,'Summary of Organisation Cost (2'!$O$26:$O$90)</f>
        <v>0</v>
      </c>
      <c r="G104" s="23">
        <f ca="1">SUMIF('Summary of Organisation Cost (2'!$A$26:$A$267,'Summary of Organisation Costs'!$C104,'Summary of Organisation Cost (2'!$G$26:$G$90)+SUMIF('Summary of Organisation Cost (2'!$J$26:$J$90,'Summary of Organisation Costs'!$C104,'Summary of Organisation Cost (2'!$P$26:$P$90)</f>
        <v>0</v>
      </c>
      <c r="H104" s="23">
        <f ca="1">SUMIF('Summary of Organisation Cost (2'!$A$26:$A$267,'Summary of Organisation Costs'!$C104,'Summary of Organisation Cost (2'!$H$26:$H$90)+SUMIF('Summary of Organisation Cost (2'!$J$26:$J$90,'Summary of Organisation Costs'!$C104,'Summary of Organisation Cost (2'!$Q$26:$Q$90)</f>
        <v>0</v>
      </c>
      <c r="I104" s="28">
        <f t="shared" ca="1" si="14"/>
        <v>0</v>
      </c>
      <c r="J104" s="1"/>
      <c r="K104" s="2"/>
      <c r="L104" s="2"/>
      <c r="M104" s="2"/>
      <c r="N104" s="2"/>
      <c r="O104" s="2"/>
      <c r="P104" s="2"/>
      <c r="Q104" s="2"/>
      <c r="R104" s="2"/>
      <c r="S104" s="2"/>
      <c r="T104" s="2"/>
      <c r="U104" s="2"/>
      <c r="V104" s="2"/>
      <c r="W104" s="2"/>
      <c r="X104" s="2"/>
      <c r="Y104" s="2"/>
      <c r="Z104" s="2"/>
    </row>
    <row r="105" spans="1:26" ht="30" customHeight="1">
      <c r="A105" s="2"/>
      <c r="B105" s="17"/>
      <c r="C105" s="477" t="s">
        <v>65</v>
      </c>
      <c r="D105" s="23">
        <f ca="1">SUMIF('Summary of Organisation Cost (2'!$A$26:$A$267,'Summary of Organisation Costs'!$C105,'Summary of Organisation Cost (2'!$D$26:$D$90)+SUMIF('Summary of Organisation Cost (2'!$J$26:$J$90,'Summary of Organisation Costs'!$C105,'Summary of Organisation Cost (2'!$M$26:$M$90)</f>
        <v>0</v>
      </c>
      <c r="E105" s="23">
        <f ca="1">SUMIF('Summary of Organisation Cost (2'!$A$26:$A$267,'Summary of Organisation Costs'!$C105,'Summary of Organisation Cost (2'!$E$26:$E$90)+SUMIF('Summary of Organisation Cost (2'!$J$26:$J$90,'Summary of Organisation Costs'!$C105,'Summary of Organisation Cost (2'!$N$26:$N$90)</f>
        <v>0</v>
      </c>
      <c r="F105" s="23">
        <f ca="1">SUMIF('Summary of Organisation Cost (2'!$A$26:$A$267,'Summary of Organisation Costs'!$C105,'Summary of Organisation Cost (2'!$F$26:$F$90)+SUMIF('Summary of Organisation Cost (2'!$J$26:$J$90,'Summary of Organisation Costs'!$C105,'Summary of Organisation Cost (2'!$O$26:$O$90)</f>
        <v>0</v>
      </c>
      <c r="G105" s="23">
        <f ca="1">SUMIF('Summary of Organisation Cost (2'!$A$26:$A$267,'Summary of Organisation Costs'!$C105,'Summary of Organisation Cost (2'!$G$26:$G$90)+SUMIF('Summary of Organisation Cost (2'!$J$26:$J$90,'Summary of Organisation Costs'!$C105,'Summary of Organisation Cost (2'!$P$26:$P$90)</f>
        <v>0</v>
      </c>
      <c r="H105" s="23">
        <f ca="1">SUMIF('Summary of Organisation Cost (2'!$A$26:$A$267,'Summary of Organisation Costs'!$C105,'Summary of Organisation Cost (2'!$H$26:$H$90)+SUMIF('Summary of Organisation Cost (2'!$J$26:$J$90,'Summary of Organisation Costs'!$C105,'Summary of Organisation Cost (2'!$Q$26:$Q$90)</f>
        <v>0</v>
      </c>
      <c r="I105" s="28">
        <f t="shared" ref="I105:I106" ca="1" si="16">SUM(D105:H105)</f>
        <v>0</v>
      </c>
      <c r="J105" s="1"/>
      <c r="K105" s="2"/>
      <c r="L105" s="2"/>
      <c r="M105" s="2"/>
      <c r="N105" s="2"/>
      <c r="O105" s="2"/>
      <c r="P105" s="2"/>
      <c r="Q105" s="2"/>
      <c r="R105" s="2"/>
      <c r="S105" s="2"/>
      <c r="T105" s="2"/>
      <c r="U105" s="2"/>
      <c r="V105" s="2"/>
      <c r="W105" s="2"/>
      <c r="X105" s="2"/>
      <c r="Y105" s="2"/>
      <c r="Z105" s="2"/>
    </row>
    <row r="106" spans="1:26" ht="30" customHeight="1" thickBot="1">
      <c r="A106" s="2"/>
      <c r="B106" s="17"/>
      <c r="C106" s="476" t="s">
        <v>66</v>
      </c>
      <c r="D106" s="23">
        <f ca="1">SUMIF('Summary of Organisation Cost (2'!$A$26:$A$267,'Summary of Organisation Costs'!$C106,'Summary of Organisation Cost (2'!$D$26:$D$90)+SUMIF('Summary of Organisation Cost (2'!$J$26:$J$90,'Summary of Organisation Costs'!$C106,'Summary of Organisation Cost (2'!$M$26:$M$90)</f>
        <v>0</v>
      </c>
      <c r="E106" s="23">
        <f ca="1">SUMIF('Summary of Organisation Cost (2'!$A$26:$A$267,'Summary of Organisation Costs'!$C106,'Summary of Organisation Cost (2'!$E$26:$E$90)+SUMIF('Summary of Organisation Cost (2'!$J$26:$J$90,'Summary of Organisation Costs'!$C106,'Summary of Organisation Cost (2'!$N$26:$N$90)</f>
        <v>0</v>
      </c>
      <c r="F106" s="23">
        <f ca="1">SUMIF('Summary of Organisation Cost (2'!$A$26:$A$267,'Summary of Organisation Costs'!$C106,'Summary of Organisation Cost (2'!$F$26:$F$90)+SUMIF('Summary of Organisation Cost (2'!$J$26:$J$90,'Summary of Organisation Costs'!$C106,'Summary of Organisation Cost (2'!$O$26:$O$90)</f>
        <v>0</v>
      </c>
      <c r="G106" s="23">
        <f ca="1">SUMIF('Summary of Organisation Cost (2'!$A$26:$A$267,'Summary of Organisation Costs'!$C106,'Summary of Organisation Cost (2'!$G$26:$G$90)+SUMIF('Summary of Organisation Cost (2'!$J$26:$J$90,'Summary of Organisation Costs'!$C106,'Summary of Organisation Cost (2'!$P$26:$P$90)</f>
        <v>0</v>
      </c>
      <c r="H106" s="23">
        <f ca="1">SUMIF('Summary of Organisation Cost (2'!$A$26:$A$267,'Summary of Organisation Costs'!$C106,'Summary of Organisation Cost (2'!$H$26:$H$90)+SUMIF('Summary of Organisation Cost (2'!$J$26:$J$90,'Summary of Organisation Costs'!$C106,'Summary of Organisation Cost (2'!$Q$26:$Q$90)</f>
        <v>0</v>
      </c>
      <c r="I106" s="28">
        <f t="shared" ca="1" si="16"/>
        <v>0</v>
      </c>
      <c r="J106" s="1"/>
      <c r="K106" s="2"/>
      <c r="L106" s="2"/>
      <c r="M106" s="2"/>
      <c r="N106" s="2"/>
      <c r="O106" s="2"/>
      <c r="P106" s="2"/>
      <c r="Q106" s="2"/>
      <c r="R106" s="2"/>
      <c r="S106" s="2"/>
      <c r="T106" s="2"/>
      <c r="U106" s="2"/>
      <c r="V106" s="2"/>
      <c r="W106" s="2"/>
      <c r="X106" s="2"/>
      <c r="Y106" s="2"/>
      <c r="Z106" s="2"/>
    </row>
    <row r="107" spans="1:26" ht="30" customHeight="1" thickBot="1">
      <c r="A107" s="2"/>
      <c r="B107" s="1"/>
      <c r="C107" s="44" t="s">
        <v>37</v>
      </c>
      <c r="D107" s="37">
        <f ca="1">SUM(D100:D106)</f>
        <v>0</v>
      </c>
      <c r="E107" s="37">
        <f t="shared" ref="E107:H107" ca="1" si="17">SUM(E100:E106)</f>
        <v>0</v>
      </c>
      <c r="F107" s="37">
        <f t="shared" ca="1" si="17"/>
        <v>0</v>
      </c>
      <c r="G107" s="37">
        <f t="shared" ca="1" si="17"/>
        <v>0</v>
      </c>
      <c r="H107" s="37">
        <f t="shared" ca="1" si="17"/>
        <v>0</v>
      </c>
      <c r="I107" s="21">
        <f ca="1">SUM(I100:I106)</f>
        <v>0</v>
      </c>
      <c r="J107" s="1"/>
      <c r="K107" s="2"/>
      <c r="L107" s="2"/>
      <c r="M107" s="2"/>
      <c r="N107" s="2"/>
      <c r="O107" s="2"/>
      <c r="P107" s="2"/>
      <c r="Q107" s="2"/>
      <c r="R107" s="2"/>
      <c r="S107" s="2"/>
      <c r="T107" s="2"/>
      <c r="U107" s="2"/>
      <c r="V107" s="2"/>
      <c r="W107" s="2"/>
      <c r="X107" s="2"/>
      <c r="Y107" s="2"/>
      <c r="Z107" s="2"/>
    </row>
    <row r="108" spans="1:26" ht="7.5" customHeight="1">
      <c r="A108" s="2"/>
      <c r="B108" s="1"/>
      <c r="C108" s="1"/>
      <c r="D108" s="1"/>
      <c r="E108" s="1"/>
      <c r="F108" s="1"/>
      <c r="G108" s="1"/>
      <c r="H108" s="1"/>
      <c r="I108" s="1"/>
      <c r="J108" s="1"/>
      <c r="K108" s="2"/>
      <c r="L108" s="2"/>
      <c r="M108" s="2"/>
      <c r="N108" s="2"/>
      <c r="O108" s="2"/>
      <c r="P108" s="2"/>
      <c r="Q108" s="2"/>
      <c r="R108" s="2"/>
      <c r="S108" s="2"/>
      <c r="T108" s="2"/>
      <c r="U108" s="2"/>
      <c r="V108" s="2"/>
      <c r="W108" s="2"/>
      <c r="X108" s="2"/>
      <c r="Y108" s="2"/>
      <c r="Z108" s="2"/>
    </row>
    <row r="109" spans="1:26" ht="7.5" customHeight="1">
      <c r="A109" s="2"/>
      <c r="B109" s="1"/>
      <c r="C109" s="1"/>
      <c r="D109" s="1"/>
      <c r="E109" s="1"/>
      <c r="F109" s="1"/>
      <c r="G109" s="1"/>
      <c r="H109" s="1"/>
      <c r="I109" s="1"/>
      <c r="J109" s="1"/>
      <c r="K109" s="2"/>
      <c r="L109" s="2"/>
      <c r="M109" s="2"/>
      <c r="N109" s="2"/>
      <c r="O109" s="2"/>
      <c r="P109" s="2"/>
      <c r="Q109" s="2"/>
      <c r="R109" s="2"/>
      <c r="S109" s="2"/>
      <c r="T109" s="2"/>
      <c r="U109" s="2"/>
      <c r="V109" s="2"/>
      <c r="W109" s="2"/>
      <c r="X109" s="2"/>
      <c r="Y109" s="2"/>
      <c r="Z109" s="2"/>
    </row>
    <row r="110" spans="1:26" ht="30" customHeight="1">
      <c r="A110" s="2"/>
      <c r="B110" s="1"/>
      <c r="C110" s="11" t="s">
        <v>59</v>
      </c>
      <c r="D110" s="13" t="s">
        <v>18</v>
      </c>
      <c r="E110" s="13" t="s">
        <v>19</v>
      </c>
      <c r="F110" s="13" t="s">
        <v>20</v>
      </c>
      <c r="G110" s="13" t="s">
        <v>21</v>
      </c>
      <c r="H110" s="14" t="s">
        <v>22</v>
      </c>
      <c r="I110" s="15" t="s">
        <v>23</v>
      </c>
      <c r="J110" s="1"/>
      <c r="K110" s="2"/>
      <c r="L110" s="2"/>
      <c r="M110" s="2"/>
      <c r="N110" s="2"/>
      <c r="O110" s="2"/>
      <c r="P110" s="2"/>
      <c r="Q110" s="2"/>
      <c r="R110" s="2"/>
      <c r="S110" s="2"/>
      <c r="T110" s="2"/>
      <c r="U110" s="2"/>
      <c r="V110" s="2"/>
      <c r="W110" s="2"/>
      <c r="X110" s="2"/>
      <c r="Y110" s="2"/>
      <c r="Z110" s="2"/>
    </row>
    <row r="111" spans="1:26" ht="30" customHeight="1">
      <c r="A111" s="2"/>
      <c r="B111" s="17">
        <v>1</v>
      </c>
      <c r="C111" s="20" t="s">
        <v>60</v>
      </c>
      <c r="D111" s="45">
        <f ca="1">IFERROR(D100/$D$107,0)</f>
        <v>0</v>
      </c>
      <c r="E111" s="45">
        <f ca="1">IFERROR(E100/$E$107,0)</f>
        <v>0</v>
      </c>
      <c r="F111" s="45">
        <f ca="1">IFERROR(F100/$F$107,0)</f>
        <v>0</v>
      </c>
      <c r="G111" s="45">
        <f ca="1">IFERROR(G100/$G$107,0)</f>
        <v>0</v>
      </c>
      <c r="H111" s="45">
        <f ca="1">IFERROR(H100/$H$107,0)</f>
        <v>0</v>
      </c>
      <c r="I111" s="46">
        <f ca="1">IFERROR(I100/$I$107,0)</f>
        <v>0</v>
      </c>
      <c r="J111" s="1"/>
      <c r="K111" s="2"/>
      <c r="L111" s="2"/>
      <c r="M111" s="2"/>
      <c r="N111" s="2"/>
      <c r="O111" s="2"/>
      <c r="P111" s="2"/>
      <c r="Q111" s="2"/>
      <c r="R111" s="2"/>
      <c r="S111" s="2"/>
      <c r="T111" s="2"/>
      <c r="U111" s="2"/>
      <c r="V111" s="2"/>
      <c r="W111" s="2"/>
      <c r="X111" s="2"/>
      <c r="Y111" s="2"/>
      <c r="Z111" s="2"/>
    </row>
    <row r="112" spans="1:26" ht="30" customHeight="1">
      <c r="A112" s="2"/>
      <c r="B112" s="17"/>
      <c r="C112" s="20" t="s">
        <v>61</v>
      </c>
      <c r="D112" s="45">
        <f t="shared" ref="D112" ca="1" si="18">IFERROR(D101/$D$107,0)</f>
        <v>0</v>
      </c>
      <c r="E112" s="45">
        <f t="shared" ref="E112:E117" ca="1" si="19">IFERROR(E101/$E$107,0)</f>
        <v>0</v>
      </c>
      <c r="F112" s="45">
        <f t="shared" ref="F112:F117" ca="1" si="20">IFERROR(F101/$F$107,0)</f>
        <v>0</v>
      </c>
      <c r="G112" s="45">
        <f t="shared" ref="G112:G117" ca="1" si="21">IFERROR(G101/$G$107,0)</f>
        <v>0</v>
      </c>
      <c r="H112" s="45">
        <f t="shared" ref="H112:H117" ca="1" si="22">IFERROR(H101/$H$107,0)</f>
        <v>0</v>
      </c>
      <c r="I112" s="46">
        <f t="shared" ref="I112:I117" ca="1" si="23">IFERROR(I101/$I$107,0)</f>
        <v>0</v>
      </c>
      <c r="J112" s="1"/>
      <c r="K112" s="2"/>
      <c r="L112" s="2"/>
      <c r="M112" s="2"/>
      <c r="N112" s="2"/>
      <c r="O112" s="2"/>
      <c r="P112" s="2"/>
      <c r="Q112" s="2"/>
      <c r="R112" s="2"/>
      <c r="S112" s="2"/>
      <c r="T112" s="2"/>
      <c r="U112" s="2"/>
      <c r="V112" s="2"/>
      <c r="W112" s="2"/>
      <c r="X112" s="2"/>
      <c r="Y112" s="2"/>
      <c r="Z112" s="2"/>
    </row>
    <row r="113" spans="1:26" ht="30" customHeight="1">
      <c r="A113" s="2"/>
      <c r="B113" s="17"/>
      <c r="C113" s="20" t="s">
        <v>62</v>
      </c>
      <c r="D113" s="45">
        <f t="shared" ref="D113" ca="1" si="24">IFERROR(D102/$D$107,0)</f>
        <v>0</v>
      </c>
      <c r="E113" s="45">
        <f t="shared" ca="1" si="19"/>
        <v>0</v>
      </c>
      <c r="F113" s="45">
        <f t="shared" ca="1" si="20"/>
        <v>0</v>
      </c>
      <c r="G113" s="45">
        <f t="shared" ca="1" si="21"/>
        <v>0</v>
      </c>
      <c r="H113" s="45">
        <f t="shared" ca="1" si="22"/>
        <v>0</v>
      </c>
      <c r="I113" s="46">
        <f t="shared" ca="1" si="23"/>
        <v>0</v>
      </c>
      <c r="J113" s="1"/>
      <c r="K113" s="2"/>
      <c r="L113" s="2"/>
      <c r="M113" s="2"/>
      <c r="N113" s="2"/>
      <c r="O113" s="2"/>
      <c r="P113" s="2"/>
      <c r="Q113" s="2"/>
      <c r="R113" s="2"/>
      <c r="S113" s="2"/>
      <c r="T113" s="2"/>
      <c r="U113" s="2"/>
      <c r="V113" s="2"/>
      <c r="W113" s="2"/>
      <c r="X113" s="2"/>
      <c r="Y113" s="2"/>
      <c r="Z113" s="2"/>
    </row>
    <row r="114" spans="1:26" ht="30" customHeight="1">
      <c r="A114" s="2"/>
      <c r="B114" s="17">
        <f>B111+1</f>
        <v>2</v>
      </c>
      <c r="C114" s="20" t="s">
        <v>63</v>
      </c>
      <c r="D114" s="45">
        <f t="shared" ref="D114" ca="1" si="25">IFERROR(D103/$D$107,0)</f>
        <v>0</v>
      </c>
      <c r="E114" s="45">
        <f t="shared" ca="1" si="19"/>
        <v>0</v>
      </c>
      <c r="F114" s="45">
        <f t="shared" ca="1" si="20"/>
        <v>0</v>
      </c>
      <c r="G114" s="45">
        <f t="shared" ca="1" si="21"/>
        <v>0</v>
      </c>
      <c r="H114" s="45">
        <f t="shared" ca="1" si="22"/>
        <v>0</v>
      </c>
      <c r="I114" s="46">
        <f t="shared" ca="1" si="23"/>
        <v>0</v>
      </c>
      <c r="J114" s="1"/>
      <c r="K114" s="2"/>
      <c r="L114" s="2"/>
      <c r="M114" s="2"/>
      <c r="N114" s="2"/>
      <c r="O114" s="2"/>
      <c r="P114" s="2"/>
      <c r="Q114" s="2"/>
      <c r="R114" s="2"/>
      <c r="S114" s="2"/>
      <c r="T114" s="2"/>
      <c r="U114" s="2"/>
      <c r="V114" s="2"/>
      <c r="W114" s="2"/>
      <c r="X114" s="2"/>
      <c r="Y114" s="2"/>
      <c r="Z114" s="2"/>
    </row>
    <row r="115" spans="1:26" ht="30" customHeight="1">
      <c r="A115" s="2"/>
      <c r="B115" s="17">
        <f t="shared" ref="B115" si="26">B114+1</f>
        <v>3</v>
      </c>
      <c r="C115" s="20" t="s">
        <v>64</v>
      </c>
      <c r="D115" s="45">
        <f t="shared" ref="D115" ca="1" si="27">IFERROR(D104/$D$107,0)</f>
        <v>0</v>
      </c>
      <c r="E115" s="45">
        <f t="shared" ca="1" si="19"/>
        <v>0</v>
      </c>
      <c r="F115" s="45">
        <f t="shared" ca="1" si="20"/>
        <v>0</v>
      </c>
      <c r="G115" s="45">
        <f t="shared" ca="1" si="21"/>
        <v>0</v>
      </c>
      <c r="H115" s="45">
        <f t="shared" ca="1" si="22"/>
        <v>0</v>
      </c>
      <c r="I115" s="46">
        <f t="shared" ca="1" si="23"/>
        <v>0</v>
      </c>
      <c r="J115" s="1"/>
      <c r="K115" s="2"/>
      <c r="L115" s="2"/>
      <c r="M115" s="2"/>
      <c r="N115" s="2"/>
      <c r="O115" s="2"/>
      <c r="P115" s="2"/>
      <c r="Q115" s="2"/>
      <c r="R115" s="2"/>
      <c r="S115" s="2"/>
      <c r="T115" s="2"/>
      <c r="U115" s="2"/>
      <c r="V115" s="2"/>
      <c r="W115" s="2"/>
      <c r="X115" s="2"/>
      <c r="Y115" s="2"/>
      <c r="Z115" s="2"/>
    </row>
    <row r="116" spans="1:26" ht="30" customHeight="1">
      <c r="A116" s="2"/>
      <c r="B116" s="17"/>
      <c r="C116" s="476" t="s">
        <v>65</v>
      </c>
      <c r="D116" s="45">
        <f t="shared" ref="D116" ca="1" si="28">IFERROR(D105/$D$107,0)</f>
        <v>0</v>
      </c>
      <c r="E116" s="45">
        <f t="shared" ca="1" si="19"/>
        <v>0</v>
      </c>
      <c r="F116" s="45">
        <f t="shared" ca="1" si="20"/>
        <v>0</v>
      </c>
      <c r="G116" s="45">
        <f t="shared" ca="1" si="21"/>
        <v>0</v>
      </c>
      <c r="H116" s="45">
        <f t="shared" ca="1" si="22"/>
        <v>0</v>
      </c>
      <c r="I116" s="46">
        <f t="shared" ca="1" si="23"/>
        <v>0</v>
      </c>
      <c r="J116" s="1"/>
      <c r="K116" s="2"/>
      <c r="L116" s="2"/>
      <c r="M116" s="2"/>
      <c r="N116" s="2"/>
      <c r="O116" s="2"/>
      <c r="P116" s="2"/>
      <c r="Q116" s="2"/>
      <c r="R116" s="2"/>
      <c r="S116" s="2"/>
      <c r="T116" s="2"/>
      <c r="U116" s="2"/>
      <c r="V116" s="2"/>
      <c r="W116" s="2"/>
      <c r="X116" s="2"/>
      <c r="Y116" s="2"/>
      <c r="Z116" s="2"/>
    </row>
    <row r="117" spans="1:26" ht="30" customHeight="1" thickBot="1">
      <c r="A117" s="2"/>
      <c r="B117" s="17"/>
      <c r="C117" s="478" t="s">
        <v>66</v>
      </c>
      <c r="D117" s="45">
        <f t="shared" ref="D117" ca="1" si="29">IFERROR(D106/$D$107,0)</f>
        <v>0</v>
      </c>
      <c r="E117" s="45">
        <f t="shared" ca="1" si="19"/>
        <v>0</v>
      </c>
      <c r="F117" s="45">
        <f t="shared" ca="1" si="20"/>
        <v>0</v>
      </c>
      <c r="G117" s="45">
        <f t="shared" ca="1" si="21"/>
        <v>0</v>
      </c>
      <c r="H117" s="45">
        <f t="shared" ca="1" si="22"/>
        <v>0</v>
      </c>
      <c r="I117" s="46">
        <f t="shared" ca="1" si="23"/>
        <v>0</v>
      </c>
      <c r="J117" s="1"/>
      <c r="K117" s="2"/>
      <c r="L117" s="2"/>
      <c r="M117" s="2"/>
      <c r="N117" s="2"/>
      <c r="O117" s="2"/>
      <c r="P117" s="2"/>
      <c r="Q117" s="2"/>
      <c r="R117" s="2"/>
      <c r="S117" s="2"/>
      <c r="T117" s="2"/>
      <c r="U117" s="2"/>
      <c r="V117" s="2"/>
      <c r="W117" s="2"/>
      <c r="X117" s="2"/>
      <c r="Y117" s="2"/>
      <c r="Z117" s="2"/>
    </row>
    <row r="118" spans="1:26" ht="30" customHeight="1" thickBot="1">
      <c r="A118" s="2"/>
      <c r="B118" s="1"/>
      <c r="C118" s="44" t="s">
        <v>37</v>
      </c>
      <c r="D118" s="43">
        <f ca="1">SUM(D111:D117)</f>
        <v>0</v>
      </c>
      <c r="E118" s="43">
        <f t="shared" ref="E118:H118" ca="1" si="30">SUM(E111:E117)</f>
        <v>0</v>
      </c>
      <c r="F118" s="43">
        <f t="shared" ca="1" si="30"/>
        <v>0</v>
      </c>
      <c r="G118" s="43">
        <f t="shared" ca="1" si="30"/>
        <v>0</v>
      </c>
      <c r="H118" s="43">
        <f t="shared" ca="1" si="30"/>
        <v>0</v>
      </c>
      <c r="I118" s="40">
        <f ca="1">SUM(I111:I117)</f>
        <v>0</v>
      </c>
      <c r="J118" s="1"/>
      <c r="K118" s="2"/>
      <c r="L118" s="2"/>
      <c r="M118" s="2"/>
      <c r="N118" s="2"/>
      <c r="O118" s="2"/>
      <c r="P118" s="2"/>
      <c r="Q118" s="2"/>
      <c r="R118" s="2"/>
      <c r="S118" s="2"/>
      <c r="T118" s="2"/>
      <c r="U118" s="2"/>
      <c r="V118" s="2"/>
      <c r="W118" s="2"/>
      <c r="X118" s="2"/>
      <c r="Y118" s="2"/>
      <c r="Z118" s="2"/>
    </row>
    <row r="119" spans="1:26">
      <c r="A119" s="2"/>
      <c r="B119" s="1"/>
      <c r="C119" s="1"/>
      <c r="D119" s="1"/>
      <c r="E119" s="1"/>
      <c r="F119" s="1"/>
      <c r="G119" s="1"/>
      <c r="H119" s="1"/>
      <c r="I119" s="1"/>
      <c r="J119" s="1"/>
      <c r="K119" s="2"/>
      <c r="L119" s="2"/>
      <c r="M119" s="2"/>
      <c r="N119" s="2"/>
      <c r="O119" s="2"/>
      <c r="P119" s="2"/>
      <c r="Q119" s="2"/>
      <c r="R119" s="2"/>
      <c r="S119" s="2"/>
      <c r="T119" s="2"/>
      <c r="U119" s="2"/>
      <c r="V119" s="2"/>
      <c r="W119" s="2"/>
      <c r="X119" s="2"/>
      <c r="Y119" s="2"/>
      <c r="Z119" s="2"/>
    </row>
    <row r="120"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row r="1046" spans="1:26">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row>
    <row r="1047" spans="1:26">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row>
    <row r="1048" spans="1:26">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row>
    <row r="1049" spans="1:26">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row>
    <row r="1050" spans="1:26">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row>
    <row r="1051" spans="1:26">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row>
    <row r="1052" spans="1:26">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row>
    <row r="1053" spans="1:26">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row>
    <row r="1054" spans="1:26">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row>
    <row r="1055" spans="1:26">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row>
    <row r="1056" spans="1:26">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row>
    <row r="1057" spans="1:26">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row>
    <row r="1058" spans="1:26">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row>
    <row r="1059" spans="1:26">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row>
    <row r="1060" spans="1:26">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row>
    <row r="1061" spans="1:26">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row>
    <row r="1062" spans="1:26">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row>
    <row r="1063" spans="1:26">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row>
    <row r="1064" spans="1:26">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row>
    <row r="1065" spans="1:26">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row>
    <row r="1066" spans="1:26">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row>
    <row r="1067" spans="1:26">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row>
    <row r="1068" spans="1:26">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row>
  </sheetData>
  <sheetProtection algorithmName="SHA-512" hashValue="0DBlZnAWGF8RH0zlxSnEUPnzKupkWSKomavGX2yLkecIe1RrMVrnPTsl9sCZ/DGAsxmTCxoSzhfB3GqoFZduFw==" saltValue="5iH7NRbIeYHD251D9Ka26g==" spinCount="100000" sheet="1" objects="1" scenarios="1" selectLockedCells="1"/>
  <mergeCells count="2">
    <mergeCell ref="C3:I3"/>
    <mergeCell ref="C9:I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WWB417"/>
  <sheetViews>
    <sheetView showGridLines="0" topLeftCell="A43" zoomScale="90" zoomScaleNormal="90" workbookViewId="0" xr3:uid="{78B4E459-6924-5F8B-B7BA-2DD04133E49E}">
      <selection activeCell="G45" sqref="G45"/>
    </sheetView>
  </sheetViews>
  <sheetFormatPr defaultColWidth="0" defaultRowHeight="0" customHeight="1" zeroHeight="1"/>
  <cols>
    <col min="1" max="1" width="1.7109375" style="378" customWidth="1"/>
    <col min="2" max="2" width="7.42578125" style="379" customWidth="1"/>
    <col min="3" max="3" width="30.7109375" style="380" customWidth="1"/>
    <col min="4" max="9" width="10.7109375" style="379" customWidth="1"/>
    <col min="10" max="10" width="10.7109375" style="481" customWidth="1"/>
    <col min="11" max="11" width="10.7109375" style="381" customWidth="1"/>
    <col min="12" max="12" width="30.7109375" style="380" customWidth="1"/>
    <col min="13" max="18" width="10.7109375" style="379" customWidth="1"/>
    <col min="19" max="19" width="1.7109375" style="379" customWidth="1"/>
    <col min="20" max="20" width="1.7109375" style="382" customWidth="1"/>
    <col min="21" max="256" width="6.85546875" style="417" hidden="1"/>
    <col min="257" max="257" width="2.28515625" style="417" hidden="1"/>
    <col min="258" max="259" width="1.7109375" style="417" customWidth="1"/>
    <col min="260" max="260" width="30.7109375" style="417" customWidth="1"/>
    <col min="261" max="267" width="10.7109375" style="417" customWidth="1"/>
    <col min="268" max="268" width="30.7109375" style="417" customWidth="1"/>
    <col min="269" max="274" width="10.7109375" style="417" customWidth="1"/>
    <col min="275" max="276" width="1.7109375" style="417" customWidth="1"/>
    <col min="277" max="513" width="2.28515625" style="417" hidden="1"/>
    <col min="514" max="515" width="1.7109375" style="417" customWidth="1"/>
    <col min="516" max="516" width="30.7109375" style="417" customWidth="1"/>
    <col min="517" max="523" width="10.7109375" style="417" customWidth="1"/>
    <col min="524" max="524" width="30.7109375" style="417" customWidth="1"/>
    <col min="525" max="530" width="10.7109375" style="417" customWidth="1"/>
    <col min="531" max="532" width="1.7109375" style="417" customWidth="1"/>
    <col min="533" max="769" width="2.28515625" style="417" hidden="1"/>
    <col min="770" max="771" width="1.7109375" style="417" customWidth="1"/>
    <col min="772" max="772" width="30.7109375" style="417" customWidth="1"/>
    <col min="773" max="779" width="10.7109375" style="417" customWidth="1"/>
    <col min="780" max="780" width="30.7109375" style="417" customWidth="1"/>
    <col min="781" max="786" width="10.7109375" style="417" customWidth="1"/>
    <col min="787" max="788" width="1.7109375" style="417" customWidth="1"/>
    <col min="789" max="1025" width="2.28515625" style="417" hidden="1"/>
    <col min="1026" max="1027" width="1.7109375" style="417" customWidth="1"/>
    <col min="1028" max="1028" width="30.7109375" style="417" customWidth="1"/>
    <col min="1029" max="1035" width="10.7109375" style="417" customWidth="1"/>
    <col min="1036" max="1036" width="30.7109375" style="417" customWidth="1"/>
    <col min="1037" max="1042" width="10.7109375" style="417" customWidth="1"/>
    <col min="1043" max="1044" width="1.7109375" style="417" customWidth="1"/>
    <col min="1045" max="1281" width="2.28515625" style="417" hidden="1"/>
    <col min="1282" max="1283" width="1.7109375" style="417" customWidth="1"/>
    <col min="1284" max="1284" width="30.7109375" style="417" customWidth="1"/>
    <col min="1285" max="1291" width="10.7109375" style="417" customWidth="1"/>
    <col min="1292" max="1292" width="30.7109375" style="417" customWidth="1"/>
    <col min="1293" max="1298" width="10.7109375" style="417" customWidth="1"/>
    <col min="1299" max="1300" width="1.7109375" style="417" customWidth="1"/>
    <col min="1301" max="1537" width="2.28515625" style="417" hidden="1"/>
    <col min="1538" max="1539" width="1.7109375" style="417" customWidth="1"/>
    <col min="1540" max="1540" width="30.7109375" style="417" customWidth="1"/>
    <col min="1541" max="1547" width="10.7109375" style="417" customWidth="1"/>
    <col min="1548" max="1548" width="30.7109375" style="417" customWidth="1"/>
    <col min="1549" max="1554" width="10.7109375" style="417" customWidth="1"/>
    <col min="1555" max="1556" width="1.7109375" style="417" customWidth="1"/>
    <col min="1557" max="1793" width="2.28515625" style="417" hidden="1"/>
    <col min="1794" max="1795" width="1.7109375" style="417" customWidth="1"/>
    <col min="1796" max="1796" width="30.7109375" style="417" customWidth="1"/>
    <col min="1797" max="1803" width="10.7109375" style="417" customWidth="1"/>
    <col min="1804" max="1804" width="30.7109375" style="417" customWidth="1"/>
    <col min="1805" max="1810" width="10.7109375" style="417" customWidth="1"/>
    <col min="1811" max="1812" width="1.7109375" style="417" customWidth="1"/>
    <col min="1813" max="2049" width="2.28515625" style="417" hidden="1"/>
    <col min="2050" max="2051" width="1.7109375" style="417" customWidth="1"/>
    <col min="2052" max="2052" width="30.7109375" style="417" customWidth="1"/>
    <col min="2053" max="2059" width="10.7109375" style="417" customWidth="1"/>
    <col min="2060" max="2060" width="30.7109375" style="417" customWidth="1"/>
    <col min="2061" max="2066" width="10.7109375" style="417" customWidth="1"/>
    <col min="2067" max="2068" width="1.7109375" style="417" customWidth="1"/>
    <col min="2069" max="2305" width="2.28515625" style="417" hidden="1"/>
    <col min="2306" max="2307" width="1.7109375" style="417" customWidth="1"/>
    <col min="2308" max="2308" width="30.7109375" style="417" customWidth="1"/>
    <col min="2309" max="2315" width="10.7109375" style="417" customWidth="1"/>
    <col min="2316" max="2316" width="30.7109375" style="417" customWidth="1"/>
    <col min="2317" max="2322" width="10.7109375" style="417" customWidth="1"/>
    <col min="2323" max="2324" width="1.7109375" style="417" customWidth="1"/>
    <col min="2325" max="2561" width="2.28515625" style="417" hidden="1"/>
    <col min="2562" max="2563" width="1.7109375" style="417" customWidth="1"/>
    <col min="2564" max="2564" width="30.7109375" style="417" customWidth="1"/>
    <col min="2565" max="2571" width="10.7109375" style="417" customWidth="1"/>
    <col min="2572" max="2572" width="30.7109375" style="417" customWidth="1"/>
    <col min="2573" max="2578" width="10.7109375" style="417" customWidth="1"/>
    <col min="2579" max="2580" width="1.7109375" style="417" customWidth="1"/>
    <col min="2581" max="2817" width="2.28515625" style="417" hidden="1"/>
    <col min="2818" max="2819" width="1.7109375" style="417" customWidth="1"/>
    <col min="2820" max="2820" width="30.7109375" style="417" customWidth="1"/>
    <col min="2821" max="2827" width="10.7109375" style="417" customWidth="1"/>
    <col min="2828" max="2828" width="30.7109375" style="417" customWidth="1"/>
    <col min="2829" max="2834" width="10.7109375" style="417" customWidth="1"/>
    <col min="2835" max="2836" width="1.7109375" style="417" customWidth="1"/>
    <col min="2837" max="3073" width="2.28515625" style="417" hidden="1"/>
    <col min="3074" max="3075" width="1.7109375" style="417" customWidth="1"/>
    <col min="3076" max="3076" width="30.7109375" style="417" customWidth="1"/>
    <col min="3077" max="3083" width="10.7109375" style="417" customWidth="1"/>
    <col min="3084" max="3084" width="30.7109375" style="417" customWidth="1"/>
    <col min="3085" max="3090" width="10.7109375" style="417" customWidth="1"/>
    <col min="3091" max="3092" width="1.7109375" style="417" customWidth="1"/>
    <col min="3093" max="3329" width="2.28515625" style="417" hidden="1"/>
    <col min="3330" max="3331" width="1.7109375" style="417" customWidth="1"/>
    <col min="3332" max="3332" width="30.7109375" style="417" customWidth="1"/>
    <col min="3333" max="3339" width="10.7109375" style="417" customWidth="1"/>
    <col min="3340" max="3340" width="30.7109375" style="417" customWidth="1"/>
    <col min="3341" max="3346" width="10.7109375" style="417" customWidth="1"/>
    <col min="3347" max="3348" width="1.7109375" style="417" customWidth="1"/>
    <col min="3349" max="3585" width="2.28515625" style="417" hidden="1"/>
    <col min="3586" max="3587" width="1.7109375" style="417" customWidth="1"/>
    <col min="3588" max="3588" width="30.7109375" style="417" customWidth="1"/>
    <col min="3589" max="3595" width="10.7109375" style="417" customWidth="1"/>
    <col min="3596" max="3596" width="30.7109375" style="417" customWidth="1"/>
    <col min="3597" max="3602" width="10.7109375" style="417" customWidth="1"/>
    <col min="3603" max="3604" width="1.7109375" style="417" customWidth="1"/>
    <col min="3605" max="3841" width="2.28515625" style="417" hidden="1"/>
    <col min="3842" max="3843" width="1.7109375" style="417" customWidth="1"/>
    <col min="3844" max="3844" width="30.7109375" style="417" customWidth="1"/>
    <col min="3845" max="3851" width="10.7109375" style="417" customWidth="1"/>
    <col min="3852" max="3852" width="30.7109375" style="417" customWidth="1"/>
    <col min="3853" max="3858" width="10.7109375" style="417" customWidth="1"/>
    <col min="3859" max="3860" width="1.7109375" style="417" customWidth="1"/>
    <col min="3861" max="4097" width="2.28515625" style="417" hidden="1"/>
    <col min="4098" max="4099" width="1.7109375" style="417" customWidth="1"/>
    <col min="4100" max="4100" width="30.7109375" style="417" customWidth="1"/>
    <col min="4101" max="4107" width="10.7109375" style="417" customWidth="1"/>
    <col min="4108" max="4108" width="30.7109375" style="417" customWidth="1"/>
    <col min="4109" max="4114" width="10.7109375" style="417" customWidth="1"/>
    <col min="4115" max="4116" width="1.7109375" style="417" customWidth="1"/>
    <col min="4117" max="4353" width="2.28515625" style="417" hidden="1"/>
    <col min="4354" max="4355" width="1.7109375" style="417" customWidth="1"/>
    <col min="4356" max="4356" width="30.7109375" style="417" customWidth="1"/>
    <col min="4357" max="4363" width="10.7109375" style="417" customWidth="1"/>
    <col min="4364" max="4364" width="30.7109375" style="417" customWidth="1"/>
    <col min="4365" max="4370" width="10.7109375" style="417" customWidth="1"/>
    <col min="4371" max="4372" width="1.7109375" style="417" customWidth="1"/>
    <col min="4373" max="4609" width="2.28515625" style="417" hidden="1"/>
    <col min="4610" max="4611" width="1.7109375" style="417" customWidth="1"/>
    <col min="4612" max="4612" width="30.7109375" style="417" customWidth="1"/>
    <col min="4613" max="4619" width="10.7109375" style="417" customWidth="1"/>
    <col min="4620" max="4620" width="30.7109375" style="417" customWidth="1"/>
    <col min="4621" max="4626" width="10.7109375" style="417" customWidth="1"/>
    <col min="4627" max="4628" width="1.7109375" style="417" customWidth="1"/>
    <col min="4629" max="4865" width="2.28515625" style="417" hidden="1"/>
    <col min="4866" max="4867" width="1.7109375" style="417" customWidth="1"/>
    <col min="4868" max="4868" width="30.7109375" style="417" customWidth="1"/>
    <col min="4869" max="4875" width="10.7109375" style="417" customWidth="1"/>
    <col min="4876" max="4876" width="30.7109375" style="417" customWidth="1"/>
    <col min="4877" max="4882" width="10.7109375" style="417" customWidth="1"/>
    <col min="4883" max="4884" width="1.7109375" style="417" customWidth="1"/>
    <col min="4885" max="5121" width="2.28515625" style="417" hidden="1"/>
    <col min="5122" max="5123" width="1.7109375" style="417" customWidth="1"/>
    <col min="5124" max="5124" width="30.7109375" style="417" customWidth="1"/>
    <col min="5125" max="5131" width="10.7109375" style="417" customWidth="1"/>
    <col min="5132" max="5132" width="30.7109375" style="417" customWidth="1"/>
    <col min="5133" max="5138" width="10.7109375" style="417" customWidth="1"/>
    <col min="5139" max="5140" width="1.7109375" style="417" customWidth="1"/>
    <col min="5141" max="5377" width="2.28515625" style="417" hidden="1"/>
    <col min="5378" max="5379" width="1.7109375" style="417" customWidth="1"/>
    <col min="5380" max="5380" width="30.7109375" style="417" customWidth="1"/>
    <col min="5381" max="5387" width="10.7109375" style="417" customWidth="1"/>
    <col min="5388" max="5388" width="30.7109375" style="417" customWidth="1"/>
    <col min="5389" max="5394" width="10.7109375" style="417" customWidth="1"/>
    <col min="5395" max="5396" width="1.7109375" style="417" customWidth="1"/>
    <col min="5397" max="5633" width="2.28515625" style="417" hidden="1"/>
    <col min="5634" max="5635" width="1.7109375" style="417" customWidth="1"/>
    <col min="5636" max="5636" width="30.7109375" style="417" customWidth="1"/>
    <col min="5637" max="5643" width="10.7109375" style="417" customWidth="1"/>
    <col min="5644" max="5644" width="30.7109375" style="417" customWidth="1"/>
    <col min="5645" max="5650" width="10.7109375" style="417" customWidth="1"/>
    <col min="5651" max="5652" width="1.7109375" style="417" customWidth="1"/>
    <col min="5653" max="5889" width="2.28515625" style="417" hidden="1"/>
    <col min="5890" max="5891" width="1.7109375" style="417" customWidth="1"/>
    <col min="5892" max="5892" width="30.7109375" style="417" customWidth="1"/>
    <col min="5893" max="5899" width="10.7109375" style="417" customWidth="1"/>
    <col min="5900" max="5900" width="30.7109375" style="417" customWidth="1"/>
    <col min="5901" max="5906" width="10.7109375" style="417" customWidth="1"/>
    <col min="5907" max="5908" width="1.7109375" style="417" customWidth="1"/>
    <col min="5909" max="6145" width="2.28515625" style="417" hidden="1"/>
    <col min="6146" max="6147" width="1.7109375" style="417" customWidth="1"/>
    <col min="6148" max="6148" width="30.7109375" style="417" customWidth="1"/>
    <col min="6149" max="6155" width="10.7109375" style="417" customWidth="1"/>
    <col min="6156" max="6156" width="30.7109375" style="417" customWidth="1"/>
    <col min="6157" max="6162" width="10.7109375" style="417" customWidth="1"/>
    <col min="6163" max="6164" width="1.7109375" style="417" customWidth="1"/>
    <col min="6165" max="6401" width="2.28515625" style="417" hidden="1"/>
    <col min="6402" max="6403" width="1.7109375" style="417" customWidth="1"/>
    <col min="6404" max="6404" width="30.7109375" style="417" customWidth="1"/>
    <col min="6405" max="6411" width="10.7109375" style="417" customWidth="1"/>
    <col min="6412" max="6412" width="30.7109375" style="417" customWidth="1"/>
    <col min="6413" max="6418" width="10.7109375" style="417" customWidth="1"/>
    <col min="6419" max="6420" width="1.7109375" style="417" customWidth="1"/>
    <col min="6421" max="6657" width="2.28515625" style="417" hidden="1"/>
    <col min="6658" max="6659" width="1.7109375" style="417" customWidth="1"/>
    <col min="6660" max="6660" width="30.7109375" style="417" customWidth="1"/>
    <col min="6661" max="6667" width="10.7109375" style="417" customWidth="1"/>
    <col min="6668" max="6668" width="30.7109375" style="417" customWidth="1"/>
    <col min="6669" max="6674" width="10.7109375" style="417" customWidth="1"/>
    <col min="6675" max="6676" width="1.7109375" style="417" customWidth="1"/>
    <col min="6677" max="6913" width="2.28515625" style="417" hidden="1"/>
    <col min="6914" max="6915" width="1.7109375" style="417" customWidth="1"/>
    <col min="6916" max="6916" width="30.7109375" style="417" customWidth="1"/>
    <col min="6917" max="6923" width="10.7109375" style="417" customWidth="1"/>
    <col min="6924" max="6924" width="30.7109375" style="417" customWidth="1"/>
    <col min="6925" max="6930" width="10.7109375" style="417" customWidth="1"/>
    <col min="6931" max="6932" width="1.7109375" style="417" customWidth="1"/>
    <col min="6933" max="7169" width="2.28515625" style="417" hidden="1"/>
    <col min="7170" max="7171" width="1.7109375" style="417" customWidth="1"/>
    <col min="7172" max="7172" width="30.7109375" style="417" customWidth="1"/>
    <col min="7173" max="7179" width="10.7109375" style="417" customWidth="1"/>
    <col min="7180" max="7180" width="30.7109375" style="417" customWidth="1"/>
    <col min="7181" max="7186" width="10.7109375" style="417" customWidth="1"/>
    <col min="7187" max="7188" width="1.7109375" style="417" customWidth="1"/>
    <col min="7189" max="7425" width="2.28515625" style="417" hidden="1"/>
    <col min="7426" max="7427" width="1.7109375" style="417" customWidth="1"/>
    <col min="7428" max="7428" width="30.7109375" style="417" customWidth="1"/>
    <col min="7429" max="7435" width="10.7109375" style="417" customWidth="1"/>
    <col min="7436" max="7436" width="30.7109375" style="417" customWidth="1"/>
    <col min="7437" max="7442" width="10.7109375" style="417" customWidth="1"/>
    <col min="7443" max="7444" width="1.7109375" style="417" customWidth="1"/>
    <col min="7445" max="7681" width="2.28515625" style="417" hidden="1"/>
    <col min="7682" max="7683" width="1.7109375" style="417" customWidth="1"/>
    <col min="7684" max="7684" width="30.7109375" style="417" customWidth="1"/>
    <col min="7685" max="7691" width="10.7109375" style="417" customWidth="1"/>
    <col min="7692" max="7692" width="30.7109375" style="417" customWidth="1"/>
    <col min="7693" max="7698" width="10.7109375" style="417" customWidth="1"/>
    <col min="7699" max="7700" width="1.7109375" style="417" customWidth="1"/>
    <col min="7701" max="7937" width="2.28515625" style="417" hidden="1"/>
    <col min="7938" max="7939" width="1.7109375" style="417" customWidth="1"/>
    <col min="7940" max="7940" width="30.7109375" style="417" customWidth="1"/>
    <col min="7941" max="7947" width="10.7109375" style="417" customWidth="1"/>
    <col min="7948" max="7948" width="30.7109375" style="417" customWidth="1"/>
    <col min="7949" max="7954" width="10.7109375" style="417" customWidth="1"/>
    <col min="7955" max="7956" width="1.7109375" style="417" customWidth="1"/>
    <col min="7957" max="8193" width="2.28515625" style="417" hidden="1"/>
    <col min="8194" max="8195" width="1.7109375" style="417" customWidth="1"/>
    <col min="8196" max="8196" width="30.7109375" style="417" customWidth="1"/>
    <col min="8197" max="8203" width="10.7109375" style="417" customWidth="1"/>
    <col min="8204" max="8204" width="30.7109375" style="417" customWidth="1"/>
    <col min="8205" max="8210" width="10.7109375" style="417" customWidth="1"/>
    <col min="8211" max="8212" width="1.7109375" style="417" customWidth="1"/>
    <col min="8213" max="8449" width="2.28515625" style="417" hidden="1"/>
    <col min="8450" max="8451" width="1.7109375" style="417" customWidth="1"/>
    <col min="8452" max="8452" width="30.7109375" style="417" customWidth="1"/>
    <col min="8453" max="8459" width="10.7109375" style="417" customWidth="1"/>
    <col min="8460" max="8460" width="30.7109375" style="417" customWidth="1"/>
    <col min="8461" max="8466" width="10.7109375" style="417" customWidth="1"/>
    <col min="8467" max="8468" width="1.7109375" style="417" customWidth="1"/>
    <col min="8469" max="8705" width="2.28515625" style="417" hidden="1"/>
    <col min="8706" max="8707" width="1.7109375" style="417" customWidth="1"/>
    <col min="8708" max="8708" width="30.7109375" style="417" customWidth="1"/>
    <col min="8709" max="8715" width="10.7109375" style="417" customWidth="1"/>
    <col min="8716" max="8716" width="30.7109375" style="417" customWidth="1"/>
    <col min="8717" max="8722" width="10.7109375" style="417" customWidth="1"/>
    <col min="8723" max="8724" width="1.7109375" style="417" customWidth="1"/>
    <col min="8725" max="8961" width="2.28515625" style="417" hidden="1"/>
    <col min="8962" max="8963" width="1.7109375" style="417" customWidth="1"/>
    <col min="8964" max="8964" width="30.7109375" style="417" customWidth="1"/>
    <col min="8965" max="8971" width="10.7109375" style="417" customWidth="1"/>
    <col min="8972" max="8972" width="30.7109375" style="417" customWidth="1"/>
    <col min="8973" max="8978" width="10.7109375" style="417" customWidth="1"/>
    <col min="8979" max="8980" width="1.7109375" style="417" customWidth="1"/>
    <col min="8981" max="9217" width="2.28515625" style="417" hidden="1"/>
    <col min="9218" max="9219" width="1.7109375" style="417" customWidth="1"/>
    <col min="9220" max="9220" width="30.7109375" style="417" customWidth="1"/>
    <col min="9221" max="9227" width="10.7109375" style="417" customWidth="1"/>
    <col min="9228" max="9228" width="30.7109375" style="417" customWidth="1"/>
    <col min="9229" max="9234" width="10.7109375" style="417" customWidth="1"/>
    <col min="9235" max="9236" width="1.7109375" style="417" customWidth="1"/>
    <col min="9237" max="9473" width="2.28515625" style="417" hidden="1"/>
    <col min="9474" max="9475" width="1.7109375" style="417" customWidth="1"/>
    <col min="9476" max="9476" width="30.7109375" style="417" customWidth="1"/>
    <col min="9477" max="9483" width="10.7109375" style="417" customWidth="1"/>
    <col min="9484" max="9484" width="30.7109375" style="417" customWidth="1"/>
    <col min="9485" max="9490" width="10.7109375" style="417" customWidth="1"/>
    <col min="9491" max="9492" width="1.7109375" style="417" customWidth="1"/>
    <col min="9493" max="9729" width="2.28515625" style="417" hidden="1"/>
    <col min="9730" max="9731" width="1.7109375" style="417" customWidth="1"/>
    <col min="9732" max="9732" width="30.7109375" style="417" customWidth="1"/>
    <col min="9733" max="9739" width="10.7109375" style="417" customWidth="1"/>
    <col min="9740" max="9740" width="30.7109375" style="417" customWidth="1"/>
    <col min="9741" max="9746" width="10.7109375" style="417" customWidth="1"/>
    <col min="9747" max="9748" width="1.7109375" style="417" customWidth="1"/>
    <col min="9749" max="9985" width="2.28515625" style="417" hidden="1"/>
    <col min="9986" max="9987" width="1.7109375" style="417" customWidth="1"/>
    <col min="9988" max="9988" width="30.7109375" style="417" customWidth="1"/>
    <col min="9989" max="9995" width="10.7109375" style="417" customWidth="1"/>
    <col min="9996" max="9996" width="30.7109375" style="417" customWidth="1"/>
    <col min="9997" max="10002" width="10.7109375" style="417" customWidth="1"/>
    <col min="10003" max="10004" width="1.7109375" style="417" customWidth="1"/>
    <col min="10005" max="10241" width="2.28515625" style="417" hidden="1"/>
    <col min="10242" max="10243" width="1.7109375" style="417" customWidth="1"/>
    <col min="10244" max="10244" width="30.7109375" style="417" customWidth="1"/>
    <col min="10245" max="10251" width="10.7109375" style="417" customWidth="1"/>
    <col min="10252" max="10252" width="30.7109375" style="417" customWidth="1"/>
    <col min="10253" max="10258" width="10.7109375" style="417" customWidth="1"/>
    <col min="10259" max="10260" width="1.7109375" style="417" customWidth="1"/>
    <col min="10261" max="10497" width="2.28515625" style="417" hidden="1"/>
    <col min="10498" max="10499" width="1.7109375" style="417" customWidth="1"/>
    <col min="10500" max="10500" width="30.7109375" style="417" customWidth="1"/>
    <col min="10501" max="10507" width="10.7109375" style="417" customWidth="1"/>
    <col min="10508" max="10508" width="30.7109375" style="417" customWidth="1"/>
    <col min="10509" max="10514" width="10.7109375" style="417" customWidth="1"/>
    <col min="10515" max="10516" width="1.7109375" style="417" customWidth="1"/>
    <col min="10517" max="10753" width="2.28515625" style="417" hidden="1"/>
    <col min="10754" max="10755" width="1.7109375" style="417" customWidth="1"/>
    <col min="10756" max="10756" width="30.7109375" style="417" customWidth="1"/>
    <col min="10757" max="10763" width="10.7109375" style="417" customWidth="1"/>
    <col min="10764" max="10764" width="30.7109375" style="417" customWidth="1"/>
    <col min="10765" max="10770" width="10.7109375" style="417" customWidth="1"/>
    <col min="10771" max="10772" width="1.7109375" style="417" customWidth="1"/>
    <col min="10773" max="11009" width="2.28515625" style="417" hidden="1"/>
    <col min="11010" max="11011" width="1.7109375" style="417" customWidth="1"/>
    <col min="11012" max="11012" width="30.7109375" style="417" customWidth="1"/>
    <col min="11013" max="11019" width="10.7109375" style="417" customWidth="1"/>
    <col min="11020" max="11020" width="30.7109375" style="417" customWidth="1"/>
    <col min="11021" max="11026" width="10.7109375" style="417" customWidth="1"/>
    <col min="11027" max="11028" width="1.7109375" style="417" customWidth="1"/>
    <col min="11029" max="11265" width="2.28515625" style="417" hidden="1"/>
    <col min="11266" max="11267" width="1.7109375" style="417" customWidth="1"/>
    <col min="11268" max="11268" width="30.7109375" style="417" customWidth="1"/>
    <col min="11269" max="11275" width="10.7109375" style="417" customWidth="1"/>
    <col min="11276" max="11276" width="30.7109375" style="417" customWidth="1"/>
    <col min="11277" max="11282" width="10.7109375" style="417" customWidth="1"/>
    <col min="11283" max="11284" width="1.7109375" style="417" customWidth="1"/>
    <col min="11285" max="11521" width="2.28515625" style="417" hidden="1"/>
    <col min="11522" max="11523" width="1.7109375" style="417" customWidth="1"/>
    <col min="11524" max="11524" width="30.7109375" style="417" customWidth="1"/>
    <col min="11525" max="11531" width="10.7109375" style="417" customWidth="1"/>
    <col min="11532" max="11532" width="30.7109375" style="417" customWidth="1"/>
    <col min="11533" max="11538" width="10.7109375" style="417" customWidth="1"/>
    <col min="11539" max="11540" width="1.7109375" style="417" customWidth="1"/>
    <col min="11541" max="11777" width="2.28515625" style="417" hidden="1"/>
    <col min="11778" max="11779" width="1.7109375" style="417" customWidth="1"/>
    <col min="11780" max="11780" width="30.7109375" style="417" customWidth="1"/>
    <col min="11781" max="11787" width="10.7109375" style="417" customWidth="1"/>
    <col min="11788" max="11788" width="30.7109375" style="417" customWidth="1"/>
    <col min="11789" max="11794" width="10.7109375" style="417" customWidth="1"/>
    <col min="11795" max="11796" width="1.7109375" style="417" customWidth="1"/>
    <col min="11797" max="12033" width="2.28515625" style="417" hidden="1"/>
    <col min="12034" max="12035" width="1.7109375" style="417" customWidth="1"/>
    <col min="12036" max="12036" width="30.7109375" style="417" customWidth="1"/>
    <col min="12037" max="12043" width="10.7109375" style="417" customWidth="1"/>
    <col min="12044" max="12044" width="30.7109375" style="417" customWidth="1"/>
    <col min="12045" max="12050" width="10.7109375" style="417" customWidth="1"/>
    <col min="12051" max="12052" width="1.7109375" style="417" customWidth="1"/>
    <col min="12053" max="12289" width="2.28515625" style="417" hidden="1"/>
    <col min="12290" max="12291" width="1.7109375" style="417" customWidth="1"/>
    <col min="12292" max="12292" width="30.7109375" style="417" customWidth="1"/>
    <col min="12293" max="12299" width="10.7109375" style="417" customWidth="1"/>
    <col min="12300" max="12300" width="30.7109375" style="417" customWidth="1"/>
    <col min="12301" max="12306" width="10.7109375" style="417" customWidth="1"/>
    <col min="12307" max="12308" width="1.7109375" style="417" customWidth="1"/>
    <col min="12309" max="12545" width="2.28515625" style="417" hidden="1"/>
    <col min="12546" max="12547" width="1.7109375" style="417" customWidth="1"/>
    <col min="12548" max="12548" width="30.7109375" style="417" customWidth="1"/>
    <col min="12549" max="12555" width="10.7109375" style="417" customWidth="1"/>
    <col min="12556" max="12556" width="30.7109375" style="417" customWidth="1"/>
    <col min="12557" max="12562" width="10.7109375" style="417" customWidth="1"/>
    <col min="12563" max="12564" width="1.7109375" style="417" customWidth="1"/>
    <col min="12565" max="12801" width="2.28515625" style="417" hidden="1"/>
    <col min="12802" max="12803" width="1.7109375" style="417" customWidth="1"/>
    <col min="12804" max="12804" width="30.7109375" style="417" customWidth="1"/>
    <col min="12805" max="12811" width="10.7109375" style="417" customWidth="1"/>
    <col min="12812" max="12812" width="30.7109375" style="417" customWidth="1"/>
    <col min="12813" max="12818" width="10.7109375" style="417" customWidth="1"/>
    <col min="12819" max="12820" width="1.7109375" style="417" customWidth="1"/>
    <col min="12821" max="13057" width="2.28515625" style="417" hidden="1"/>
    <col min="13058" max="13059" width="1.7109375" style="417" customWidth="1"/>
    <col min="13060" max="13060" width="30.7109375" style="417" customWidth="1"/>
    <col min="13061" max="13067" width="10.7109375" style="417" customWidth="1"/>
    <col min="13068" max="13068" width="30.7109375" style="417" customWidth="1"/>
    <col min="13069" max="13074" width="10.7109375" style="417" customWidth="1"/>
    <col min="13075" max="13076" width="1.7109375" style="417" customWidth="1"/>
    <col min="13077" max="13313" width="2.28515625" style="417" hidden="1"/>
    <col min="13314" max="13315" width="1.7109375" style="417" customWidth="1"/>
    <col min="13316" max="13316" width="30.7109375" style="417" customWidth="1"/>
    <col min="13317" max="13323" width="10.7109375" style="417" customWidth="1"/>
    <col min="13324" max="13324" width="30.7109375" style="417" customWidth="1"/>
    <col min="13325" max="13330" width="10.7109375" style="417" customWidth="1"/>
    <col min="13331" max="13332" width="1.7109375" style="417" customWidth="1"/>
    <col min="13333" max="13569" width="2.28515625" style="417" hidden="1"/>
    <col min="13570" max="13571" width="1.7109375" style="417" customWidth="1"/>
    <col min="13572" max="13572" width="30.7109375" style="417" customWidth="1"/>
    <col min="13573" max="13579" width="10.7109375" style="417" customWidth="1"/>
    <col min="13580" max="13580" width="30.7109375" style="417" customWidth="1"/>
    <col min="13581" max="13586" width="10.7109375" style="417" customWidth="1"/>
    <col min="13587" max="13588" width="1.7109375" style="417" customWidth="1"/>
    <col min="13589" max="13825" width="2.28515625" style="417" hidden="1"/>
    <col min="13826" max="13827" width="1.7109375" style="417" customWidth="1"/>
    <col min="13828" max="13828" width="30.7109375" style="417" customWidth="1"/>
    <col min="13829" max="13835" width="10.7109375" style="417" customWidth="1"/>
    <col min="13836" max="13836" width="30.7109375" style="417" customWidth="1"/>
    <col min="13837" max="13842" width="10.7109375" style="417" customWidth="1"/>
    <col min="13843" max="13844" width="1.7109375" style="417" customWidth="1"/>
    <col min="13845" max="14081" width="2.28515625" style="417" hidden="1"/>
    <col min="14082" max="14083" width="1.7109375" style="417" customWidth="1"/>
    <col min="14084" max="14084" width="30.7109375" style="417" customWidth="1"/>
    <col min="14085" max="14091" width="10.7109375" style="417" customWidth="1"/>
    <col min="14092" max="14092" width="30.7109375" style="417" customWidth="1"/>
    <col min="14093" max="14098" width="10.7109375" style="417" customWidth="1"/>
    <col min="14099" max="14100" width="1.7109375" style="417" customWidth="1"/>
    <col min="14101" max="14337" width="2.28515625" style="417" hidden="1"/>
    <col min="14338" max="14339" width="1.7109375" style="417" customWidth="1"/>
    <col min="14340" max="14340" width="30.7109375" style="417" customWidth="1"/>
    <col min="14341" max="14347" width="10.7109375" style="417" customWidth="1"/>
    <col min="14348" max="14348" width="30.7109375" style="417" customWidth="1"/>
    <col min="14349" max="14354" width="10.7109375" style="417" customWidth="1"/>
    <col min="14355" max="14356" width="1.7109375" style="417" customWidth="1"/>
    <col min="14357" max="14593" width="2.28515625" style="417" hidden="1"/>
    <col min="14594" max="14595" width="1.7109375" style="417" customWidth="1"/>
    <col min="14596" max="14596" width="30.7109375" style="417" customWidth="1"/>
    <col min="14597" max="14603" width="10.7109375" style="417" customWidth="1"/>
    <col min="14604" max="14604" width="30.7109375" style="417" customWidth="1"/>
    <col min="14605" max="14610" width="10.7109375" style="417" customWidth="1"/>
    <col min="14611" max="14612" width="1.7109375" style="417" customWidth="1"/>
    <col min="14613" max="14849" width="2.28515625" style="417" hidden="1"/>
    <col min="14850" max="14851" width="1.7109375" style="417" customWidth="1"/>
    <col min="14852" max="14852" width="30.7109375" style="417" customWidth="1"/>
    <col min="14853" max="14859" width="10.7109375" style="417" customWidth="1"/>
    <col min="14860" max="14860" width="30.7109375" style="417" customWidth="1"/>
    <col min="14861" max="14866" width="10.7109375" style="417" customWidth="1"/>
    <col min="14867" max="14868" width="1.7109375" style="417" customWidth="1"/>
    <col min="14869" max="15105" width="2.28515625" style="417" hidden="1"/>
    <col min="15106" max="15107" width="1.7109375" style="417" customWidth="1"/>
    <col min="15108" max="15108" width="30.7109375" style="417" customWidth="1"/>
    <col min="15109" max="15115" width="10.7109375" style="417" customWidth="1"/>
    <col min="15116" max="15116" width="30.7109375" style="417" customWidth="1"/>
    <col min="15117" max="15122" width="10.7109375" style="417" customWidth="1"/>
    <col min="15123" max="15124" width="1.7109375" style="417" customWidth="1"/>
    <col min="15125" max="15361" width="2.28515625" style="417" hidden="1"/>
    <col min="15362" max="15363" width="1.7109375" style="417" customWidth="1"/>
    <col min="15364" max="15364" width="30.7109375" style="417" customWidth="1"/>
    <col min="15365" max="15371" width="10.7109375" style="417" customWidth="1"/>
    <col min="15372" max="15372" width="30.7109375" style="417" customWidth="1"/>
    <col min="15373" max="15378" width="10.7109375" style="417" customWidth="1"/>
    <col min="15379" max="15380" width="1.7109375" style="417" customWidth="1"/>
    <col min="15381" max="15617" width="2.28515625" style="417" hidden="1"/>
    <col min="15618" max="15619" width="1.7109375" style="417" customWidth="1"/>
    <col min="15620" max="15620" width="30.7109375" style="417" customWidth="1"/>
    <col min="15621" max="15627" width="10.7109375" style="417" customWidth="1"/>
    <col min="15628" max="15628" width="30.7109375" style="417" customWidth="1"/>
    <col min="15629" max="15634" width="10.7109375" style="417" customWidth="1"/>
    <col min="15635" max="15636" width="1.7109375" style="417" customWidth="1"/>
    <col min="15637" max="15873" width="2.28515625" style="417" hidden="1"/>
    <col min="15874" max="15875" width="1.7109375" style="417" customWidth="1"/>
    <col min="15876" max="15876" width="30.7109375" style="417" customWidth="1"/>
    <col min="15877" max="15883" width="10.7109375" style="417" customWidth="1"/>
    <col min="15884" max="15884" width="30.7109375" style="417" customWidth="1"/>
    <col min="15885" max="15890" width="10.7109375" style="417" customWidth="1"/>
    <col min="15891" max="15892" width="1.7109375" style="417" customWidth="1"/>
    <col min="15893" max="16129" width="2.28515625" style="417" hidden="1"/>
    <col min="16130" max="16131" width="1.7109375" style="417" customWidth="1"/>
    <col min="16132" max="16132" width="30.7109375" style="417" customWidth="1"/>
    <col min="16133" max="16139" width="10.7109375" style="417" customWidth="1"/>
    <col min="16140" max="16140" width="30.7109375" style="417" customWidth="1"/>
    <col min="16141" max="16146" width="10.7109375" style="417" customWidth="1"/>
    <col min="16147" max="16148" width="1.7109375" style="417" customWidth="1"/>
    <col min="16149" max="16384" width="2.28515625" style="417" hidden="1"/>
  </cols>
  <sheetData>
    <row r="1" spans="1:19" ht="8.1" customHeight="1"/>
    <row r="2" spans="1:19" ht="30" customHeight="1" thickBot="1">
      <c r="B2" s="383"/>
      <c r="C2" s="384"/>
      <c r="D2" s="383"/>
      <c r="E2" s="383"/>
      <c r="F2" s="383"/>
      <c r="G2" s="383"/>
      <c r="H2" s="383"/>
      <c r="I2" s="383"/>
      <c r="K2" s="385"/>
      <c r="L2" s="384"/>
      <c r="M2" s="383"/>
      <c r="N2" s="383"/>
      <c r="O2" s="383"/>
      <c r="P2" s="383"/>
      <c r="Q2" s="383"/>
      <c r="R2" s="383"/>
      <c r="S2" s="386"/>
    </row>
    <row r="3" spans="1:19" ht="30" customHeight="1" thickBot="1">
      <c r="B3" s="383"/>
      <c r="C3" s="516" t="s">
        <v>67</v>
      </c>
      <c r="D3" s="517"/>
      <c r="E3" s="517"/>
      <c r="F3" s="517"/>
      <c r="G3" s="517"/>
      <c r="H3" s="517"/>
      <c r="I3" s="517"/>
      <c r="J3" s="517"/>
      <c r="K3" s="518"/>
      <c r="L3" s="518"/>
      <c r="M3" s="518"/>
      <c r="N3" s="518"/>
      <c r="O3" s="518"/>
      <c r="P3" s="518"/>
      <c r="Q3" s="518"/>
      <c r="R3" s="519"/>
      <c r="S3" s="386"/>
    </row>
    <row r="4" spans="1:19" ht="8.1" customHeight="1" thickBot="1">
      <c r="B4" s="383"/>
      <c r="C4" s="384"/>
      <c r="D4" s="383"/>
      <c r="E4" s="383"/>
      <c r="F4" s="383"/>
      <c r="G4" s="383"/>
      <c r="H4" s="383"/>
      <c r="I4" s="383"/>
      <c r="K4" s="385"/>
      <c r="L4" s="384"/>
      <c r="M4" s="383"/>
      <c r="N4" s="383"/>
      <c r="O4" s="383"/>
      <c r="P4" s="383"/>
      <c r="Q4" s="383"/>
      <c r="R4" s="383"/>
      <c r="S4" s="386"/>
    </row>
    <row r="5" spans="1:19" ht="30" customHeight="1" thickBot="1">
      <c r="B5" s="387"/>
      <c r="C5" s="388" t="s">
        <v>14</v>
      </c>
      <c r="D5" s="520" t="str">
        <f>IF('START - AWARD DETAILS'!$D$13="","",'START - AWARD DETAILS'!$D$13)</f>
        <v/>
      </c>
      <c r="E5" s="521"/>
      <c r="F5" s="521"/>
      <c r="G5" s="521"/>
      <c r="H5" s="521"/>
      <c r="I5" s="521"/>
      <c r="J5" s="521"/>
      <c r="K5" s="521"/>
      <c r="L5" s="521"/>
      <c r="M5" s="521"/>
      <c r="N5" s="521"/>
      <c r="O5" s="521"/>
      <c r="P5" s="521"/>
      <c r="Q5" s="521"/>
      <c r="R5" s="522"/>
      <c r="S5" s="386"/>
    </row>
    <row r="6" spans="1:19" ht="8.1" customHeight="1" thickBot="1">
      <c r="B6" s="387"/>
      <c r="C6" s="389"/>
      <c r="D6" s="387"/>
      <c r="E6" s="387"/>
      <c r="F6" s="387"/>
      <c r="G6" s="387"/>
      <c r="H6" s="387"/>
      <c r="I6" s="387"/>
      <c r="J6" s="482"/>
      <c r="K6" s="390"/>
      <c r="L6" s="389"/>
      <c r="M6" s="383"/>
      <c r="N6" s="383"/>
      <c r="O6" s="383"/>
      <c r="P6" s="383"/>
      <c r="Q6" s="383"/>
      <c r="R6" s="383"/>
      <c r="S6" s="386"/>
    </row>
    <row r="7" spans="1:19" ht="30" customHeight="1" thickBot="1">
      <c r="B7" s="387"/>
      <c r="C7" s="391" t="s">
        <v>15</v>
      </c>
      <c r="D7" s="520" t="str">
        <f>IF('START - AWARD DETAILS'!$D$14="","",'START - AWARD DETAILS'!$D$14)</f>
        <v/>
      </c>
      <c r="E7" s="521"/>
      <c r="F7" s="521"/>
      <c r="G7" s="521"/>
      <c r="H7" s="521"/>
      <c r="I7" s="521"/>
      <c r="J7" s="521"/>
      <c r="K7" s="521"/>
      <c r="L7" s="521"/>
      <c r="M7" s="521"/>
      <c r="N7" s="521"/>
      <c r="O7" s="521"/>
      <c r="P7" s="521"/>
      <c r="Q7" s="521"/>
      <c r="R7" s="522"/>
      <c r="S7" s="386"/>
    </row>
    <row r="8" spans="1:19" ht="8.1" customHeight="1" thickBot="1">
      <c r="B8" s="383"/>
      <c r="C8" s="384"/>
      <c r="D8" s="383"/>
      <c r="E8" s="383"/>
      <c r="F8" s="383"/>
      <c r="G8" s="383"/>
      <c r="H8" s="383"/>
      <c r="I8" s="383"/>
      <c r="K8" s="385"/>
      <c r="L8" s="384"/>
      <c r="M8" s="383"/>
      <c r="N8" s="383"/>
      <c r="O8" s="383"/>
      <c r="P8" s="383"/>
      <c r="Q8" s="383"/>
      <c r="R8" s="383"/>
      <c r="S8" s="386"/>
    </row>
    <row r="9" spans="1:19" ht="30" customHeight="1" thickBot="1">
      <c r="B9" s="383"/>
      <c r="C9" s="523" t="s">
        <v>16</v>
      </c>
      <c r="D9" s="524"/>
      <c r="E9" s="524"/>
      <c r="F9" s="524"/>
      <c r="G9" s="524"/>
      <c r="H9" s="524"/>
      <c r="I9" s="524"/>
      <c r="J9" s="524"/>
      <c r="K9" s="518"/>
      <c r="L9" s="518"/>
      <c r="M9" s="518"/>
      <c r="N9" s="518"/>
      <c r="O9" s="518"/>
      <c r="P9" s="518"/>
      <c r="Q9" s="518"/>
      <c r="R9" s="519"/>
      <c r="S9" s="386"/>
    </row>
    <row r="10" spans="1:19" ht="8.1" customHeight="1">
      <c r="B10" s="383"/>
      <c r="C10" s="384"/>
      <c r="D10" s="383"/>
      <c r="E10" s="383"/>
      <c r="F10" s="383"/>
      <c r="G10" s="383"/>
      <c r="H10" s="383"/>
      <c r="I10" s="383"/>
      <c r="K10" s="385"/>
      <c r="L10" s="384"/>
      <c r="M10" s="383"/>
      <c r="N10" s="383"/>
      <c r="O10" s="383"/>
      <c r="P10" s="383"/>
      <c r="Q10" s="383"/>
      <c r="R10" s="383"/>
      <c r="S10" s="386"/>
    </row>
    <row r="11" spans="1:19" ht="8.1" customHeight="1">
      <c r="B11" s="383"/>
      <c r="C11" s="384"/>
      <c r="D11" s="383"/>
      <c r="E11" s="383"/>
      <c r="F11" s="383"/>
      <c r="G11" s="383"/>
      <c r="H11" s="383"/>
      <c r="I11" s="383"/>
      <c r="K11" s="385"/>
      <c r="L11" s="384"/>
      <c r="M11" s="383"/>
      <c r="N11" s="383"/>
      <c r="O11" s="383"/>
      <c r="P11" s="383"/>
      <c r="Q11" s="383"/>
      <c r="R11" s="383"/>
      <c r="S11" s="386"/>
    </row>
    <row r="12" spans="1:19" ht="15" customHeight="1" thickBot="1">
      <c r="B12" s="383"/>
      <c r="C12" s="392" t="s">
        <v>68</v>
      </c>
      <c r="D12" s="386"/>
      <c r="E12" s="386"/>
      <c r="F12" s="386"/>
      <c r="G12" s="386"/>
      <c r="H12" s="386"/>
      <c r="I12" s="386"/>
      <c r="K12" s="393"/>
      <c r="L12" s="392" t="s">
        <v>68</v>
      </c>
      <c r="M12" s="383"/>
      <c r="N12" s="383"/>
      <c r="O12" s="383"/>
      <c r="P12" s="383"/>
      <c r="Q12" s="383"/>
      <c r="R12" s="383"/>
      <c r="S12" s="386"/>
    </row>
    <row r="13" spans="1:19" ht="15" customHeight="1" thickBot="1">
      <c r="A13" s="394">
        <v>1</v>
      </c>
      <c r="B13" s="383"/>
      <c r="C13" s="395" t="str">
        <f>IF('START - AWARD DETAILS'!C21="","",'START - AWARD DETAILS'!C21)</f>
        <v/>
      </c>
      <c r="D13" s="386"/>
      <c r="E13" s="386"/>
      <c r="F13" s="386"/>
      <c r="G13" s="386"/>
      <c r="H13" s="386"/>
      <c r="I13" s="386"/>
      <c r="K13" s="393"/>
      <c r="L13" s="395" t="str">
        <f>IF('START - AWARD DETAILS'!C22="","",'START - AWARD DETAILS'!C22)</f>
        <v/>
      </c>
      <c r="M13" s="383"/>
      <c r="N13" s="383"/>
      <c r="O13" s="383"/>
      <c r="P13" s="383"/>
      <c r="Q13" s="383"/>
      <c r="R13" s="383"/>
      <c r="S13" s="386"/>
    </row>
    <row r="14" spans="1:19" ht="15" customHeight="1" thickBot="1">
      <c r="A14" s="394"/>
      <c r="B14" s="383"/>
      <c r="C14" s="396" t="s">
        <v>69</v>
      </c>
      <c r="D14" s="386"/>
      <c r="E14" s="386"/>
      <c r="F14" s="386"/>
      <c r="G14" s="386"/>
      <c r="H14" s="386"/>
      <c r="I14" s="386"/>
      <c r="K14" s="393"/>
      <c r="L14" s="396" t="s">
        <v>69</v>
      </c>
      <c r="M14" s="383"/>
      <c r="N14" s="383"/>
      <c r="O14" s="383"/>
      <c r="P14" s="383"/>
      <c r="Q14" s="383"/>
      <c r="R14" s="383"/>
      <c r="S14" s="386"/>
    </row>
    <row r="15" spans="1:19" ht="15" customHeight="1" thickBot="1">
      <c r="A15" s="394"/>
      <c r="B15" s="383"/>
      <c r="C15" s="397" t="str">
        <f>IFERROR(VLOOKUP('Summary of Organisation Cost (2'!C13,'START - AWARD DETAILS'!$C$21:$D$60,2,0),"")</f>
        <v>(Select)</v>
      </c>
      <c r="D15" s="386"/>
      <c r="E15" s="386"/>
      <c r="F15" s="386"/>
      <c r="G15" s="386"/>
      <c r="H15" s="386"/>
      <c r="I15" s="386"/>
      <c r="K15" s="393"/>
      <c r="L15" s="397" t="str">
        <f>IFERROR(VLOOKUP('Summary of Organisation Cost (2'!L13,'START - AWARD DETAILS'!$C$21:$D$60,2,0),"")</f>
        <v>(Select)</v>
      </c>
      <c r="M15" s="383"/>
      <c r="N15" s="383"/>
      <c r="O15" s="383"/>
      <c r="P15" s="383"/>
      <c r="Q15" s="383"/>
      <c r="R15" s="383"/>
      <c r="S15" s="386"/>
    </row>
    <row r="16" spans="1:19" ht="15" customHeight="1" thickBot="1">
      <c r="B16" s="383"/>
      <c r="C16" s="384"/>
      <c r="D16" s="383"/>
      <c r="E16" s="383"/>
      <c r="F16" s="383"/>
      <c r="G16" s="383"/>
      <c r="H16" s="383"/>
      <c r="I16" s="383"/>
      <c r="K16" s="385"/>
      <c r="L16" s="384"/>
      <c r="M16" s="383"/>
      <c r="N16" s="383"/>
      <c r="O16" s="383"/>
      <c r="P16" s="383"/>
      <c r="Q16" s="383"/>
      <c r="R16" s="383"/>
      <c r="S16" s="386"/>
    </row>
    <row r="17" spans="1:19" ht="15" customHeight="1" thickBot="1">
      <c r="B17" s="383"/>
      <c r="C17" s="384"/>
      <c r="D17" s="398" t="s">
        <v>70</v>
      </c>
      <c r="E17" s="399" t="s">
        <v>71</v>
      </c>
      <c r="F17" s="399" t="s">
        <v>72</v>
      </c>
      <c r="G17" s="399" t="s">
        <v>73</v>
      </c>
      <c r="H17" s="400" t="s">
        <v>74</v>
      </c>
      <c r="I17" s="401" t="s">
        <v>75</v>
      </c>
      <c r="K17" s="385"/>
      <c r="L17" s="384"/>
      <c r="M17" s="398" t="s">
        <v>70</v>
      </c>
      <c r="N17" s="399" t="s">
        <v>71</v>
      </c>
      <c r="O17" s="399" t="s">
        <v>72</v>
      </c>
      <c r="P17" s="399" t="s">
        <v>73</v>
      </c>
      <c r="Q17" s="400" t="s">
        <v>74</v>
      </c>
      <c r="R17" s="401" t="s">
        <v>75</v>
      </c>
      <c r="S17" s="386"/>
    </row>
    <row r="18" spans="1:19" ht="15" customHeight="1">
      <c r="B18" s="383"/>
      <c r="C18" s="402" t="s">
        <v>76</v>
      </c>
      <c r="D18" s="403">
        <f>SUMIF('2. Annual Costs of Staff Posts'!$D$13:$D$113,'Summary of Organisation Cost (2'!C13,'2. Annual Costs of Staff Posts'!$L$13:$L$113)</f>
        <v>0</v>
      </c>
      <c r="E18" s="403">
        <f>SUMIF('2. Annual Costs of Staff Posts'!$D$13:$D$113,'Summary of Organisation Cost (2'!C13,'2. Annual Costs of Staff Posts'!$Q$13:$Q$113)</f>
        <v>0</v>
      </c>
      <c r="F18" s="403">
        <f>SUMIF('2. Annual Costs of Staff Posts'!$D$13:$D$113,'Summary of Organisation Cost (2'!C13,'2. Annual Costs of Staff Posts'!$V$13:$V$113)</f>
        <v>0</v>
      </c>
      <c r="G18" s="403">
        <f>SUMIF('2. Annual Costs of Staff Posts'!$D$13:$D$113,'Summary of Organisation Cost (2'!C13,'2. Annual Costs of Staff Posts'!$AA$13:$AA$113)</f>
        <v>0</v>
      </c>
      <c r="H18" s="403">
        <f>SUMIF('2. Annual Costs of Staff Posts'!$D$13:$D$113,'Summary of Organisation Cost (2'!C13,'2. Annual Costs of Staff Posts'!$AF$13:$AF$113)</f>
        <v>0</v>
      </c>
      <c r="I18" s="404">
        <f t="shared" ref="I18:I25" si="0">SUM(D18:H18)</f>
        <v>0</v>
      </c>
      <c r="K18" s="418" t="s">
        <v>77</v>
      </c>
      <c r="L18" s="402" t="s">
        <v>76</v>
      </c>
      <c r="M18" s="403">
        <f>SUMIF('2. Annual Costs of Staff Posts'!$D$13:$D$113,'Summary of Organisation Cost (2'!L13,'2. Annual Costs of Staff Posts'!$L$13:$L$113)</f>
        <v>0</v>
      </c>
      <c r="N18" s="403">
        <f>SUMIF('2. Annual Costs of Staff Posts'!$D$13:$D$113,'Summary of Organisation Cost (2'!L13,'2. Annual Costs of Staff Posts'!$Q$13:$Q$113)</f>
        <v>0</v>
      </c>
      <c r="O18" s="403">
        <f>SUMIF('2. Annual Costs of Staff Posts'!$D$13:$D$113,'Summary of Organisation Cost (2'!L13,'2. Annual Costs of Staff Posts'!$V$13:$V$113)</f>
        <v>0</v>
      </c>
      <c r="P18" s="403">
        <f>SUMIF('2. Annual Costs of Staff Posts'!$D$13:$D$113,'Summary of Organisation Cost (2'!L13,'2. Annual Costs of Staff Posts'!$AA$13:$AA$113)</f>
        <v>0</v>
      </c>
      <c r="Q18" s="403">
        <f>SUMIF('2. Annual Costs of Staff Posts'!$D$13:$D$113,'Summary of Organisation Cost (2'!L13,'2. Annual Costs of Staff Posts'!$AF$13:$AF$113)</f>
        <v>0</v>
      </c>
      <c r="R18" s="404">
        <f>SUM(M18:Q18)</f>
        <v>0</v>
      </c>
      <c r="S18" s="386"/>
    </row>
    <row r="19" spans="1:19" ht="15" customHeight="1">
      <c r="B19" s="383"/>
      <c r="C19" s="405" t="s">
        <v>78</v>
      </c>
      <c r="D19" s="403">
        <f>SUMIF('3.Travel,Subsistence&amp;Conference'!$E$12:$E$61,'Summary of Organisation Cost (2'!C13,'3.Travel,Subsistence&amp;Conference'!$I$12:$I$61)</f>
        <v>0</v>
      </c>
      <c r="E19" s="403">
        <f>SUMIF('3.Travel,Subsistence&amp;Conference'!$E$12:$E$61,'Summary of Organisation Cost (2'!C13,'3.Travel,Subsistence&amp;Conference'!$K$12:$K$61)</f>
        <v>0</v>
      </c>
      <c r="F19" s="403">
        <f>SUMIF('3.Travel,Subsistence&amp;Conference'!$E$12:$E$61,'Summary of Organisation Cost (2'!C13,'3.Travel,Subsistence&amp;Conference'!$M$12:$M$61)</f>
        <v>0</v>
      </c>
      <c r="G19" s="403">
        <f>SUMIF('3.Travel,Subsistence&amp;Conference'!$E$12:$E$61,'Summary of Organisation Cost (2'!C13,'3.Travel,Subsistence&amp;Conference'!$O$12:$O$61)</f>
        <v>0</v>
      </c>
      <c r="H19" s="403">
        <f>SUMIF('3.Travel,Subsistence&amp;Conference'!$E$12:$E$61,'Summary of Organisation Cost (2'!C13,'3.Travel,Subsistence&amp;Conference'!$Q$12:$Q$61)</f>
        <v>0</v>
      </c>
      <c r="I19" s="406">
        <f t="shared" si="0"/>
        <v>0</v>
      </c>
      <c r="K19" s="418" t="s">
        <v>77</v>
      </c>
      <c r="L19" s="405" t="s">
        <v>78</v>
      </c>
      <c r="M19" s="403">
        <f>SUMIF('3.Travel,Subsistence&amp;Conference'!$E$12:$E$61,'Summary of Organisation Cost (2'!L13,'3.Travel,Subsistence&amp;Conference'!$I$12:$I$61)</f>
        <v>0</v>
      </c>
      <c r="N19" s="403">
        <f>SUMIF('3.Travel,Subsistence&amp;Conference'!$E$12:$E$61,'Summary of Organisation Cost (2'!L13,'3.Travel,Subsistence&amp;Conference'!$K$12:$K$61)</f>
        <v>0</v>
      </c>
      <c r="O19" s="403">
        <f>SUMIF('3.Travel,Subsistence&amp;Conference'!$E$12:$E$61,'Summary of Organisation Cost (2'!L13,'3.Travel,Subsistence&amp;Conference'!$M$12:$M$61)</f>
        <v>0</v>
      </c>
      <c r="P19" s="403">
        <f>SUMIF('3.Travel,Subsistence&amp;Conference'!$E$12:$E$61,'Summary of Organisation Cost (2'!L13,'3.Travel,Subsistence&amp;Conference'!$O$12:$O$61)</f>
        <v>0</v>
      </c>
      <c r="Q19" s="403">
        <f>SUMIF('3.Travel,Subsistence&amp;Conference'!$E$12:$E$61,'Summary of Organisation Cost (2'!L13,'3.Travel,Subsistence&amp;Conference'!$Q$12:$Q$61)</f>
        <v>0</v>
      </c>
      <c r="R19" s="406">
        <f t="shared" ref="R19:R25" si="1">SUM(M19:Q19)</f>
        <v>0</v>
      </c>
      <c r="S19" s="386"/>
    </row>
    <row r="20" spans="1:19" ht="15" customHeight="1">
      <c r="B20" s="383"/>
      <c r="C20" s="407" t="s">
        <v>27</v>
      </c>
      <c r="D20" s="403">
        <f>SUMIF('4. Equipment'!$D$12:$D$61,'Summary of Organisation Cost (2'!C13,'4. Equipment'!$H$12:$H$61)</f>
        <v>0</v>
      </c>
      <c r="E20" s="403">
        <f>SUMIF('4. Equipment'!$D$12:$D$61,'Summary of Organisation Cost (2'!C13,'4. Equipment'!$J$12:$J$61)</f>
        <v>0</v>
      </c>
      <c r="F20" s="403">
        <f>SUMIF('4. Equipment'!$D$12:$D$61,'Summary of Organisation Cost (2'!C13,'4. Equipment'!$L$12:$L$61)</f>
        <v>0</v>
      </c>
      <c r="G20" s="403">
        <f>SUMIF('4. Equipment'!$D$12:$D$61,'Summary of Organisation Cost (2'!C13,'4. Equipment'!$N$12:$N$61)</f>
        <v>0</v>
      </c>
      <c r="H20" s="403">
        <f>SUMIF('4. Equipment'!$D$12:$D$61,'Summary of Organisation Cost (2'!C13,'4. Equipment'!$P$12:$P$61)</f>
        <v>0</v>
      </c>
      <c r="I20" s="406">
        <f t="shared" si="0"/>
        <v>0</v>
      </c>
      <c r="K20" s="418" t="s">
        <v>77</v>
      </c>
      <c r="L20" s="407" t="s">
        <v>27</v>
      </c>
      <c r="M20" s="403">
        <f>SUMIF('4. Equipment'!$D$12:$D$61,'Summary of Organisation Cost (2'!L13,'4. Equipment'!$H$12:$H$61)</f>
        <v>0</v>
      </c>
      <c r="N20" s="403">
        <f>SUMIF('4. Equipment'!$D$12:$D$61,'Summary of Organisation Cost (2'!L13,'4. Equipment'!$J$12:$J$61)</f>
        <v>0</v>
      </c>
      <c r="O20" s="403">
        <f>SUMIF('4. Equipment'!$D$12:$D$61,'Summary of Organisation Cost (2'!L13,'4. Equipment'!$L$12:$L$61)</f>
        <v>0</v>
      </c>
      <c r="P20" s="403">
        <f>SUMIF('4. Equipment'!$D$12:$D$61,'Summary of Organisation Cost (2'!L13,'4. Equipment'!$N$12:$N$61)</f>
        <v>0</v>
      </c>
      <c r="Q20" s="403">
        <f>SUMIF('4. Equipment'!$D$12:$D$61,'Summary of Organisation Cost (2'!L13,'4. Equipment'!$P$12:$P$61)</f>
        <v>0</v>
      </c>
      <c r="R20" s="406">
        <f t="shared" si="1"/>
        <v>0</v>
      </c>
      <c r="S20" s="386"/>
    </row>
    <row r="21" spans="1:19" ht="15" customHeight="1">
      <c r="B21" s="383"/>
      <c r="C21" s="407" t="s">
        <v>28</v>
      </c>
      <c r="D21" s="403">
        <f>SUMIF('5. Consumables'!$D$12:$D$61,'Summary of Organisation Cost (2'!C13,'5. Consumables'!$H$12:$H$61)</f>
        <v>0</v>
      </c>
      <c r="E21" s="403">
        <f>SUMIF('5. Consumables'!$D$12:$D$61,'Summary of Organisation Cost (2'!C13,'5. Consumables'!$J$12:$J$61)</f>
        <v>0</v>
      </c>
      <c r="F21" s="403">
        <f>SUMIF('5. Consumables'!$D$12:$D$61,'Summary of Organisation Cost (2'!C13,'5. Consumables'!$L$12:$L$61)</f>
        <v>0</v>
      </c>
      <c r="G21" s="403">
        <f>SUMIF('5. Consumables'!$D$12:$D$61,'Summary of Organisation Cost (2'!C13,'5. Consumables'!$N$12:$N$61)</f>
        <v>0</v>
      </c>
      <c r="H21" s="403">
        <f>SUMIF('5. Consumables'!$D$12:$D$61,'Summary of Organisation Cost (2'!C13,'5. Consumables'!$P$12:$P$61)</f>
        <v>0</v>
      </c>
      <c r="I21" s="406">
        <f t="shared" si="0"/>
        <v>0</v>
      </c>
      <c r="K21" s="418" t="s">
        <v>77</v>
      </c>
      <c r="L21" s="407" t="s">
        <v>28</v>
      </c>
      <c r="M21" s="403">
        <f>SUMIF('5. Consumables'!$D$12:$D$61,'Summary of Organisation Cost (2'!L13,'5. Consumables'!$H$12:$H$61)</f>
        <v>0</v>
      </c>
      <c r="N21" s="403">
        <f>SUMIF('5. Consumables'!$D$12:$D$61,'Summary of Organisation Cost (2'!L13,'5. Consumables'!$J$12:$J$61)</f>
        <v>0</v>
      </c>
      <c r="O21" s="403">
        <f>SUMIF('5. Consumables'!$D$12:$D$61,'Summary of Organisation Cost (2'!L13,'5. Consumables'!$L$12:$L$61)</f>
        <v>0</v>
      </c>
      <c r="P21" s="403">
        <f>SUMIF('5. Consumables'!$D$12:$D$61,'Summary of Organisation Cost (2'!L13,'5. Consumables'!$N$12:$N$61)</f>
        <v>0</v>
      </c>
      <c r="Q21" s="403">
        <f>SUMIF('5. Consumables'!$D$12:$D$61,'Summary of Organisation Cost (2'!L13,'5. Consumables'!$P$12:$P$61)</f>
        <v>0</v>
      </c>
      <c r="R21" s="406">
        <f t="shared" si="1"/>
        <v>0</v>
      </c>
      <c r="S21" s="386"/>
    </row>
    <row r="22" spans="1:19" ht="15" customHeight="1">
      <c r="B22" s="383"/>
      <c r="C22" s="407" t="s">
        <v>29</v>
      </c>
      <c r="D22" s="403">
        <f>SUMIF('6. PPIEP'!$D$12:$D$61,'Summary of Organisation Cost (2'!C13,'6. PPIEP'!$H$12:$H$61)</f>
        <v>0</v>
      </c>
      <c r="E22" s="403">
        <f>SUMIF('6. PPIEP'!$D$12:$D$61,'Summary of Organisation Cost (2'!C13,'6. PPIEP'!$J$12:$J$61)</f>
        <v>0</v>
      </c>
      <c r="F22" s="403">
        <f>SUMIF('6. PPIEP'!$D$12:$D$61,'Summary of Organisation Cost (2'!C13,'6. PPIEP'!$L$12:$L$61)</f>
        <v>0</v>
      </c>
      <c r="G22" s="403">
        <f>SUMIF('6. PPIEP'!$D$12:$D$61,'Summary of Organisation Cost (2'!C13,'6. PPIEP'!$N$12:$N$61)</f>
        <v>0</v>
      </c>
      <c r="H22" s="403">
        <f>SUMIF('6. PPIEP'!$D$12:$D$61,'Summary of Organisation Cost (2'!C13,'6. PPIEP'!$P$12:$P$61)</f>
        <v>0</v>
      </c>
      <c r="I22" s="406">
        <f t="shared" si="0"/>
        <v>0</v>
      </c>
      <c r="K22" s="418" t="s">
        <v>77</v>
      </c>
      <c r="L22" s="407" t="s">
        <v>29</v>
      </c>
      <c r="M22" s="403">
        <f>SUMIF('6. PPIEP'!$D$12:$D$61,'Summary of Organisation Cost (2'!L13,'6. PPIEP'!$H$12:$H$61)</f>
        <v>0</v>
      </c>
      <c r="N22" s="403">
        <f>SUMIF('6. PPIEP'!$D$12:$D$61,'Summary of Organisation Cost (2'!L13,'6. PPIEP'!$J$12:$J$61)</f>
        <v>0</v>
      </c>
      <c r="O22" s="403">
        <f>SUMIF('6. PPIEP'!$D$12:$D$61,'Summary of Organisation Cost (2'!L13,'6. PPIEP'!$L$12:$L$61)</f>
        <v>0</v>
      </c>
      <c r="P22" s="403">
        <f>SUMIF('6. PPIEP'!$D$12:$D$61,'Summary of Organisation Cost (2'!L13,'6. PPIEP'!$N$12:$N$61)</f>
        <v>0</v>
      </c>
      <c r="Q22" s="403">
        <f>SUMIF('6. PPIEP'!$D$12:$D$61,'Summary of Organisation Cost (2'!L13,'6. PPIEP'!$P$12:$P$61)</f>
        <v>0</v>
      </c>
      <c r="R22" s="406">
        <f t="shared" si="1"/>
        <v>0</v>
      </c>
      <c r="S22" s="386"/>
    </row>
    <row r="23" spans="1:19" ht="15" customHeight="1">
      <c r="B23" s="383"/>
      <c r="C23" s="407" t="s">
        <v>30</v>
      </c>
      <c r="D23" s="403">
        <f>SUMIF('7. Dissemination'!$D$12:$D$61,'Summary of Organisation Cost (2'!C13,'7. Dissemination'!$H$12:$H$61)</f>
        <v>0</v>
      </c>
      <c r="E23" s="403">
        <f>SUMIF('7. Dissemination'!$D$12:$D$61,'Summary of Organisation Cost (2'!C13,'7. Dissemination'!$J$12:$J$61)</f>
        <v>0</v>
      </c>
      <c r="F23" s="403">
        <f>SUMIF('7. Dissemination'!$D$12:$D$61,'Summary of Organisation Cost (2'!C13,'7. Dissemination'!$L$12:$L$61)</f>
        <v>0</v>
      </c>
      <c r="G23" s="403">
        <f>SUMIF('7. Dissemination'!$D$12:$D$61,'Summary of Organisation Cost (2'!C13,'7. Dissemination'!$N$12:$N$61)</f>
        <v>0</v>
      </c>
      <c r="H23" s="403">
        <f>SUMIF('7. Dissemination'!$D$12:$D$61,'Summary of Organisation Cost (2'!C13,'7. Dissemination'!$P$12:$P$61)</f>
        <v>0</v>
      </c>
      <c r="I23" s="406">
        <f t="shared" si="0"/>
        <v>0</v>
      </c>
      <c r="K23" s="418" t="s">
        <v>77</v>
      </c>
      <c r="L23" s="407" t="s">
        <v>30</v>
      </c>
      <c r="M23" s="403">
        <f>SUMIF('7. Dissemination'!$D$12:$D$61,'Summary of Organisation Cost (2'!L13,'7. Dissemination'!$H$12:$H$61)</f>
        <v>0</v>
      </c>
      <c r="N23" s="403">
        <f>SUMIF('7. Dissemination'!$D$12:$D$61,'Summary of Organisation Cost (2'!L13,'7. Dissemination'!$J$12:$J$61)</f>
        <v>0</v>
      </c>
      <c r="O23" s="403">
        <f>SUMIF('7. Dissemination'!$D$12:$D$61,'Summary of Organisation Cost (2'!L13,'7. Dissemination'!$L$12:$L$61)</f>
        <v>0</v>
      </c>
      <c r="P23" s="403">
        <f>SUMIF('7. Dissemination'!$D$12:$D$61,'Summary of Organisation Cost (2'!L13,'7. Dissemination'!$N$12:$N$61)</f>
        <v>0</v>
      </c>
      <c r="Q23" s="403">
        <f>SUMIF('7. Dissemination'!$D$12:$D$61,'Summary of Organisation Cost (2'!L13,'7. Dissemination'!$P$12:$P$61)</f>
        <v>0</v>
      </c>
      <c r="R23" s="406">
        <f t="shared" si="1"/>
        <v>0</v>
      </c>
      <c r="S23" s="386"/>
    </row>
    <row r="24" spans="1:19" ht="15" customHeight="1">
      <c r="B24" s="383"/>
      <c r="C24" s="407" t="s">
        <v>79</v>
      </c>
      <c r="D24" s="403">
        <f>SUMIF('8. Other Direct Costs '!$D$12:$D$62,'Summary of Organisation Cost (2'!C13,'8. Other Direct Costs '!$H$12:$H$62)</f>
        <v>0</v>
      </c>
      <c r="E24" s="403">
        <f>SUMIF('8. Other Direct Costs '!$D$12:$D$62,'Summary of Organisation Cost (2'!C13,'8. Other Direct Costs '!$J$12:$J$62)</f>
        <v>0</v>
      </c>
      <c r="F24" s="403">
        <f>SUMIF('8. Other Direct Costs '!$D$12:$D$62,'Summary of Organisation Cost (2'!C13,'8. Other Direct Costs '!$L$12:$L$62)</f>
        <v>0</v>
      </c>
      <c r="G24" s="403">
        <f>SUMIF('8. Other Direct Costs '!$D$12:$D$62,'Summary of Organisation Cost (2'!C13,'8. Other Direct Costs '!$N$12:$N$62)</f>
        <v>0</v>
      </c>
      <c r="H24" s="403">
        <f>SUMIF('8. Other Direct Costs '!$D$12:$D$62,'Summary of Organisation Cost (2'!C13,'8. Other Direct Costs '!$P$12:$P$62)</f>
        <v>0</v>
      </c>
      <c r="I24" s="406">
        <f t="shared" si="0"/>
        <v>0</v>
      </c>
      <c r="K24" s="418" t="s">
        <v>77</v>
      </c>
      <c r="L24" s="407" t="s">
        <v>79</v>
      </c>
      <c r="M24" s="403">
        <f>SUMIF('8. Other Direct Costs '!$D$12:$D$62,'Summary of Organisation Cost (2'!L13,'8. Other Direct Costs '!$H$12:$H$62)</f>
        <v>0</v>
      </c>
      <c r="N24" s="403">
        <f>SUMIF('8. Other Direct Costs '!$D$12:$D$62,'Summary of Organisation Cost (2'!L13,'8. Other Direct Costs '!$J$12:$J$62)</f>
        <v>0</v>
      </c>
      <c r="O24" s="403">
        <f>SUMIF('8. Other Direct Costs '!$D$12:$D$62,'Summary of Organisation Cost (2'!L13,'8. Other Direct Costs '!$L$12:$L$62)</f>
        <v>0</v>
      </c>
      <c r="P24" s="403">
        <f>SUMIF('8. Other Direct Costs '!$D$12:$D$62,'Summary of Organisation Cost (2'!L13,'8. Other Direct Costs '!$N$12:$N$62)</f>
        <v>0</v>
      </c>
      <c r="Q24" s="403">
        <f>SUMIF('8. Other Direct Costs '!$D$12:$D$62,'Summary of Organisation Cost (2'!L13,'8. Other Direct Costs '!$P$12:$P$62)</f>
        <v>0</v>
      </c>
      <c r="R24" s="406">
        <f>SUM(M24:Q24)</f>
        <v>0</v>
      </c>
      <c r="S24" s="386"/>
    </row>
    <row r="25" spans="1:19" ht="15" customHeight="1" thickBot="1">
      <c r="B25" s="383"/>
      <c r="C25" s="419" t="s">
        <v>80</v>
      </c>
      <c r="D25" s="403">
        <f>SUMIF('9. INDIRECT COSTS'!$C$13:$C$62,'Summary of Organisation Cost (2'!C13,'9. INDIRECT COSTS'!$J$13:$J$62)</f>
        <v>0</v>
      </c>
      <c r="E25" s="403">
        <f>SUMIF('9. INDIRECT COSTS'!$C$13:$C$62,'Summary of Organisation Cost (2'!C13,'9. INDIRECT COSTS'!$N$13:$N$62)</f>
        <v>0</v>
      </c>
      <c r="F25" s="403">
        <f>SUMIF('9. INDIRECT COSTS'!$C$13:$C$62,'Summary of Organisation Cost (2'!C13,'9. INDIRECT COSTS'!$R$13:$R$62)</f>
        <v>0</v>
      </c>
      <c r="G25" s="403">
        <f>SUMIF('9. INDIRECT COSTS'!$C$13:$C$62,'Summary of Organisation Cost (2'!C13,'9. INDIRECT COSTS'!$V$13:$V$62)</f>
        <v>0</v>
      </c>
      <c r="H25" s="403">
        <f>SUMIF('9. INDIRECT COSTS'!$C$13:$C$62,'Summary of Organisation Cost (2'!C13,'9. INDIRECT COSTS'!$Z$13:$Z$62)</f>
        <v>0</v>
      </c>
      <c r="I25" s="406">
        <f t="shared" si="0"/>
        <v>0</v>
      </c>
      <c r="K25" s="418" t="s">
        <v>77</v>
      </c>
      <c r="L25" s="419" t="s">
        <v>80</v>
      </c>
      <c r="M25" s="403">
        <f>SUMIF('9. INDIRECT COSTS'!$C$13:$C$62,'Summary of Organisation Cost (2'!L13,'9. INDIRECT COSTS'!$J$13:$J$62)</f>
        <v>0</v>
      </c>
      <c r="N25" s="403">
        <f>SUMIF('9. INDIRECT COSTS'!$C$13:$C$62,'Summary of Organisation Cost (2'!L13,'9. INDIRECT COSTS'!$N$13:$N$62)</f>
        <v>0</v>
      </c>
      <c r="O25" s="403">
        <f>SUMIF('9. INDIRECT COSTS'!$C$13:$C$62,'Summary of Organisation Cost (2'!L13,'9. INDIRECT COSTS'!$R$13:$R$62)</f>
        <v>0</v>
      </c>
      <c r="P25" s="403">
        <f>SUMIF('9. INDIRECT COSTS'!$C$13:$C$62,'Summary of Organisation Cost (2'!L13,'9. INDIRECT COSTS'!$V$13:$V$62)</f>
        <v>0</v>
      </c>
      <c r="Q25" s="403">
        <f>SUMIF('9. INDIRECT COSTS'!$C$13:$C$62,'Summary of Organisation Cost (2'!L13,'9. INDIRECT COSTS'!$Z$13:$Z$62)</f>
        <v>0</v>
      </c>
      <c r="R25" s="406">
        <f t="shared" si="1"/>
        <v>0</v>
      </c>
      <c r="S25" s="386"/>
    </row>
    <row r="26" spans="1:19" ht="15" customHeight="1" thickBot="1">
      <c r="A26" s="378" t="str">
        <f>C15</f>
        <v>(Select)</v>
      </c>
      <c r="B26" s="418" t="str">
        <f>IF(C13="","-",C13)</f>
        <v>-</v>
      </c>
      <c r="C26" s="408" t="s">
        <v>81</v>
      </c>
      <c r="D26" s="409">
        <f t="shared" ref="D26:I26" si="2">SUM(D18:D25)</f>
        <v>0</v>
      </c>
      <c r="E26" s="410">
        <f t="shared" si="2"/>
        <v>0</v>
      </c>
      <c r="F26" s="410">
        <f t="shared" si="2"/>
        <v>0</v>
      </c>
      <c r="G26" s="410">
        <f t="shared" si="2"/>
        <v>0</v>
      </c>
      <c r="H26" s="411">
        <f t="shared" si="2"/>
        <v>0</v>
      </c>
      <c r="I26" s="412">
        <f t="shared" si="2"/>
        <v>0</v>
      </c>
      <c r="J26" s="481" t="str">
        <f>L15</f>
        <v>(Select)</v>
      </c>
      <c r="K26" s="418" t="str">
        <f>IF(L13="","-",L13)</f>
        <v>-</v>
      </c>
      <c r="L26" s="408" t="s">
        <v>81</v>
      </c>
      <c r="M26" s="410">
        <f t="shared" ref="M26:R26" si="3">SUM(M18:M25)</f>
        <v>0</v>
      </c>
      <c r="N26" s="410">
        <f t="shared" si="3"/>
        <v>0</v>
      </c>
      <c r="O26" s="410">
        <f t="shared" si="3"/>
        <v>0</v>
      </c>
      <c r="P26" s="410">
        <f t="shared" si="3"/>
        <v>0</v>
      </c>
      <c r="Q26" s="410">
        <f t="shared" si="3"/>
        <v>0</v>
      </c>
      <c r="R26" s="412">
        <f t="shared" si="3"/>
        <v>0</v>
      </c>
      <c r="S26" s="386"/>
    </row>
    <row r="27" spans="1:19" ht="15" customHeight="1">
      <c r="B27" s="386"/>
      <c r="C27" s="413"/>
      <c r="D27" s="386"/>
      <c r="E27" s="386"/>
      <c r="F27" s="386"/>
      <c r="G27" s="386"/>
      <c r="H27" s="386"/>
      <c r="I27" s="386"/>
      <c r="K27" s="393"/>
      <c r="L27" s="414"/>
      <c r="M27" s="415"/>
      <c r="N27" s="415"/>
      <c r="O27" s="415"/>
      <c r="P27" s="415"/>
      <c r="Q27" s="415"/>
      <c r="R27" s="415"/>
      <c r="S27" s="386"/>
    </row>
    <row r="28" spans="1:19" ht="15" customHeight="1" thickBot="1">
      <c r="B28" s="383"/>
      <c r="C28" s="392" t="s">
        <v>68</v>
      </c>
      <c r="D28" s="386"/>
      <c r="E28" s="386"/>
      <c r="F28" s="386"/>
      <c r="G28" s="386"/>
      <c r="H28" s="386"/>
      <c r="I28" s="386"/>
      <c r="K28" s="393"/>
      <c r="L28" s="392" t="s">
        <v>68</v>
      </c>
      <c r="M28" s="383"/>
      <c r="N28" s="383"/>
      <c r="O28" s="383"/>
      <c r="P28" s="383"/>
      <c r="Q28" s="383"/>
      <c r="R28" s="383"/>
      <c r="S28" s="386"/>
    </row>
    <row r="29" spans="1:19" ht="15" customHeight="1" thickBot="1">
      <c r="A29" s="394">
        <f>A13+2</f>
        <v>3</v>
      </c>
      <c r="B29" s="383"/>
      <c r="C29" s="395" t="str">
        <f>IF('START - AWARD DETAILS'!C23="","",'START - AWARD DETAILS'!C23)</f>
        <v/>
      </c>
      <c r="D29" s="386"/>
      <c r="E29" s="386"/>
      <c r="F29" s="386"/>
      <c r="G29" s="386"/>
      <c r="H29" s="386"/>
      <c r="I29" s="386"/>
      <c r="K29" s="393"/>
      <c r="L29" s="395" t="str">
        <f>IF('START - AWARD DETAILS'!C24="","",'START - AWARD DETAILS'!C24)</f>
        <v/>
      </c>
      <c r="M29" s="383"/>
      <c r="N29" s="383"/>
      <c r="O29" s="383"/>
      <c r="P29" s="383"/>
      <c r="Q29" s="383"/>
      <c r="R29" s="383"/>
      <c r="S29" s="386"/>
    </row>
    <row r="30" spans="1:19" ht="15" customHeight="1" thickBot="1">
      <c r="A30" s="394"/>
      <c r="B30" s="383"/>
      <c r="C30" s="396" t="s">
        <v>69</v>
      </c>
      <c r="D30" s="386"/>
      <c r="E30" s="386"/>
      <c r="F30" s="386"/>
      <c r="G30" s="386"/>
      <c r="H30" s="386"/>
      <c r="I30" s="386"/>
      <c r="K30" s="393"/>
      <c r="L30" s="396" t="s">
        <v>69</v>
      </c>
      <c r="M30" s="383"/>
      <c r="N30" s="383"/>
      <c r="O30" s="383"/>
      <c r="P30" s="383"/>
      <c r="Q30" s="383"/>
      <c r="R30" s="383"/>
      <c r="S30" s="386"/>
    </row>
    <row r="31" spans="1:19" ht="15" customHeight="1" thickBot="1">
      <c r="A31" s="394"/>
      <c r="B31" s="383"/>
      <c r="C31" s="397" t="str">
        <f>IFERROR(VLOOKUP('Summary of Organisation Cost (2'!C29,'START - AWARD DETAILS'!$C$21:$D$60,2,0),"")</f>
        <v>(Select)</v>
      </c>
      <c r="D31" s="386"/>
      <c r="E31" s="386"/>
      <c r="F31" s="386"/>
      <c r="G31" s="386"/>
      <c r="H31" s="386"/>
      <c r="I31" s="386"/>
      <c r="K31" s="393"/>
      <c r="L31" s="397" t="str">
        <f>IFERROR(VLOOKUP('Summary of Organisation Cost (2'!L29,'START - AWARD DETAILS'!$C$21:$D$60,2,0),"")</f>
        <v>(Select)</v>
      </c>
      <c r="M31" s="383"/>
      <c r="N31" s="383"/>
      <c r="O31" s="383"/>
      <c r="P31" s="383"/>
      <c r="Q31" s="383"/>
      <c r="R31" s="383"/>
      <c r="S31" s="386"/>
    </row>
    <row r="32" spans="1:19" ht="15" customHeight="1" thickBot="1">
      <c r="B32" s="383"/>
      <c r="C32" s="384"/>
      <c r="D32" s="383"/>
      <c r="E32" s="383"/>
      <c r="F32" s="383"/>
      <c r="G32" s="383"/>
      <c r="H32" s="383"/>
      <c r="I32" s="383"/>
      <c r="K32" s="385"/>
      <c r="L32" s="384"/>
      <c r="M32" s="383"/>
      <c r="N32" s="383"/>
      <c r="O32" s="383"/>
      <c r="P32" s="383"/>
      <c r="Q32" s="383"/>
      <c r="R32" s="383"/>
      <c r="S32" s="386"/>
    </row>
    <row r="33" spans="1:19" ht="15" customHeight="1" thickBot="1">
      <c r="B33" s="383"/>
      <c r="C33" s="384"/>
      <c r="D33" s="398" t="s">
        <v>70</v>
      </c>
      <c r="E33" s="399" t="s">
        <v>71</v>
      </c>
      <c r="F33" s="399" t="s">
        <v>72</v>
      </c>
      <c r="G33" s="399" t="s">
        <v>73</v>
      </c>
      <c r="H33" s="400" t="s">
        <v>74</v>
      </c>
      <c r="I33" s="401" t="s">
        <v>75</v>
      </c>
      <c r="K33" s="385"/>
      <c r="L33" s="384"/>
      <c r="M33" s="398" t="s">
        <v>70</v>
      </c>
      <c r="N33" s="399" t="s">
        <v>71</v>
      </c>
      <c r="O33" s="399" t="s">
        <v>72</v>
      </c>
      <c r="P33" s="399" t="s">
        <v>73</v>
      </c>
      <c r="Q33" s="400" t="s">
        <v>74</v>
      </c>
      <c r="R33" s="401" t="s">
        <v>75</v>
      </c>
      <c r="S33" s="386"/>
    </row>
    <row r="34" spans="1:19" ht="15" customHeight="1">
      <c r="B34" s="418" t="s">
        <v>77</v>
      </c>
      <c r="C34" s="402" t="s">
        <v>76</v>
      </c>
      <c r="D34" s="403">
        <f>SUMIF('2. Annual Costs of Staff Posts'!$D$13:$D$113,'Summary of Organisation Cost (2'!C29,'2. Annual Costs of Staff Posts'!$L$13:$L$113)</f>
        <v>0</v>
      </c>
      <c r="E34" s="403">
        <f>SUMIF('2. Annual Costs of Staff Posts'!$D$13:$D$113,'Summary of Organisation Cost (2'!C29,'2. Annual Costs of Staff Posts'!$Q$13:$Q$113)</f>
        <v>0</v>
      </c>
      <c r="F34" s="403">
        <f>SUMIF('2. Annual Costs of Staff Posts'!$D$13:$D$113,'Summary of Organisation Cost (2'!C29,'2. Annual Costs of Staff Posts'!$V$13:$V$113)</f>
        <v>0</v>
      </c>
      <c r="G34" s="403">
        <f>SUMIF('2. Annual Costs of Staff Posts'!$D$13:$D$113,'Summary of Organisation Cost (2'!C29,'2. Annual Costs of Staff Posts'!$AA$13:$AA$113)</f>
        <v>0</v>
      </c>
      <c r="H34" s="403">
        <f>SUMIF('2. Annual Costs of Staff Posts'!$D$13:$D$113,'Summary of Organisation Cost (2'!C29,'2. Annual Costs of Staff Posts'!$AF$13:$AF$113)</f>
        <v>0</v>
      </c>
      <c r="I34" s="404">
        <f>SUM(D34:H34)</f>
        <v>0</v>
      </c>
      <c r="K34" s="418" t="s">
        <v>77</v>
      </c>
      <c r="L34" s="402" t="s">
        <v>76</v>
      </c>
      <c r="M34" s="403">
        <f>SUMIF('2. Annual Costs of Staff Posts'!$D$13:$D$113,'Summary of Organisation Cost (2'!L29,'2. Annual Costs of Staff Posts'!$L$13:$L$113)</f>
        <v>0</v>
      </c>
      <c r="N34" s="403">
        <f>SUMIF('2. Annual Costs of Staff Posts'!$D$13:$D$113,'Summary of Organisation Cost (2'!L29,'2. Annual Costs of Staff Posts'!$Q$13:$Q$113)</f>
        <v>0</v>
      </c>
      <c r="O34" s="403">
        <f>SUMIF('2. Annual Costs of Staff Posts'!$D$13:$D$113,'Summary of Organisation Cost (2'!L29,'2. Annual Costs of Staff Posts'!$V$13:$V$113)</f>
        <v>0</v>
      </c>
      <c r="P34" s="403">
        <f>SUMIF('2. Annual Costs of Staff Posts'!$D$13:$D$113,'Summary of Organisation Cost (2'!L29,'2. Annual Costs of Staff Posts'!$AA$13:$AA$113)</f>
        <v>0</v>
      </c>
      <c r="Q34" s="403">
        <f>SUMIF('2. Annual Costs of Staff Posts'!$D$13:$D$113,'Summary of Organisation Cost (2'!L29,'2. Annual Costs of Staff Posts'!$AF$13:$AF$113)</f>
        <v>0</v>
      </c>
      <c r="R34" s="404">
        <f>SUM(M34:Q34)</f>
        <v>0</v>
      </c>
      <c r="S34" s="386"/>
    </row>
    <row r="35" spans="1:19" ht="15" customHeight="1">
      <c r="B35" s="418" t="s">
        <v>77</v>
      </c>
      <c r="C35" s="405" t="s">
        <v>78</v>
      </c>
      <c r="D35" s="403">
        <f>SUMIF('3.Travel,Subsistence&amp;Conference'!$E$12:$E$61,'Summary of Organisation Cost (2'!C29,'3.Travel,Subsistence&amp;Conference'!$I$12:$I$61)</f>
        <v>0</v>
      </c>
      <c r="E35" s="403">
        <f>SUMIF('3.Travel,Subsistence&amp;Conference'!$E$12:$E$61,'Summary of Organisation Cost (2'!C29,'3.Travel,Subsistence&amp;Conference'!$K$12:$K$61)</f>
        <v>0</v>
      </c>
      <c r="F35" s="403">
        <f>SUMIF('3.Travel,Subsistence&amp;Conference'!$E$12:$E$61,'Summary of Organisation Cost (2'!C29,'3.Travel,Subsistence&amp;Conference'!$M$12:$M$61)</f>
        <v>0</v>
      </c>
      <c r="G35" s="403">
        <f>SUMIF('3.Travel,Subsistence&amp;Conference'!$E$12:$E$61,'Summary of Organisation Cost (2'!C29,'3.Travel,Subsistence&amp;Conference'!$O$12:$O$61)</f>
        <v>0</v>
      </c>
      <c r="H35" s="403">
        <f>SUMIF('3.Travel,Subsistence&amp;Conference'!$E$12:$E$61,'Summary of Organisation Cost (2'!C29,'3.Travel,Subsistence&amp;Conference'!$Q$12:$Q$61)</f>
        <v>0</v>
      </c>
      <c r="I35" s="406">
        <f t="shared" ref="I35:I41" si="4">SUM(D35:H35)</f>
        <v>0</v>
      </c>
      <c r="K35" s="418" t="s">
        <v>77</v>
      </c>
      <c r="L35" s="405" t="s">
        <v>78</v>
      </c>
      <c r="M35" s="403">
        <f>SUMIF('3.Travel,Subsistence&amp;Conference'!$E$12:$E$61,'Summary of Organisation Cost (2'!L29,'3.Travel,Subsistence&amp;Conference'!$I$12:$I$61)</f>
        <v>0</v>
      </c>
      <c r="N35" s="403">
        <f>SUMIF('3.Travel,Subsistence&amp;Conference'!$E$12:$E$61,'Summary of Organisation Cost (2'!L29,'3.Travel,Subsistence&amp;Conference'!$K$12:$K$61)</f>
        <v>0</v>
      </c>
      <c r="O35" s="403">
        <f>SUMIF('3.Travel,Subsistence&amp;Conference'!$E$12:$E$61,'Summary of Organisation Cost (2'!L29,'3.Travel,Subsistence&amp;Conference'!$M$12:$M$61)</f>
        <v>0</v>
      </c>
      <c r="P35" s="403">
        <f>SUMIF('3.Travel,Subsistence&amp;Conference'!$E$12:$E$61,'Summary of Organisation Cost (2'!L29,'3.Travel,Subsistence&amp;Conference'!$O$12:$O$61)</f>
        <v>0</v>
      </c>
      <c r="Q35" s="403">
        <f>SUMIF('3.Travel,Subsistence&amp;Conference'!$E$12:$E$61,'Summary of Organisation Cost (2'!L29,'3.Travel,Subsistence&amp;Conference'!$Q$12:$Q$61)</f>
        <v>0</v>
      </c>
      <c r="R35" s="406">
        <f t="shared" ref="R35:R41" si="5">SUM(M35:Q35)</f>
        <v>0</v>
      </c>
      <c r="S35" s="386"/>
    </row>
    <row r="36" spans="1:19" ht="15" customHeight="1">
      <c r="B36" s="418" t="s">
        <v>77</v>
      </c>
      <c r="C36" s="407" t="s">
        <v>27</v>
      </c>
      <c r="D36" s="403">
        <f>SUMIF('4. Equipment'!$D$12:$D$61,'Summary of Organisation Cost (2'!C29,'4. Equipment'!$H$12:$H$61)</f>
        <v>0</v>
      </c>
      <c r="E36" s="403">
        <f>SUMIF('4. Equipment'!$D$12:$D$61,'Summary of Organisation Cost (2'!C29,'4. Equipment'!$J$12:$J$61)</f>
        <v>0</v>
      </c>
      <c r="F36" s="403">
        <f>SUMIF('4. Equipment'!$D$12:$D$61,'Summary of Organisation Cost (2'!C29,'4. Equipment'!$L$12:$L$61)</f>
        <v>0</v>
      </c>
      <c r="G36" s="403">
        <f>SUMIF('4. Equipment'!$D$12:$D$61,'Summary of Organisation Cost (2'!C29,'4. Equipment'!$N$12:$N$61)</f>
        <v>0</v>
      </c>
      <c r="H36" s="403">
        <f>SUMIF('4. Equipment'!$D$12:$D$61,'Summary of Organisation Cost (2'!C29,'4. Equipment'!$P$12:$P$61)</f>
        <v>0</v>
      </c>
      <c r="I36" s="406">
        <f t="shared" si="4"/>
        <v>0</v>
      </c>
      <c r="K36" s="418" t="s">
        <v>77</v>
      </c>
      <c r="L36" s="407" t="s">
        <v>27</v>
      </c>
      <c r="M36" s="403">
        <f>SUMIF('4. Equipment'!$D$12:$D$61,'Summary of Organisation Cost (2'!L29,'4. Equipment'!$H$12:$H$61)</f>
        <v>0</v>
      </c>
      <c r="N36" s="403">
        <f>SUMIF('4. Equipment'!$D$12:$D$61,'Summary of Organisation Cost (2'!L29,'4. Equipment'!$J$12:$J$61)</f>
        <v>0</v>
      </c>
      <c r="O36" s="403">
        <f>SUMIF('4. Equipment'!$D$12:$D$61,'Summary of Organisation Cost (2'!L29,'4. Equipment'!$L$12:$L$61)</f>
        <v>0</v>
      </c>
      <c r="P36" s="403">
        <f>SUMIF('4. Equipment'!$D$12:$D$61,'Summary of Organisation Cost (2'!L29,'4. Equipment'!$N$12:$N$61)</f>
        <v>0</v>
      </c>
      <c r="Q36" s="403">
        <f>SUMIF('4. Equipment'!$D$12:$D$61,'Summary of Organisation Cost (2'!L29,'4. Equipment'!$P$12:$P$61)</f>
        <v>0</v>
      </c>
      <c r="R36" s="406">
        <f t="shared" si="5"/>
        <v>0</v>
      </c>
      <c r="S36" s="386"/>
    </row>
    <row r="37" spans="1:19" ht="15" customHeight="1">
      <c r="B37" s="418" t="s">
        <v>77</v>
      </c>
      <c r="C37" s="407" t="s">
        <v>28</v>
      </c>
      <c r="D37" s="403">
        <f>SUMIF('5. Consumables'!$D$12:$D$61,'Summary of Organisation Cost (2'!C29,'5. Consumables'!$H$12:$H$61)</f>
        <v>0</v>
      </c>
      <c r="E37" s="403">
        <f>SUMIF('5. Consumables'!$D$12:$D$61,'Summary of Organisation Cost (2'!C29,'5. Consumables'!$J$12:$J$61)</f>
        <v>0</v>
      </c>
      <c r="F37" s="403">
        <f>SUMIF('5. Consumables'!$D$12:$D$61,'Summary of Organisation Cost (2'!C29,'5. Consumables'!$L$12:$L$61)</f>
        <v>0</v>
      </c>
      <c r="G37" s="403">
        <f>SUMIF('5. Consumables'!$D$12:$D$61,'Summary of Organisation Cost (2'!C29,'5. Consumables'!$N$12:$N$61)</f>
        <v>0</v>
      </c>
      <c r="H37" s="403">
        <f>SUMIF('5. Consumables'!$D$12:$D$61,'Summary of Organisation Cost (2'!C29,'5. Consumables'!$P$12:$P$61)</f>
        <v>0</v>
      </c>
      <c r="I37" s="406">
        <f t="shared" si="4"/>
        <v>0</v>
      </c>
      <c r="K37" s="418" t="s">
        <v>77</v>
      </c>
      <c r="L37" s="407" t="s">
        <v>28</v>
      </c>
      <c r="M37" s="403">
        <f>SUMIF('5. Consumables'!$D$12:$D$61,'Summary of Organisation Cost (2'!L29,'5. Consumables'!$H$12:$H$61)</f>
        <v>0</v>
      </c>
      <c r="N37" s="403">
        <f>SUMIF('5. Consumables'!$D$12:$D$61,'Summary of Organisation Cost (2'!L29,'5. Consumables'!$J$12:$J$61)</f>
        <v>0</v>
      </c>
      <c r="O37" s="403">
        <f>SUMIF('5. Consumables'!$D$12:$D$61,'Summary of Organisation Cost (2'!L29,'5. Consumables'!$L$12:$L$61)</f>
        <v>0</v>
      </c>
      <c r="P37" s="403">
        <f>SUMIF('5. Consumables'!$D$12:$D$61,'Summary of Organisation Cost (2'!L29,'5. Consumables'!$N$12:$N$61)</f>
        <v>0</v>
      </c>
      <c r="Q37" s="403">
        <f>SUMIF('5. Consumables'!$D$12:$D$61,'Summary of Organisation Cost (2'!L29,'5. Consumables'!$P$12:$P$61)</f>
        <v>0</v>
      </c>
      <c r="R37" s="406">
        <f t="shared" si="5"/>
        <v>0</v>
      </c>
      <c r="S37" s="386"/>
    </row>
    <row r="38" spans="1:19" ht="15" customHeight="1">
      <c r="B38" s="418" t="s">
        <v>77</v>
      </c>
      <c r="C38" s="407" t="s">
        <v>29</v>
      </c>
      <c r="D38" s="403">
        <f>SUMIF('6. PPIEP'!$D$12:$D$61,'Summary of Organisation Cost (2'!C29,'6. PPIEP'!$H$12:$H$61)</f>
        <v>0</v>
      </c>
      <c r="E38" s="403">
        <f>SUMIF('6. PPIEP'!$D$12:$D$61,'Summary of Organisation Cost (2'!C29,'6. PPIEP'!$J$12:$J$61)</f>
        <v>0</v>
      </c>
      <c r="F38" s="403">
        <f>SUMIF('6. PPIEP'!$D$12:$D$61,'Summary of Organisation Cost (2'!C29,'6. PPIEP'!$L$12:$L$61)</f>
        <v>0</v>
      </c>
      <c r="G38" s="403">
        <f>SUMIF('6. PPIEP'!$D$12:$D$61,'Summary of Organisation Cost (2'!C29,'6. PPIEP'!$N$12:$N$61)</f>
        <v>0</v>
      </c>
      <c r="H38" s="403">
        <f>SUMIF('6. PPIEP'!$D$12:$D$61,'Summary of Organisation Cost (2'!C29,'6. PPIEP'!$P$12:$P$61)</f>
        <v>0</v>
      </c>
      <c r="I38" s="406">
        <f t="shared" si="4"/>
        <v>0</v>
      </c>
      <c r="K38" s="418" t="s">
        <v>77</v>
      </c>
      <c r="L38" s="407" t="s">
        <v>29</v>
      </c>
      <c r="M38" s="403">
        <f>SUMIF('6. PPIEP'!$D$12:$D$61,'Summary of Organisation Cost (2'!L29,'6. PPIEP'!$H$12:$H$61)</f>
        <v>0</v>
      </c>
      <c r="N38" s="403">
        <f>SUMIF('6. PPIEP'!$D$12:$D$61,'Summary of Organisation Cost (2'!L29,'6. PPIEP'!$J$12:$J$61)</f>
        <v>0</v>
      </c>
      <c r="O38" s="403">
        <f>SUMIF('6. PPIEP'!$D$12:$D$61,'Summary of Organisation Cost (2'!L29,'6. PPIEP'!$L$12:$L$61)</f>
        <v>0</v>
      </c>
      <c r="P38" s="403">
        <f>SUMIF('6. PPIEP'!$D$12:$D$61,'Summary of Organisation Cost (2'!L29,'6. PPIEP'!$N$12:$N$61)</f>
        <v>0</v>
      </c>
      <c r="Q38" s="403">
        <f>SUMIF('6. PPIEP'!$D$12:$D$61,'Summary of Organisation Cost (2'!L29,'6. PPIEP'!$P$12:$P$61)</f>
        <v>0</v>
      </c>
      <c r="R38" s="406">
        <f t="shared" si="5"/>
        <v>0</v>
      </c>
      <c r="S38" s="386"/>
    </row>
    <row r="39" spans="1:19" ht="15" customHeight="1">
      <c r="B39" s="418" t="s">
        <v>77</v>
      </c>
      <c r="C39" s="407" t="s">
        <v>30</v>
      </c>
      <c r="D39" s="403">
        <f>SUMIF('7. Dissemination'!$D$12:$D$61,'Summary of Organisation Cost (2'!C29,'7. Dissemination'!$H$12:$H$61)</f>
        <v>0</v>
      </c>
      <c r="E39" s="403">
        <f>SUMIF('7. Dissemination'!$D$12:$D$61,'Summary of Organisation Cost (2'!C29,'7. Dissemination'!$J$12:$J$61)</f>
        <v>0</v>
      </c>
      <c r="F39" s="403">
        <f>SUMIF('7. Dissemination'!$D$12:$D$61,'Summary of Organisation Cost (2'!C29,'7. Dissemination'!$L$12:$L$61)</f>
        <v>0</v>
      </c>
      <c r="G39" s="403">
        <f>SUMIF('7. Dissemination'!$D$12:$D$61,'Summary of Organisation Cost (2'!C29,'7. Dissemination'!$N$12:$N$61)</f>
        <v>0</v>
      </c>
      <c r="H39" s="403">
        <f>SUMIF('7. Dissemination'!$D$12:$D$61,'Summary of Organisation Cost (2'!C29,'7. Dissemination'!$P$12:$P$61)</f>
        <v>0</v>
      </c>
      <c r="I39" s="406">
        <f t="shared" si="4"/>
        <v>0</v>
      </c>
      <c r="K39" s="418" t="s">
        <v>77</v>
      </c>
      <c r="L39" s="407" t="s">
        <v>30</v>
      </c>
      <c r="M39" s="403">
        <f>SUMIF('7. Dissemination'!$D$12:$D$61,'Summary of Organisation Cost (2'!L29,'7. Dissemination'!$H$12:$H$61)</f>
        <v>0</v>
      </c>
      <c r="N39" s="403">
        <f>SUMIF('7. Dissemination'!$D$12:$D$61,'Summary of Organisation Cost (2'!L29,'7. Dissemination'!$J$12:$J$61)</f>
        <v>0</v>
      </c>
      <c r="O39" s="403">
        <f>SUMIF('7. Dissemination'!$D$12:$D$61,'Summary of Organisation Cost (2'!L29,'7. Dissemination'!$L$12:$L$61)</f>
        <v>0</v>
      </c>
      <c r="P39" s="403">
        <f>SUMIF('7. Dissemination'!$D$12:$D$61,'Summary of Organisation Cost (2'!L29,'7. Dissemination'!$N$12:$N$61)</f>
        <v>0</v>
      </c>
      <c r="Q39" s="403">
        <f>SUMIF('7. Dissemination'!$D$12:$D$61,'Summary of Organisation Cost (2'!L29,'7. Dissemination'!$P$12:$P$61)</f>
        <v>0</v>
      </c>
      <c r="R39" s="406">
        <f t="shared" si="5"/>
        <v>0</v>
      </c>
      <c r="S39" s="386"/>
    </row>
    <row r="40" spans="1:19" ht="15" customHeight="1">
      <c r="B40" s="418" t="s">
        <v>77</v>
      </c>
      <c r="C40" s="407" t="s">
        <v>79</v>
      </c>
      <c r="D40" s="403">
        <f>SUMIF('8. Other Direct Costs '!$D$12:$D$62,'Summary of Organisation Cost (2'!C29,'8. Other Direct Costs '!$H$12:$H$62)</f>
        <v>0</v>
      </c>
      <c r="E40" s="403">
        <f>SUMIF('8. Other Direct Costs '!$D$12:$D$62,'Summary of Organisation Cost (2'!C29,'8. Other Direct Costs '!$J$12:$J$62)</f>
        <v>0</v>
      </c>
      <c r="F40" s="403">
        <f>SUMIF('8. Other Direct Costs '!$D$12:$D$62,'Summary of Organisation Cost (2'!C29,'8. Other Direct Costs '!$L$12:$L$62)</f>
        <v>0</v>
      </c>
      <c r="G40" s="403">
        <f>SUMIF('8. Other Direct Costs '!$D$12:$D$62,'Summary of Organisation Cost (2'!C29,'8. Other Direct Costs '!$N$12:$N$62)</f>
        <v>0</v>
      </c>
      <c r="H40" s="403">
        <f>SUMIF('8. Other Direct Costs '!$D$12:$D$62,'Summary of Organisation Cost (2'!C29,'8. Other Direct Costs '!$P$12:$P$62)</f>
        <v>0</v>
      </c>
      <c r="I40" s="406">
        <f t="shared" si="4"/>
        <v>0</v>
      </c>
      <c r="K40" s="418" t="s">
        <v>77</v>
      </c>
      <c r="L40" s="407" t="s">
        <v>79</v>
      </c>
      <c r="M40" s="403">
        <f>SUMIF('8. Other Direct Costs '!$D$12:$D$62,'Summary of Organisation Cost (2'!L29,'8. Other Direct Costs '!$H$12:$H$62)</f>
        <v>0</v>
      </c>
      <c r="N40" s="403">
        <f>SUMIF('8. Other Direct Costs '!$D$12:$D$62,'Summary of Organisation Cost (2'!L29,'8. Other Direct Costs '!$J$12:$J$62)</f>
        <v>0</v>
      </c>
      <c r="O40" s="403">
        <f>SUMIF('8. Other Direct Costs '!$D$12:$D$62,'Summary of Organisation Cost (2'!L29,'8. Other Direct Costs '!$L$12:$L$62)</f>
        <v>0</v>
      </c>
      <c r="P40" s="403">
        <f>SUMIF('8. Other Direct Costs '!$D$12:$D$62,'Summary of Organisation Cost (2'!L29,'8. Other Direct Costs '!$N$12:$N$62)</f>
        <v>0</v>
      </c>
      <c r="Q40" s="403">
        <f>SUMIF('8. Other Direct Costs '!$D$12:$D$62,'Summary of Organisation Cost (2'!L29,'8. Other Direct Costs '!$P$12:$P$62)</f>
        <v>0</v>
      </c>
      <c r="R40" s="406">
        <f t="shared" si="5"/>
        <v>0</v>
      </c>
      <c r="S40" s="386"/>
    </row>
    <row r="41" spans="1:19" ht="15" customHeight="1" thickBot="1">
      <c r="B41" s="418" t="s">
        <v>77</v>
      </c>
      <c r="C41" s="419" t="s">
        <v>80</v>
      </c>
      <c r="D41" s="403">
        <f>SUMIF('9. INDIRECT COSTS'!$C$13:$C$62,'Summary of Organisation Cost (2'!C29,'9. INDIRECT COSTS'!$J$13:$J$62)</f>
        <v>0</v>
      </c>
      <c r="E41" s="403">
        <f>SUMIF('9. INDIRECT COSTS'!$C$13:$C$62,'Summary of Organisation Cost (2'!C29,'9. INDIRECT COSTS'!$N$13:$N$62)</f>
        <v>0</v>
      </c>
      <c r="F41" s="403">
        <f>SUMIF('9. INDIRECT COSTS'!$C$13:$C$62,'Summary of Organisation Cost (2'!C29,'9. INDIRECT COSTS'!$R$13:$R$62)</f>
        <v>0</v>
      </c>
      <c r="G41" s="403">
        <f>SUMIF('9. INDIRECT COSTS'!$C$13:$C$62,'Summary of Organisation Cost (2'!C29,'9. INDIRECT COSTS'!$V$13:$V$62)</f>
        <v>0</v>
      </c>
      <c r="H41" s="403">
        <f>SUMIF('9. INDIRECT COSTS'!$C$13:$C$62,'Summary of Organisation Cost (2'!C29,'9. INDIRECT COSTS'!$Z$13:$Z$62)</f>
        <v>0</v>
      </c>
      <c r="I41" s="406">
        <f t="shared" si="4"/>
        <v>0</v>
      </c>
      <c r="K41" s="418" t="s">
        <v>77</v>
      </c>
      <c r="L41" s="419" t="s">
        <v>80</v>
      </c>
      <c r="M41" s="403">
        <f>SUMIF('9. INDIRECT COSTS'!$C$13:$C$62,'Summary of Organisation Cost (2'!L29,'9. INDIRECT COSTS'!$J$13:$J$62)</f>
        <v>0</v>
      </c>
      <c r="N41" s="403">
        <f>SUMIF('9. INDIRECT COSTS'!$C$13:$C$62,'Summary of Organisation Cost (2'!L29,'9. INDIRECT COSTS'!$N$13:$N$62)</f>
        <v>0</v>
      </c>
      <c r="O41" s="403">
        <f>SUMIF('9. INDIRECT COSTS'!$C$13:$C$62,'Summary of Organisation Cost (2'!L29,'9. INDIRECT COSTS'!$R$13:$R$62)</f>
        <v>0</v>
      </c>
      <c r="P41" s="403">
        <f>SUMIF('9. INDIRECT COSTS'!$C$13:$C$62,'Summary of Organisation Cost (2'!L29,'9. INDIRECT COSTS'!$V$13:$V$62)</f>
        <v>0</v>
      </c>
      <c r="Q41" s="403">
        <f>SUMIF('9. INDIRECT COSTS'!$C$13:$C$62,'Summary of Organisation Cost (2'!L29,'9. INDIRECT COSTS'!$Z$13:$Z$62)</f>
        <v>0</v>
      </c>
      <c r="R41" s="406">
        <f t="shared" si="5"/>
        <v>0</v>
      </c>
      <c r="S41" s="386"/>
    </row>
    <row r="42" spans="1:19" ht="15" customHeight="1" thickBot="1">
      <c r="A42" s="378" t="str">
        <f>C31</f>
        <v>(Select)</v>
      </c>
      <c r="B42" s="418" t="str">
        <f>IF(C29="","-",C29)</f>
        <v>-</v>
      </c>
      <c r="C42" s="408" t="s">
        <v>81</v>
      </c>
      <c r="D42" s="410">
        <f t="shared" ref="D42:I42" si="6">SUM(D34:D41)</f>
        <v>0</v>
      </c>
      <c r="E42" s="410">
        <f t="shared" si="6"/>
        <v>0</v>
      </c>
      <c r="F42" s="410">
        <f t="shared" si="6"/>
        <v>0</v>
      </c>
      <c r="G42" s="410">
        <f t="shared" si="6"/>
        <v>0</v>
      </c>
      <c r="H42" s="410">
        <f t="shared" si="6"/>
        <v>0</v>
      </c>
      <c r="I42" s="412">
        <f t="shared" si="6"/>
        <v>0</v>
      </c>
      <c r="J42" s="481" t="str">
        <f>L31</f>
        <v>(Select)</v>
      </c>
      <c r="K42" s="418" t="str">
        <f>IF(L29="","-",L29)</f>
        <v>-</v>
      </c>
      <c r="L42" s="408" t="s">
        <v>81</v>
      </c>
      <c r="M42" s="410">
        <f t="shared" ref="M42:R42" si="7">SUM(M34:M41)</f>
        <v>0</v>
      </c>
      <c r="N42" s="410">
        <f t="shared" si="7"/>
        <v>0</v>
      </c>
      <c r="O42" s="410">
        <f t="shared" si="7"/>
        <v>0</v>
      </c>
      <c r="P42" s="410">
        <f t="shared" si="7"/>
        <v>0</v>
      </c>
      <c r="Q42" s="410">
        <f t="shared" si="7"/>
        <v>0</v>
      </c>
      <c r="R42" s="412">
        <f t="shared" si="7"/>
        <v>0</v>
      </c>
      <c r="S42" s="386"/>
    </row>
    <row r="43" spans="1:19" ht="15" customHeight="1">
      <c r="B43" s="383"/>
      <c r="C43" s="414"/>
      <c r="D43" s="415"/>
      <c r="E43" s="415"/>
      <c r="F43" s="415"/>
      <c r="G43" s="415"/>
      <c r="H43" s="415"/>
      <c r="I43" s="415"/>
      <c r="K43" s="393"/>
      <c r="L43" s="414"/>
      <c r="M43" s="415"/>
      <c r="N43" s="415"/>
      <c r="O43" s="415"/>
      <c r="P43" s="415"/>
      <c r="Q43" s="415"/>
      <c r="R43" s="415"/>
      <c r="S43" s="386"/>
    </row>
    <row r="44" spans="1:19" ht="15" customHeight="1" thickBot="1">
      <c r="B44" s="383"/>
      <c r="C44" s="392" t="s">
        <v>68</v>
      </c>
      <c r="D44" s="386"/>
      <c r="E44" s="386"/>
      <c r="F44" s="386"/>
      <c r="G44" s="386"/>
      <c r="H44" s="386"/>
      <c r="I44" s="386"/>
      <c r="K44" s="393"/>
      <c r="L44" s="392" t="s">
        <v>68</v>
      </c>
      <c r="M44" s="383"/>
      <c r="N44" s="383"/>
      <c r="O44" s="383"/>
      <c r="P44" s="383"/>
      <c r="Q44" s="383"/>
      <c r="R44" s="383"/>
      <c r="S44" s="386"/>
    </row>
    <row r="45" spans="1:19" ht="15" customHeight="1" thickBot="1">
      <c r="A45" s="394">
        <f>A29+2</f>
        <v>5</v>
      </c>
      <c r="B45" s="383"/>
      <c r="C45" s="395" t="str">
        <f>IF('START - AWARD DETAILS'!C25="","",'START - AWARD DETAILS'!C25)</f>
        <v/>
      </c>
      <c r="D45" s="386"/>
      <c r="E45" s="386"/>
      <c r="F45" s="386"/>
      <c r="G45" s="386"/>
      <c r="H45" s="386"/>
      <c r="I45" s="386"/>
      <c r="K45" s="393"/>
      <c r="L45" s="395" t="str">
        <f>IF('START - AWARD DETAILS'!C26="","",'START - AWARD DETAILS'!C26)</f>
        <v/>
      </c>
      <c r="M45" s="383"/>
      <c r="N45" s="383"/>
      <c r="O45" s="383"/>
      <c r="P45" s="383"/>
      <c r="Q45" s="383"/>
      <c r="R45" s="383"/>
      <c r="S45" s="386"/>
    </row>
    <row r="46" spans="1:19" ht="15" customHeight="1" thickBot="1">
      <c r="A46" s="394"/>
      <c r="B46" s="383"/>
      <c r="C46" s="396" t="s">
        <v>69</v>
      </c>
      <c r="D46" s="386"/>
      <c r="E46" s="386"/>
      <c r="F46" s="386"/>
      <c r="G46" s="386"/>
      <c r="H46" s="386"/>
      <c r="I46" s="386"/>
      <c r="K46" s="393"/>
      <c r="L46" s="396" t="s">
        <v>69</v>
      </c>
      <c r="M46" s="383"/>
      <c r="N46" s="383"/>
      <c r="O46" s="383"/>
      <c r="P46" s="383"/>
      <c r="Q46" s="383"/>
      <c r="R46" s="383"/>
      <c r="S46" s="386"/>
    </row>
    <row r="47" spans="1:19" ht="15" customHeight="1" thickBot="1">
      <c r="A47" s="394"/>
      <c r="B47" s="383"/>
      <c r="C47" s="397" t="str">
        <f>IFERROR(VLOOKUP('Summary of Organisation Cost (2'!C45,'START - AWARD DETAILS'!$C$21:$D$60,2,0),"")</f>
        <v>(Select)</v>
      </c>
      <c r="D47" s="386"/>
      <c r="E47" s="386"/>
      <c r="F47" s="386"/>
      <c r="G47" s="386"/>
      <c r="H47" s="386"/>
      <c r="I47" s="386"/>
      <c r="K47" s="393"/>
      <c r="L47" s="397" t="str">
        <f>IFERROR(VLOOKUP('Summary of Organisation Cost (2'!L45,'START - AWARD DETAILS'!$C$21:$D$60,2,0),"")</f>
        <v>(Select)</v>
      </c>
      <c r="M47" s="383"/>
      <c r="N47" s="383"/>
      <c r="O47" s="383"/>
      <c r="P47" s="383"/>
      <c r="Q47" s="383"/>
      <c r="R47" s="383"/>
      <c r="S47" s="386"/>
    </row>
    <row r="48" spans="1:19" ht="15" customHeight="1" thickBot="1">
      <c r="B48" s="383"/>
      <c r="C48" s="384"/>
      <c r="D48" s="383"/>
      <c r="E48" s="383"/>
      <c r="F48" s="383"/>
      <c r="G48" s="383"/>
      <c r="H48" s="383"/>
      <c r="I48" s="383"/>
      <c r="K48" s="385"/>
      <c r="L48" s="384"/>
      <c r="M48" s="383"/>
      <c r="N48" s="383"/>
      <c r="O48" s="383"/>
      <c r="P48" s="383"/>
      <c r="Q48" s="383"/>
      <c r="R48" s="383"/>
      <c r="S48" s="386"/>
    </row>
    <row r="49" spans="1:19" ht="15" customHeight="1" thickBot="1">
      <c r="B49" s="383"/>
      <c r="C49" s="384"/>
      <c r="D49" s="398" t="s">
        <v>70</v>
      </c>
      <c r="E49" s="399" t="s">
        <v>71</v>
      </c>
      <c r="F49" s="399" t="s">
        <v>72</v>
      </c>
      <c r="G49" s="399" t="s">
        <v>73</v>
      </c>
      <c r="H49" s="400" t="s">
        <v>74</v>
      </c>
      <c r="I49" s="401" t="s">
        <v>75</v>
      </c>
      <c r="K49" s="385"/>
      <c r="L49" s="384"/>
      <c r="M49" s="398" t="s">
        <v>70</v>
      </c>
      <c r="N49" s="399" t="s">
        <v>71</v>
      </c>
      <c r="O49" s="399" t="s">
        <v>72</v>
      </c>
      <c r="P49" s="399" t="s">
        <v>73</v>
      </c>
      <c r="Q49" s="400" t="s">
        <v>74</v>
      </c>
      <c r="R49" s="401" t="s">
        <v>75</v>
      </c>
      <c r="S49" s="386"/>
    </row>
    <row r="50" spans="1:19" ht="15" customHeight="1">
      <c r="B50" s="418" t="s">
        <v>77</v>
      </c>
      <c r="C50" s="402" t="s">
        <v>76</v>
      </c>
      <c r="D50" s="403">
        <f>SUMIF('2. Annual Costs of Staff Posts'!$D$13:$D$113,'Summary of Organisation Cost (2'!C45,'2. Annual Costs of Staff Posts'!$L$13:$L$113)</f>
        <v>0</v>
      </c>
      <c r="E50" s="403">
        <f>SUMIF('2. Annual Costs of Staff Posts'!$D$13:$D$113,'Summary of Organisation Cost (2'!C45,'2. Annual Costs of Staff Posts'!$Q$13:$Q$113)</f>
        <v>0</v>
      </c>
      <c r="F50" s="403">
        <f>SUMIF('2. Annual Costs of Staff Posts'!$D$13:$D$113,'Summary of Organisation Cost (2'!C45,'2. Annual Costs of Staff Posts'!$V$13:$V$113)</f>
        <v>0</v>
      </c>
      <c r="G50" s="403">
        <f>SUMIF('2. Annual Costs of Staff Posts'!$D$13:$D$113,'Summary of Organisation Cost (2'!C45,'2. Annual Costs of Staff Posts'!$AA$13:$AA$113)</f>
        <v>0</v>
      </c>
      <c r="H50" s="403">
        <f>SUMIF('2. Annual Costs of Staff Posts'!$D$13:$D$113,'Summary of Organisation Cost (2'!C45,'2. Annual Costs of Staff Posts'!$AF$13:$AF$113)</f>
        <v>0</v>
      </c>
      <c r="I50" s="404">
        <f>SUM(D50:H50)</f>
        <v>0</v>
      </c>
      <c r="K50" s="418" t="s">
        <v>77</v>
      </c>
      <c r="L50" s="402" t="s">
        <v>76</v>
      </c>
      <c r="M50" s="403">
        <f>SUMIF('2. Annual Costs of Staff Posts'!$D$13:$D$113,'Summary of Organisation Cost (2'!L45,'2. Annual Costs of Staff Posts'!$L$13:$L$113)</f>
        <v>0</v>
      </c>
      <c r="N50" s="403">
        <f>SUMIF('2. Annual Costs of Staff Posts'!$D$13:$D$113,'Summary of Organisation Cost (2'!L45,'2. Annual Costs of Staff Posts'!$Q$13:$Q$113)</f>
        <v>0</v>
      </c>
      <c r="O50" s="403">
        <f>SUMIF('2. Annual Costs of Staff Posts'!$D$13:$D$113,'Summary of Organisation Cost (2'!L45,'2. Annual Costs of Staff Posts'!$V$13:$V$113)</f>
        <v>0</v>
      </c>
      <c r="P50" s="403">
        <f>SUMIF('2. Annual Costs of Staff Posts'!$D$13:$D$113,'Summary of Organisation Cost (2'!L45,'2. Annual Costs of Staff Posts'!$AA$13:$AA$113)</f>
        <v>0</v>
      </c>
      <c r="Q50" s="403">
        <f>SUMIF('2. Annual Costs of Staff Posts'!$D$13:$D$113,'Summary of Organisation Cost (2'!L45,'2. Annual Costs of Staff Posts'!$AF$13:$AF$113)</f>
        <v>0</v>
      </c>
      <c r="R50" s="404">
        <f>SUM(M50:Q50)</f>
        <v>0</v>
      </c>
      <c r="S50" s="386"/>
    </row>
    <row r="51" spans="1:19" ht="15" customHeight="1">
      <c r="B51" s="418" t="s">
        <v>77</v>
      </c>
      <c r="C51" s="405" t="s">
        <v>78</v>
      </c>
      <c r="D51" s="403">
        <f>SUMIF('3.Travel,Subsistence&amp;Conference'!$E$12:$E$61,'Summary of Organisation Cost (2'!C45,'3.Travel,Subsistence&amp;Conference'!$I$12:$I$61)</f>
        <v>0</v>
      </c>
      <c r="E51" s="403">
        <f>SUMIF('3.Travel,Subsistence&amp;Conference'!$E$12:$E$61,'Summary of Organisation Cost (2'!C45,'3.Travel,Subsistence&amp;Conference'!$K$12:$K$61)</f>
        <v>0</v>
      </c>
      <c r="F51" s="403">
        <f>SUMIF('3.Travel,Subsistence&amp;Conference'!$E$12:$E$61,'Summary of Organisation Cost (2'!C45,'3.Travel,Subsistence&amp;Conference'!$M$12:$M$61)</f>
        <v>0</v>
      </c>
      <c r="G51" s="403">
        <f>SUMIF('3.Travel,Subsistence&amp;Conference'!$E$12:$E$61,'Summary of Organisation Cost (2'!C45,'3.Travel,Subsistence&amp;Conference'!$O$12:$O$61)</f>
        <v>0</v>
      </c>
      <c r="H51" s="403">
        <f>SUMIF('3.Travel,Subsistence&amp;Conference'!$E$12:$E$61,'Summary of Organisation Cost (2'!C45,'3.Travel,Subsistence&amp;Conference'!$Q$12:$Q$61)</f>
        <v>0</v>
      </c>
      <c r="I51" s="406">
        <f t="shared" ref="I51:I57" si="8">SUM(D51:H51)</f>
        <v>0</v>
      </c>
      <c r="K51" s="418" t="s">
        <v>77</v>
      </c>
      <c r="L51" s="405" t="s">
        <v>78</v>
      </c>
      <c r="M51" s="403">
        <f>SUMIF('3.Travel,Subsistence&amp;Conference'!$E$12:$E$61,'Summary of Organisation Cost (2'!L45,'3.Travel,Subsistence&amp;Conference'!$I$12:$I$61)</f>
        <v>0</v>
      </c>
      <c r="N51" s="403">
        <f>SUMIF('3.Travel,Subsistence&amp;Conference'!$E$12:$E$61,'Summary of Organisation Cost (2'!L45,'3.Travel,Subsistence&amp;Conference'!$K$12:$K$61)</f>
        <v>0</v>
      </c>
      <c r="O51" s="403">
        <f>SUMIF('3.Travel,Subsistence&amp;Conference'!$E$12:$E$61,'Summary of Organisation Cost (2'!L45,'3.Travel,Subsistence&amp;Conference'!$M$12:$M$61)</f>
        <v>0</v>
      </c>
      <c r="P51" s="403">
        <f>SUMIF('3.Travel,Subsistence&amp;Conference'!$E$12:$E$61,'Summary of Organisation Cost (2'!L45,'3.Travel,Subsistence&amp;Conference'!$O$12:$O$61)</f>
        <v>0</v>
      </c>
      <c r="Q51" s="403">
        <f>SUMIF('3.Travel,Subsistence&amp;Conference'!$E$12:$E$61,'Summary of Organisation Cost (2'!L45,'3.Travel,Subsistence&amp;Conference'!$Q$12:$Q$61)</f>
        <v>0</v>
      </c>
      <c r="R51" s="406">
        <f t="shared" ref="R51:R57" si="9">SUM(M51:Q51)</f>
        <v>0</v>
      </c>
      <c r="S51" s="386"/>
    </row>
    <row r="52" spans="1:19" ht="15" customHeight="1">
      <c r="B52" s="418" t="s">
        <v>77</v>
      </c>
      <c r="C52" s="407" t="s">
        <v>27</v>
      </c>
      <c r="D52" s="403">
        <f>SUMIF('4. Equipment'!$D$12:$D$61,'Summary of Organisation Cost (2'!C45,'4. Equipment'!$H$12:$H$61)</f>
        <v>0</v>
      </c>
      <c r="E52" s="403">
        <f>SUMIF('4. Equipment'!$D$12:$D$61,'Summary of Organisation Cost (2'!C45,'4. Equipment'!$J$12:$J$61)</f>
        <v>0</v>
      </c>
      <c r="F52" s="403">
        <f>SUMIF('4. Equipment'!$D$12:$D$61,'Summary of Organisation Cost (2'!C45,'4. Equipment'!$L$12:$L$61)</f>
        <v>0</v>
      </c>
      <c r="G52" s="403">
        <f>SUMIF('4. Equipment'!$D$12:$D$61,'Summary of Organisation Cost (2'!C45,'4. Equipment'!$N$12:$N$61)</f>
        <v>0</v>
      </c>
      <c r="H52" s="403">
        <f>SUMIF('4. Equipment'!$D$12:$D$61,'Summary of Organisation Cost (2'!C45,'4. Equipment'!$P$12:$P$61)</f>
        <v>0</v>
      </c>
      <c r="I52" s="406">
        <f t="shared" si="8"/>
        <v>0</v>
      </c>
      <c r="K52" s="418" t="s">
        <v>77</v>
      </c>
      <c r="L52" s="407" t="s">
        <v>27</v>
      </c>
      <c r="M52" s="403">
        <f>SUMIF('4. Equipment'!$D$12:$D$61,'Summary of Organisation Cost (2'!L45,'4. Equipment'!$H$12:$H$61)</f>
        <v>0</v>
      </c>
      <c r="N52" s="403">
        <f>SUMIF('4. Equipment'!$D$12:$D$61,'Summary of Organisation Cost (2'!L45,'4. Equipment'!$J$12:$J$61)</f>
        <v>0</v>
      </c>
      <c r="O52" s="403">
        <f>SUMIF('4. Equipment'!$D$12:$D$61,'Summary of Organisation Cost (2'!L45,'4. Equipment'!$L$12:$L$61)</f>
        <v>0</v>
      </c>
      <c r="P52" s="403">
        <f>SUMIF('4. Equipment'!$D$12:$D$61,'Summary of Organisation Cost (2'!L45,'4. Equipment'!$N$12:$N$61)</f>
        <v>0</v>
      </c>
      <c r="Q52" s="403">
        <f>SUMIF('4. Equipment'!$D$12:$D$61,'Summary of Organisation Cost (2'!L45,'4. Equipment'!$P$12:$P$61)</f>
        <v>0</v>
      </c>
      <c r="R52" s="406">
        <f t="shared" si="9"/>
        <v>0</v>
      </c>
      <c r="S52" s="386"/>
    </row>
    <row r="53" spans="1:19" ht="15" customHeight="1">
      <c r="B53" s="418" t="s">
        <v>77</v>
      </c>
      <c r="C53" s="407" t="s">
        <v>28</v>
      </c>
      <c r="D53" s="403">
        <f>SUMIF('5. Consumables'!$D$12:$D$61,'Summary of Organisation Cost (2'!C45,'5. Consumables'!$H$12:$H$61)</f>
        <v>0</v>
      </c>
      <c r="E53" s="403">
        <f>SUMIF('5. Consumables'!$D$12:$D$61,'Summary of Organisation Cost (2'!C45,'5. Consumables'!$J$12:$J$61)</f>
        <v>0</v>
      </c>
      <c r="F53" s="403">
        <f>SUMIF('5. Consumables'!$D$12:$D$61,'Summary of Organisation Cost (2'!C45,'5. Consumables'!$L$12:$L$61)</f>
        <v>0</v>
      </c>
      <c r="G53" s="403">
        <f>SUMIF('5. Consumables'!$D$12:$D$61,'Summary of Organisation Cost (2'!C45,'5. Consumables'!$N$12:$N$61)</f>
        <v>0</v>
      </c>
      <c r="H53" s="403">
        <f>SUMIF('5. Consumables'!$D$12:$D$61,'Summary of Organisation Cost (2'!C45,'5. Consumables'!$P$12:$P$61)</f>
        <v>0</v>
      </c>
      <c r="I53" s="406">
        <f t="shared" si="8"/>
        <v>0</v>
      </c>
      <c r="K53" s="418" t="s">
        <v>77</v>
      </c>
      <c r="L53" s="407" t="s">
        <v>28</v>
      </c>
      <c r="M53" s="403">
        <f>SUMIF('5. Consumables'!$D$12:$D$61,'Summary of Organisation Cost (2'!L45,'5. Consumables'!$H$12:$H$61)</f>
        <v>0</v>
      </c>
      <c r="N53" s="403">
        <f>SUMIF('5. Consumables'!$D$12:$D$61,'Summary of Organisation Cost (2'!L45,'5. Consumables'!$J$12:$J$61)</f>
        <v>0</v>
      </c>
      <c r="O53" s="403">
        <f>SUMIF('5. Consumables'!$D$12:$D$61,'Summary of Organisation Cost (2'!L45,'5. Consumables'!$L$12:$L$61)</f>
        <v>0</v>
      </c>
      <c r="P53" s="403">
        <f>SUMIF('5. Consumables'!$D$12:$D$61,'Summary of Organisation Cost (2'!L45,'5. Consumables'!$N$12:$N$61)</f>
        <v>0</v>
      </c>
      <c r="Q53" s="403">
        <f>SUMIF('5. Consumables'!$D$12:$D$61,'Summary of Organisation Cost (2'!L45,'5. Consumables'!$P$12:$P$61)</f>
        <v>0</v>
      </c>
      <c r="R53" s="406">
        <f t="shared" si="9"/>
        <v>0</v>
      </c>
      <c r="S53" s="386"/>
    </row>
    <row r="54" spans="1:19" ht="15" customHeight="1">
      <c r="B54" s="418" t="s">
        <v>77</v>
      </c>
      <c r="C54" s="407" t="s">
        <v>29</v>
      </c>
      <c r="D54" s="403">
        <f>SUMIF('6. PPIEP'!$D$12:$D$61,'Summary of Organisation Cost (2'!C45,'6. PPIEP'!$H$12:$H$61)</f>
        <v>0</v>
      </c>
      <c r="E54" s="403">
        <f>SUMIF('6. PPIEP'!$D$12:$D$61,'Summary of Organisation Cost (2'!C45,'6. PPIEP'!$J$12:$J$61)</f>
        <v>0</v>
      </c>
      <c r="F54" s="403">
        <f>SUMIF('6. PPIEP'!$D$12:$D$61,'Summary of Organisation Cost (2'!C45,'6. PPIEP'!$L$12:$L$61)</f>
        <v>0</v>
      </c>
      <c r="G54" s="403">
        <f>SUMIF('6. PPIEP'!$D$12:$D$61,'Summary of Organisation Cost (2'!C45,'6. PPIEP'!$N$12:$N$61)</f>
        <v>0</v>
      </c>
      <c r="H54" s="403">
        <f>SUMIF('6. PPIEP'!$D$12:$D$61,'Summary of Organisation Cost (2'!C45,'6. PPIEP'!$P$12:$P$61)</f>
        <v>0</v>
      </c>
      <c r="I54" s="406">
        <f t="shared" si="8"/>
        <v>0</v>
      </c>
      <c r="K54" s="418" t="s">
        <v>77</v>
      </c>
      <c r="L54" s="407" t="s">
        <v>29</v>
      </c>
      <c r="M54" s="403">
        <f>SUMIF('6. PPIEP'!$D$12:$D$61,'Summary of Organisation Cost (2'!L45,'6. PPIEP'!$H$12:$H$61)</f>
        <v>0</v>
      </c>
      <c r="N54" s="403">
        <f>SUMIF('6. PPIEP'!$D$12:$D$61,'Summary of Organisation Cost (2'!L45,'6. PPIEP'!$J$12:$J$61)</f>
        <v>0</v>
      </c>
      <c r="O54" s="403">
        <f>SUMIF('6. PPIEP'!$D$12:$D$61,'Summary of Organisation Cost (2'!L45,'6. PPIEP'!$L$12:$L$61)</f>
        <v>0</v>
      </c>
      <c r="P54" s="403">
        <f>SUMIF('6. PPIEP'!$D$12:$D$61,'Summary of Organisation Cost (2'!L45,'6. PPIEP'!$N$12:$N$61)</f>
        <v>0</v>
      </c>
      <c r="Q54" s="403">
        <f>SUMIF('6. PPIEP'!$D$12:$D$61,'Summary of Organisation Cost (2'!L45,'6. PPIEP'!$P$12:$P$61)</f>
        <v>0</v>
      </c>
      <c r="R54" s="406">
        <f t="shared" si="9"/>
        <v>0</v>
      </c>
      <c r="S54" s="386"/>
    </row>
    <row r="55" spans="1:19" ht="15" customHeight="1">
      <c r="B55" s="418" t="s">
        <v>77</v>
      </c>
      <c r="C55" s="407" t="s">
        <v>30</v>
      </c>
      <c r="D55" s="403">
        <f>SUMIF('7. Dissemination'!$D$12:$D$61,'Summary of Organisation Cost (2'!C45,'7. Dissemination'!$H$12:$H$61)</f>
        <v>0</v>
      </c>
      <c r="E55" s="403">
        <f>SUMIF('7. Dissemination'!$D$12:$D$61,'Summary of Organisation Cost (2'!C45,'7. Dissemination'!$J$12:$J$61)</f>
        <v>0</v>
      </c>
      <c r="F55" s="403">
        <f>SUMIF('7. Dissemination'!$D$12:$D$61,'Summary of Organisation Cost (2'!C45,'7. Dissemination'!$L$12:$L$61)</f>
        <v>0</v>
      </c>
      <c r="G55" s="403">
        <f>SUMIF('7. Dissemination'!$D$12:$D$61,'Summary of Organisation Cost (2'!C45,'7. Dissemination'!$N$12:$N$61)</f>
        <v>0</v>
      </c>
      <c r="H55" s="403">
        <f>SUMIF('7. Dissemination'!$D$12:$D$61,'Summary of Organisation Cost (2'!C45,'7. Dissemination'!$P$12:$P$61)</f>
        <v>0</v>
      </c>
      <c r="I55" s="406">
        <f t="shared" si="8"/>
        <v>0</v>
      </c>
      <c r="K55" s="418" t="s">
        <v>77</v>
      </c>
      <c r="L55" s="407" t="s">
        <v>30</v>
      </c>
      <c r="M55" s="403">
        <f>SUMIF('7. Dissemination'!$D$12:$D$61,'Summary of Organisation Cost (2'!L45,'7. Dissemination'!$H$12:$H$61)</f>
        <v>0</v>
      </c>
      <c r="N55" s="403">
        <f>SUMIF('7. Dissemination'!$D$12:$D$61,'Summary of Organisation Cost (2'!L45,'7. Dissemination'!$J$12:$J$61)</f>
        <v>0</v>
      </c>
      <c r="O55" s="403">
        <f>SUMIF('7. Dissemination'!$D$12:$D$61,'Summary of Organisation Cost (2'!L45,'7. Dissemination'!$L$12:$L$61)</f>
        <v>0</v>
      </c>
      <c r="P55" s="403">
        <f>SUMIF('7. Dissemination'!$D$12:$D$61,'Summary of Organisation Cost (2'!L45,'7. Dissemination'!$N$12:$N$61)</f>
        <v>0</v>
      </c>
      <c r="Q55" s="403">
        <f>SUMIF('7. Dissemination'!$D$12:$D$61,'Summary of Organisation Cost (2'!L45,'7. Dissemination'!$P$12:$P$61)</f>
        <v>0</v>
      </c>
      <c r="R55" s="406">
        <f t="shared" si="9"/>
        <v>0</v>
      </c>
      <c r="S55" s="386"/>
    </row>
    <row r="56" spans="1:19" ht="15" customHeight="1">
      <c r="B56" s="418" t="s">
        <v>77</v>
      </c>
      <c r="C56" s="407" t="s">
        <v>79</v>
      </c>
      <c r="D56" s="403">
        <f>SUMIF('8. Other Direct Costs '!$D$12:$D$62,'Summary of Organisation Cost (2'!C45,'8. Other Direct Costs '!$H$12:$H$62)</f>
        <v>0</v>
      </c>
      <c r="E56" s="403">
        <f>SUMIF('8. Other Direct Costs '!$D$12:$D$62,'Summary of Organisation Cost (2'!C45,'8. Other Direct Costs '!$J$12:$J$62)</f>
        <v>0</v>
      </c>
      <c r="F56" s="403">
        <f>SUMIF('8. Other Direct Costs '!$D$12:$D$62,'Summary of Organisation Cost (2'!C45,'8. Other Direct Costs '!$L$12:$L$62)</f>
        <v>0</v>
      </c>
      <c r="G56" s="403">
        <f>SUMIF('8. Other Direct Costs '!$D$12:$D$62,'Summary of Organisation Cost (2'!C45,'8. Other Direct Costs '!$N$12:$N$62)</f>
        <v>0</v>
      </c>
      <c r="H56" s="403">
        <f>SUMIF('8. Other Direct Costs '!$D$12:$D$62,'Summary of Organisation Cost (2'!C45,'8. Other Direct Costs '!$P$12:$P$62)</f>
        <v>0</v>
      </c>
      <c r="I56" s="406">
        <f t="shared" si="8"/>
        <v>0</v>
      </c>
      <c r="K56" s="418" t="s">
        <v>77</v>
      </c>
      <c r="L56" s="407" t="s">
        <v>79</v>
      </c>
      <c r="M56" s="403">
        <f>SUMIF('8. Other Direct Costs '!$D$12:$D$62,'Summary of Organisation Cost (2'!L45,'8. Other Direct Costs '!$H$12:$H$62)</f>
        <v>0</v>
      </c>
      <c r="N56" s="403">
        <f>SUMIF('8. Other Direct Costs '!$D$12:$D$62,'Summary of Organisation Cost (2'!L45,'8. Other Direct Costs '!$J$12:$J$62)</f>
        <v>0</v>
      </c>
      <c r="O56" s="403">
        <f>SUMIF('8. Other Direct Costs '!$D$12:$D$62,'Summary of Organisation Cost (2'!L45,'8. Other Direct Costs '!$L$12:$L$62)</f>
        <v>0</v>
      </c>
      <c r="P56" s="403">
        <f>SUMIF('8. Other Direct Costs '!$D$12:$D$62,'Summary of Organisation Cost (2'!L45,'8. Other Direct Costs '!$N$12:$N$62)</f>
        <v>0</v>
      </c>
      <c r="Q56" s="403">
        <f>SUMIF('8. Other Direct Costs '!$D$12:$D$62,'Summary of Organisation Cost (2'!L45,'8. Other Direct Costs '!$P$12:$P$62)</f>
        <v>0</v>
      </c>
      <c r="R56" s="406">
        <f t="shared" si="9"/>
        <v>0</v>
      </c>
      <c r="S56" s="386"/>
    </row>
    <row r="57" spans="1:19" ht="15" customHeight="1" thickBot="1">
      <c r="B57" s="418" t="s">
        <v>77</v>
      </c>
      <c r="C57" s="419" t="s">
        <v>80</v>
      </c>
      <c r="D57" s="403">
        <f>SUMIF('9. INDIRECT COSTS'!$C$13:$C$62,'Summary of Organisation Cost (2'!C45,'9. INDIRECT COSTS'!$J$13:$J$62)</f>
        <v>0</v>
      </c>
      <c r="E57" s="403">
        <f>SUMIF('9. INDIRECT COSTS'!$C$13:$C$62,'Summary of Organisation Cost (2'!C45,'9. INDIRECT COSTS'!$N$13:$N$62)</f>
        <v>0</v>
      </c>
      <c r="F57" s="403">
        <f>SUMIF('9. INDIRECT COSTS'!$C$13:$C$62,'Summary of Organisation Cost (2'!C45,'9. INDIRECT COSTS'!$R$13:$R$62)</f>
        <v>0</v>
      </c>
      <c r="G57" s="403">
        <f>SUMIF('9. INDIRECT COSTS'!$C$13:$C$62,'Summary of Organisation Cost (2'!C45,'9. INDIRECT COSTS'!$V$13:$V$62)</f>
        <v>0</v>
      </c>
      <c r="H57" s="403">
        <f>SUMIF('9. INDIRECT COSTS'!$C$13:$C$62,'Summary of Organisation Cost (2'!C45,'9. INDIRECT COSTS'!$Z$13:$Z$62)</f>
        <v>0</v>
      </c>
      <c r="I57" s="406">
        <f t="shared" si="8"/>
        <v>0</v>
      </c>
      <c r="K57" s="418" t="s">
        <v>77</v>
      </c>
      <c r="L57" s="419" t="s">
        <v>80</v>
      </c>
      <c r="M57" s="403">
        <f>SUMIF('9. INDIRECT COSTS'!$C$13:$C$62,'Summary of Organisation Cost (2'!L45,'9. INDIRECT COSTS'!$J$13:$J$62)</f>
        <v>0</v>
      </c>
      <c r="N57" s="403">
        <f>SUMIF('9. INDIRECT COSTS'!$C$13:$C$62,'Summary of Organisation Cost (2'!L45,'9. INDIRECT COSTS'!$N$13:$N$62)</f>
        <v>0</v>
      </c>
      <c r="O57" s="403">
        <f>SUMIF('9. INDIRECT COSTS'!$C$13:$C$62,'Summary of Organisation Cost (2'!L45,'9. INDIRECT COSTS'!$R$13:$R$62)</f>
        <v>0</v>
      </c>
      <c r="P57" s="403">
        <f>SUMIF('9. INDIRECT COSTS'!$C$13:$C$62,'Summary of Organisation Cost (2'!L45,'9. INDIRECT COSTS'!$V$13:$V$62)</f>
        <v>0</v>
      </c>
      <c r="Q57" s="403">
        <f>SUMIF('9. INDIRECT COSTS'!$C$13:$C$62,'Summary of Organisation Cost (2'!L45,'9. INDIRECT COSTS'!$Z$13:$Z$62)</f>
        <v>0</v>
      </c>
      <c r="R57" s="406">
        <f t="shared" si="9"/>
        <v>0</v>
      </c>
      <c r="S57" s="386"/>
    </row>
    <row r="58" spans="1:19" ht="15" customHeight="1" thickBot="1">
      <c r="A58" s="378" t="str">
        <f>C47</f>
        <v>(Select)</v>
      </c>
      <c r="B58" s="418" t="str">
        <f>IF(C45="","-",C45)</f>
        <v>-</v>
      </c>
      <c r="C58" s="408" t="s">
        <v>81</v>
      </c>
      <c r="D58" s="410">
        <f t="shared" ref="D58:I58" si="10">SUM(D50:D57)</f>
        <v>0</v>
      </c>
      <c r="E58" s="410">
        <f t="shared" si="10"/>
        <v>0</v>
      </c>
      <c r="F58" s="410">
        <f t="shared" si="10"/>
        <v>0</v>
      </c>
      <c r="G58" s="410">
        <f t="shared" si="10"/>
        <v>0</v>
      </c>
      <c r="H58" s="410">
        <f t="shared" si="10"/>
        <v>0</v>
      </c>
      <c r="I58" s="412">
        <f t="shared" si="10"/>
        <v>0</v>
      </c>
      <c r="J58" s="481" t="str">
        <f>L47</f>
        <v>(Select)</v>
      </c>
      <c r="K58" s="385" t="str">
        <f>IF(L45="","-",L45)</f>
        <v>-</v>
      </c>
      <c r="L58" s="408" t="s">
        <v>81</v>
      </c>
      <c r="M58" s="410">
        <f t="shared" ref="M58:R58" si="11">SUM(M50:M57)</f>
        <v>0</v>
      </c>
      <c r="N58" s="410">
        <f t="shared" si="11"/>
        <v>0</v>
      </c>
      <c r="O58" s="410">
        <f t="shared" si="11"/>
        <v>0</v>
      </c>
      <c r="P58" s="410">
        <f t="shared" si="11"/>
        <v>0</v>
      </c>
      <c r="Q58" s="410">
        <f t="shared" si="11"/>
        <v>0</v>
      </c>
      <c r="R58" s="412">
        <f t="shared" si="11"/>
        <v>0</v>
      </c>
      <c r="S58" s="386"/>
    </row>
    <row r="59" spans="1:19" ht="15" customHeight="1">
      <c r="B59" s="383"/>
      <c r="C59" s="414"/>
      <c r="D59" s="415"/>
      <c r="E59" s="415"/>
      <c r="F59" s="415"/>
      <c r="G59" s="415"/>
      <c r="H59" s="415"/>
      <c r="I59" s="415"/>
      <c r="K59" s="393"/>
      <c r="L59" s="414"/>
      <c r="M59" s="415"/>
      <c r="N59" s="415"/>
      <c r="O59" s="415"/>
      <c r="P59" s="415"/>
      <c r="Q59" s="415"/>
      <c r="R59" s="415"/>
      <c r="S59" s="386"/>
    </row>
    <row r="60" spans="1:19" ht="15" customHeight="1" thickBot="1">
      <c r="B60" s="383"/>
      <c r="C60" s="392" t="s">
        <v>68</v>
      </c>
      <c r="D60" s="386"/>
      <c r="E60" s="386"/>
      <c r="F60" s="386"/>
      <c r="G60" s="386"/>
      <c r="H60" s="386"/>
      <c r="I60" s="386"/>
      <c r="K60" s="393"/>
      <c r="L60" s="392" t="s">
        <v>68</v>
      </c>
      <c r="M60" s="383"/>
      <c r="N60" s="383"/>
      <c r="O60" s="383"/>
      <c r="P60" s="383"/>
      <c r="Q60" s="383"/>
      <c r="R60" s="383"/>
      <c r="S60" s="386"/>
    </row>
    <row r="61" spans="1:19" ht="15" customHeight="1" thickBot="1">
      <c r="A61" s="394" t="e">
        <f>#REF!+2</f>
        <v>#REF!</v>
      </c>
      <c r="B61" s="383"/>
      <c r="C61" s="395" t="str">
        <f>IF('START - AWARD DETAILS'!C27="","",'START - AWARD DETAILS'!C27)</f>
        <v/>
      </c>
      <c r="D61" s="386"/>
      <c r="E61" s="386"/>
      <c r="F61" s="386"/>
      <c r="G61" s="386"/>
      <c r="H61" s="386"/>
      <c r="I61" s="386"/>
      <c r="K61" s="393"/>
      <c r="L61" s="395" t="str">
        <f>IF('START - AWARD DETAILS'!C28="","",'START - AWARD DETAILS'!C28)</f>
        <v/>
      </c>
      <c r="M61" s="383"/>
      <c r="N61" s="383"/>
      <c r="O61" s="383"/>
      <c r="P61" s="383"/>
      <c r="Q61" s="383"/>
      <c r="R61" s="383"/>
      <c r="S61" s="386"/>
    </row>
    <row r="62" spans="1:19" ht="15" customHeight="1" thickBot="1">
      <c r="A62" s="394"/>
      <c r="B62" s="383"/>
      <c r="C62" s="396" t="s">
        <v>69</v>
      </c>
      <c r="D62" s="386"/>
      <c r="E62" s="386"/>
      <c r="F62" s="386"/>
      <c r="G62" s="386"/>
      <c r="H62" s="386"/>
      <c r="I62" s="386"/>
      <c r="K62" s="393"/>
      <c r="L62" s="396" t="s">
        <v>69</v>
      </c>
      <c r="M62" s="383"/>
      <c r="N62" s="383"/>
      <c r="O62" s="383"/>
      <c r="P62" s="383"/>
      <c r="Q62" s="383"/>
      <c r="R62" s="383"/>
      <c r="S62" s="386"/>
    </row>
    <row r="63" spans="1:19" ht="15" customHeight="1" thickBot="1">
      <c r="A63" s="394"/>
      <c r="B63" s="383"/>
      <c r="C63" s="397" t="str">
        <f>IFERROR(VLOOKUP('Summary of Organisation Cost (2'!C61,'START - AWARD DETAILS'!$C$21:$D$60,2,0),"")</f>
        <v>(Select)</v>
      </c>
      <c r="D63" s="386"/>
      <c r="E63" s="386"/>
      <c r="F63" s="386"/>
      <c r="G63" s="386"/>
      <c r="H63" s="386"/>
      <c r="I63" s="386"/>
      <c r="K63" s="393"/>
      <c r="L63" s="397" t="str">
        <f>IFERROR(VLOOKUP('Summary of Organisation Cost (2'!L61,'START - AWARD DETAILS'!$C$21:$D$60,2,0),"")</f>
        <v>(Select)</v>
      </c>
      <c r="M63" s="383"/>
      <c r="N63" s="383"/>
      <c r="O63" s="383"/>
      <c r="P63" s="383"/>
      <c r="Q63" s="383"/>
      <c r="R63" s="383"/>
      <c r="S63" s="386"/>
    </row>
    <row r="64" spans="1:19" ht="15" customHeight="1" thickBot="1">
      <c r="B64" s="383"/>
      <c r="C64" s="384"/>
      <c r="D64" s="383"/>
      <c r="E64" s="383"/>
      <c r="F64" s="383"/>
      <c r="G64" s="383"/>
      <c r="H64" s="383"/>
      <c r="I64" s="383"/>
      <c r="K64" s="385"/>
      <c r="L64" s="384"/>
      <c r="M64" s="383"/>
      <c r="N64" s="383"/>
      <c r="O64" s="383"/>
      <c r="P64" s="383"/>
      <c r="Q64" s="383"/>
      <c r="R64" s="383"/>
      <c r="S64" s="386"/>
    </row>
    <row r="65" spans="1:19" ht="15" customHeight="1" thickBot="1">
      <c r="B65" s="383"/>
      <c r="C65" s="384"/>
      <c r="D65" s="398" t="s">
        <v>70</v>
      </c>
      <c r="E65" s="399" t="s">
        <v>71</v>
      </c>
      <c r="F65" s="399" t="s">
        <v>72</v>
      </c>
      <c r="G65" s="399" t="s">
        <v>73</v>
      </c>
      <c r="H65" s="400" t="s">
        <v>74</v>
      </c>
      <c r="I65" s="401" t="s">
        <v>75</v>
      </c>
      <c r="K65" s="385"/>
      <c r="L65" s="384"/>
      <c r="M65" s="398" t="s">
        <v>70</v>
      </c>
      <c r="N65" s="399" t="s">
        <v>71</v>
      </c>
      <c r="O65" s="399" t="s">
        <v>72</v>
      </c>
      <c r="P65" s="399" t="s">
        <v>73</v>
      </c>
      <c r="Q65" s="400" t="s">
        <v>74</v>
      </c>
      <c r="R65" s="401" t="s">
        <v>75</v>
      </c>
      <c r="S65" s="386"/>
    </row>
    <row r="66" spans="1:19" ht="15" customHeight="1">
      <c r="B66" s="418" t="s">
        <v>77</v>
      </c>
      <c r="C66" s="402" t="s">
        <v>76</v>
      </c>
      <c r="D66" s="403">
        <f>SUMIF('2. Annual Costs of Staff Posts'!$D$13:$D$113,'Summary of Organisation Cost (2'!C61,'2. Annual Costs of Staff Posts'!$L$13:$L$113)</f>
        <v>0</v>
      </c>
      <c r="E66" s="403">
        <f>SUMIF('2. Annual Costs of Staff Posts'!$D$13:$D$113,'Summary of Organisation Cost (2'!C61,'2. Annual Costs of Staff Posts'!$Q$13:$Q$113)</f>
        <v>0</v>
      </c>
      <c r="F66" s="403">
        <f>SUMIF('2. Annual Costs of Staff Posts'!$D$13:$D$113,'Summary of Organisation Cost (2'!C61,'2. Annual Costs of Staff Posts'!$V$13:$V$113)</f>
        <v>0</v>
      </c>
      <c r="G66" s="403">
        <f>SUMIF('2. Annual Costs of Staff Posts'!$D$13:$D$113,'Summary of Organisation Cost (2'!C61,'2. Annual Costs of Staff Posts'!$AA$13:$AA$113)</f>
        <v>0</v>
      </c>
      <c r="H66" s="403">
        <f>SUMIF('2. Annual Costs of Staff Posts'!$D$13:$D$113,'Summary of Organisation Cost (2'!C61,'2. Annual Costs of Staff Posts'!$AF$13:$AF$113)</f>
        <v>0</v>
      </c>
      <c r="I66" s="404">
        <f>SUM(D66:H66)</f>
        <v>0</v>
      </c>
      <c r="K66" s="418" t="s">
        <v>77</v>
      </c>
      <c r="L66" s="402" t="s">
        <v>76</v>
      </c>
      <c r="M66" s="403">
        <f>SUMIF('2. Annual Costs of Staff Posts'!$D$13:$D$113,'Summary of Organisation Cost (2'!L61,'2. Annual Costs of Staff Posts'!$L$13:$L$113)</f>
        <v>0</v>
      </c>
      <c r="N66" s="403">
        <f>SUMIF('2. Annual Costs of Staff Posts'!$D$13:$D$113,'Summary of Organisation Cost (2'!L61,'2. Annual Costs of Staff Posts'!$Q$13:$Q$113)</f>
        <v>0</v>
      </c>
      <c r="O66" s="403">
        <f>SUMIF('2. Annual Costs of Staff Posts'!$D$13:$D$113,'Summary of Organisation Cost (2'!L61,'2. Annual Costs of Staff Posts'!$V$13:$V$113)</f>
        <v>0</v>
      </c>
      <c r="P66" s="403">
        <f>SUMIF('2. Annual Costs of Staff Posts'!$D$13:$D$113,'Summary of Organisation Cost (2'!L61,'2. Annual Costs of Staff Posts'!$AA$13:$AA$113)</f>
        <v>0</v>
      </c>
      <c r="Q66" s="403">
        <f>SUMIF('2. Annual Costs of Staff Posts'!$D$13:$D$113,'Summary of Organisation Cost (2'!L61,'2. Annual Costs of Staff Posts'!$AF$13:$AF$113)</f>
        <v>0</v>
      </c>
      <c r="R66" s="404">
        <f>SUM(M66:Q66)</f>
        <v>0</v>
      </c>
      <c r="S66" s="386"/>
    </row>
    <row r="67" spans="1:19" ht="15" customHeight="1">
      <c r="B67" s="418" t="s">
        <v>77</v>
      </c>
      <c r="C67" s="405" t="s">
        <v>78</v>
      </c>
      <c r="D67" s="403">
        <f>SUMIF('3.Travel,Subsistence&amp;Conference'!$E$12:$E$61,'Summary of Organisation Cost (2'!C61,'3.Travel,Subsistence&amp;Conference'!$I$12:$I$61)</f>
        <v>0</v>
      </c>
      <c r="E67" s="403">
        <f>SUMIF('3.Travel,Subsistence&amp;Conference'!$E$12:$E$61,'Summary of Organisation Cost (2'!C61,'3.Travel,Subsistence&amp;Conference'!$K$12:$K$61)</f>
        <v>0</v>
      </c>
      <c r="F67" s="403">
        <f>SUMIF('3.Travel,Subsistence&amp;Conference'!$E$12:$E$61,'Summary of Organisation Cost (2'!C61,'3.Travel,Subsistence&amp;Conference'!$M$12:$M$61)</f>
        <v>0</v>
      </c>
      <c r="G67" s="403">
        <f>SUMIF('3.Travel,Subsistence&amp;Conference'!$E$12:$E$61,'Summary of Organisation Cost (2'!C61,'3.Travel,Subsistence&amp;Conference'!$O$12:$O$61)</f>
        <v>0</v>
      </c>
      <c r="H67" s="403">
        <f>SUMIF('3.Travel,Subsistence&amp;Conference'!$E$12:$E$61,'Summary of Organisation Cost (2'!C61,'3.Travel,Subsistence&amp;Conference'!$Q$12:$Q$61)</f>
        <v>0</v>
      </c>
      <c r="I67" s="406">
        <f t="shared" ref="I67:I73" si="12">SUM(D67:H67)</f>
        <v>0</v>
      </c>
      <c r="K67" s="418" t="s">
        <v>77</v>
      </c>
      <c r="L67" s="405" t="s">
        <v>78</v>
      </c>
      <c r="M67" s="403">
        <f>SUMIF('3.Travel,Subsistence&amp;Conference'!$E$12:$E$61,'Summary of Organisation Cost (2'!L61,'3.Travel,Subsistence&amp;Conference'!$I$12:$I$61)</f>
        <v>0</v>
      </c>
      <c r="N67" s="403">
        <f>SUMIF('3.Travel,Subsistence&amp;Conference'!$E$12:$E$61,'Summary of Organisation Cost (2'!L61,'3.Travel,Subsistence&amp;Conference'!$K$12:$K$61)</f>
        <v>0</v>
      </c>
      <c r="O67" s="403">
        <f>SUMIF('3.Travel,Subsistence&amp;Conference'!$E$12:$E$61,'Summary of Organisation Cost (2'!L61,'3.Travel,Subsistence&amp;Conference'!$M$12:$M$61)</f>
        <v>0</v>
      </c>
      <c r="P67" s="403">
        <f>SUMIF('3.Travel,Subsistence&amp;Conference'!$E$12:$E$61,'Summary of Organisation Cost (2'!L61,'3.Travel,Subsistence&amp;Conference'!$O$12:$O$61)</f>
        <v>0</v>
      </c>
      <c r="Q67" s="403">
        <f>SUMIF('3.Travel,Subsistence&amp;Conference'!$E$12:$E$61,'Summary of Organisation Cost (2'!L61,'3.Travel,Subsistence&amp;Conference'!$Q$12:$Q$61)</f>
        <v>0</v>
      </c>
      <c r="R67" s="406">
        <f t="shared" ref="R67:R73" si="13">SUM(M67:Q67)</f>
        <v>0</v>
      </c>
      <c r="S67" s="386"/>
    </row>
    <row r="68" spans="1:19" ht="15" customHeight="1">
      <c r="B68" s="418" t="s">
        <v>77</v>
      </c>
      <c r="C68" s="407" t="s">
        <v>27</v>
      </c>
      <c r="D68" s="403">
        <f>SUMIF('4. Equipment'!$D$12:$D$61,'Summary of Organisation Cost (2'!C61,'4. Equipment'!$H$12:$H$61)</f>
        <v>0</v>
      </c>
      <c r="E68" s="403">
        <f>SUMIF('4. Equipment'!$D$12:$D$61,'Summary of Organisation Cost (2'!C61,'4. Equipment'!$J$12:$J$61)</f>
        <v>0</v>
      </c>
      <c r="F68" s="403">
        <f>SUMIF('4. Equipment'!$D$12:$D$61,'Summary of Organisation Cost (2'!C61,'4. Equipment'!$L$12:$L$61)</f>
        <v>0</v>
      </c>
      <c r="G68" s="403">
        <f>SUMIF('4. Equipment'!$D$12:$D$61,'Summary of Organisation Cost (2'!C61,'4. Equipment'!$N$12:$N$61)</f>
        <v>0</v>
      </c>
      <c r="H68" s="403">
        <f>SUMIF('4. Equipment'!$D$12:$D$61,'Summary of Organisation Cost (2'!C61,'4. Equipment'!$P$12:$P$61)</f>
        <v>0</v>
      </c>
      <c r="I68" s="406">
        <f t="shared" si="12"/>
        <v>0</v>
      </c>
      <c r="K68" s="418" t="s">
        <v>77</v>
      </c>
      <c r="L68" s="407" t="s">
        <v>27</v>
      </c>
      <c r="M68" s="403">
        <f>SUMIF('4. Equipment'!$D$12:$D$61,'Summary of Organisation Cost (2'!L61,'4. Equipment'!$H$12:$H$61)</f>
        <v>0</v>
      </c>
      <c r="N68" s="403">
        <f>SUMIF('4. Equipment'!$D$12:$D$61,'Summary of Organisation Cost (2'!L61,'4. Equipment'!$J$12:$J$61)</f>
        <v>0</v>
      </c>
      <c r="O68" s="403">
        <f>SUMIF('4. Equipment'!$D$12:$D$61,'Summary of Organisation Cost (2'!L61,'4. Equipment'!$L$12:$L$61)</f>
        <v>0</v>
      </c>
      <c r="P68" s="403">
        <f>SUMIF('4. Equipment'!$D$12:$D$61,'Summary of Organisation Cost (2'!L61,'4. Equipment'!$N$12:$N$61)</f>
        <v>0</v>
      </c>
      <c r="Q68" s="403">
        <f>SUMIF('4. Equipment'!$D$12:$D$61,'Summary of Organisation Cost (2'!L61,'4. Equipment'!$P$12:$P$61)</f>
        <v>0</v>
      </c>
      <c r="R68" s="406">
        <f t="shared" si="13"/>
        <v>0</v>
      </c>
      <c r="S68" s="386"/>
    </row>
    <row r="69" spans="1:19" ht="15" customHeight="1">
      <c r="B69" s="418" t="s">
        <v>77</v>
      </c>
      <c r="C69" s="407" t="s">
        <v>28</v>
      </c>
      <c r="D69" s="403">
        <f>SUMIF('5. Consumables'!$D$12:$D$61,'Summary of Organisation Cost (2'!C61,'5. Consumables'!$H$12:$H$61)</f>
        <v>0</v>
      </c>
      <c r="E69" s="403">
        <f>SUMIF('5. Consumables'!$D$12:$D$61,'Summary of Organisation Cost (2'!C61,'5. Consumables'!$J$12:$J$61)</f>
        <v>0</v>
      </c>
      <c r="F69" s="403">
        <f>SUMIF('5. Consumables'!$D$12:$D$61,'Summary of Organisation Cost (2'!C61,'5. Consumables'!$L$12:$L$61)</f>
        <v>0</v>
      </c>
      <c r="G69" s="403">
        <f>SUMIF('5. Consumables'!$D$12:$D$61,'Summary of Organisation Cost (2'!C61,'5. Consumables'!$N$12:$N$61)</f>
        <v>0</v>
      </c>
      <c r="H69" s="403">
        <f>SUMIF('5. Consumables'!$D$12:$D$61,'Summary of Organisation Cost (2'!C61,'5. Consumables'!$P$12:$P$61)</f>
        <v>0</v>
      </c>
      <c r="I69" s="406">
        <f t="shared" si="12"/>
        <v>0</v>
      </c>
      <c r="K69" s="418" t="s">
        <v>77</v>
      </c>
      <c r="L69" s="407" t="s">
        <v>28</v>
      </c>
      <c r="M69" s="403">
        <f>SUMIF('5. Consumables'!$D$12:$D$61,'Summary of Organisation Cost (2'!L61,'5. Consumables'!$H$12:$H$61)</f>
        <v>0</v>
      </c>
      <c r="N69" s="403">
        <f>SUMIF('5. Consumables'!$D$12:$D$61,'Summary of Organisation Cost (2'!L61,'5. Consumables'!$J$12:$J$61)</f>
        <v>0</v>
      </c>
      <c r="O69" s="403">
        <f>SUMIF('5. Consumables'!$D$12:$D$61,'Summary of Organisation Cost (2'!L61,'5. Consumables'!$L$12:$L$61)</f>
        <v>0</v>
      </c>
      <c r="P69" s="403">
        <f>SUMIF('5. Consumables'!$D$12:$D$61,'Summary of Organisation Cost (2'!L61,'5. Consumables'!$N$12:$N$61)</f>
        <v>0</v>
      </c>
      <c r="Q69" s="403">
        <f>SUMIF('5. Consumables'!$D$12:$D$61,'Summary of Organisation Cost (2'!L61,'5. Consumables'!$P$12:$P$61)</f>
        <v>0</v>
      </c>
      <c r="R69" s="406">
        <f t="shared" si="13"/>
        <v>0</v>
      </c>
      <c r="S69" s="386"/>
    </row>
    <row r="70" spans="1:19" ht="15" customHeight="1">
      <c r="B70" s="418" t="s">
        <v>77</v>
      </c>
      <c r="C70" s="407" t="s">
        <v>29</v>
      </c>
      <c r="D70" s="403">
        <f>SUMIF('6. PPIEP'!$D$12:$D$61,'Summary of Organisation Cost (2'!C61,'6. PPIEP'!$H$12:$H$61)</f>
        <v>0</v>
      </c>
      <c r="E70" s="403">
        <f>SUMIF('6. PPIEP'!$D$12:$D$61,'Summary of Organisation Cost (2'!C61,'6. PPIEP'!$J$12:$J$61)</f>
        <v>0</v>
      </c>
      <c r="F70" s="403">
        <f>SUMIF('6. PPIEP'!$D$12:$D$61,'Summary of Organisation Cost (2'!C61,'6. PPIEP'!$L$12:$L$61)</f>
        <v>0</v>
      </c>
      <c r="G70" s="403">
        <f>SUMIF('6. PPIEP'!$D$12:$D$61,'Summary of Organisation Cost (2'!C61,'6. PPIEP'!$N$12:$N$61)</f>
        <v>0</v>
      </c>
      <c r="H70" s="403">
        <f>SUMIF('6. PPIEP'!$D$12:$D$61,'Summary of Organisation Cost (2'!C61,'6. PPIEP'!$P$12:$P$61)</f>
        <v>0</v>
      </c>
      <c r="I70" s="406">
        <f t="shared" si="12"/>
        <v>0</v>
      </c>
      <c r="K70" s="418" t="s">
        <v>77</v>
      </c>
      <c r="L70" s="407" t="s">
        <v>29</v>
      </c>
      <c r="M70" s="403">
        <f>SUMIF('6. PPIEP'!$D$12:$D$61,'Summary of Organisation Cost (2'!L61,'6. PPIEP'!$H$12:$H$61)</f>
        <v>0</v>
      </c>
      <c r="N70" s="403">
        <f>SUMIF('6. PPIEP'!$D$12:$D$61,'Summary of Organisation Cost (2'!L61,'6. PPIEP'!$J$12:$J$61)</f>
        <v>0</v>
      </c>
      <c r="O70" s="403">
        <f>SUMIF('6. PPIEP'!$D$12:$D$61,'Summary of Organisation Cost (2'!L61,'6. PPIEP'!$L$12:$L$61)</f>
        <v>0</v>
      </c>
      <c r="P70" s="403">
        <f>SUMIF('6. PPIEP'!$D$12:$D$61,'Summary of Organisation Cost (2'!L61,'6. PPIEP'!$N$12:$N$61)</f>
        <v>0</v>
      </c>
      <c r="Q70" s="403">
        <f>SUMIF('6. PPIEP'!$D$12:$D$61,'Summary of Organisation Cost (2'!L61,'6. PPIEP'!$P$12:$P$61)</f>
        <v>0</v>
      </c>
      <c r="R70" s="406">
        <f t="shared" si="13"/>
        <v>0</v>
      </c>
      <c r="S70" s="386"/>
    </row>
    <row r="71" spans="1:19" ht="15" customHeight="1">
      <c r="B71" s="418" t="s">
        <v>77</v>
      </c>
      <c r="C71" s="407" t="s">
        <v>30</v>
      </c>
      <c r="D71" s="403">
        <f>SUMIF('7. Dissemination'!$D$12:$D$61,'Summary of Organisation Cost (2'!C61,'7. Dissemination'!$H$12:$H$61)</f>
        <v>0</v>
      </c>
      <c r="E71" s="403">
        <f>SUMIF('7. Dissemination'!$D$12:$D$61,'Summary of Organisation Cost (2'!C61,'7. Dissemination'!$J$12:$J$61)</f>
        <v>0</v>
      </c>
      <c r="F71" s="403">
        <f>SUMIF('7. Dissemination'!$D$12:$D$61,'Summary of Organisation Cost (2'!C61,'7. Dissemination'!$L$12:$L$61)</f>
        <v>0</v>
      </c>
      <c r="G71" s="403">
        <f>SUMIF('7. Dissemination'!$D$12:$D$61,'Summary of Organisation Cost (2'!C61,'7. Dissemination'!$N$12:$N$61)</f>
        <v>0</v>
      </c>
      <c r="H71" s="403">
        <f>SUMIF('7. Dissemination'!$D$12:$D$61,'Summary of Organisation Cost (2'!C61,'7. Dissemination'!$P$12:$P$61)</f>
        <v>0</v>
      </c>
      <c r="I71" s="406">
        <f t="shared" si="12"/>
        <v>0</v>
      </c>
      <c r="K71" s="418" t="s">
        <v>77</v>
      </c>
      <c r="L71" s="407" t="s">
        <v>30</v>
      </c>
      <c r="M71" s="403">
        <f>SUMIF('7. Dissemination'!$D$12:$D$61,'Summary of Organisation Cost (2'!L61,'7. Dissemination'!$H$12:$H$61)</f>
        <v>0</v>
      </c>
      <c r="N71" s="403">
        <f>SUMIF('7. Dissemination'!$D$12:$D$61,'Summary of Organisation Cost (2'!L61,'7. Dissemination'!$J$12:$J$61)</f>
        <v>0</v>
      </c>
      <c r="O71" s="403">
        <f>SUMIF('7. Dissemination'!$D$12:$D$61,'Summary of Organisation Cost (2'!L61,'7. Dissemination'!$L$12:$L$61)</f>
        <v>0</v>
      </c>
      <c r="P71" s="403">
        <f>SUMIF('7. Dissemination'!$D$12:$D$61,'Summary of Organisation Cost (2'!L61,'7. Dissemination'!$N$12:$N$61)</f>
        <v>0</v>
      </c>
      <c r="Q71" s="403">
        <f>SUMIF('7. Dissemination'!$D$12:$D$61,'Summary of Organisation Cost (2'!L61,'7. Dissemination'!$P$12:$P$61)</f>
        <v>0</v>
      </c>
      <c r="R71" s="406">
        <f t="shared" si="13"/>
        <v>0</v>
      </c>
      <c r="S71" s="386"/>
    </row>
    <row r="72" spans="1:19" ht="15" customHeight="1">
      <c r="B72" s="418" t="s">
        <v>77</v>
      </c>
      <c r="C72" s="407" t="s">
        <v>79</v>
      </c>
      <c r="D72" s="403">
        <f>SUMIF('8. Other Direct Costs '!$D$12:$D$62,'Summary of Organisation Cost (2'!C61,'8. Other Direct Costs '!$H$12:$H$62)</f>
        <v>0</v>
      </c>
      <c r="E72" s="403">
        <f>SUMIF('8. Other Direct Costs '!$D$12:$D$62,'Summary of Organisation Cost (2'!C61,'8. Other Direct Costs '!$J$12:$J$62)</f>
        <v>0</v>
      </c>
      <c r="F72" s="403">
        <f>SUMIF('8. Other Direct Costs '!$D$12:$D$62,'Summary of Organisation Cost (2'!C61,'8. Other Direct Costs '!$L$12:$L$62)</f>
        <v>0</v>
      </c>
      <c r="G72" s="403">
        <f>SUMIF('8. Other Direct Costs '!$D$12:$D$62,'Summary of Organisation Cost (2'!C61,'8. Other Direct Costs '!$N$12:$N$62)</f>
        <v>0</v>
      </c>
      <c r="H72" s="403">
        <f>SUMIF('8. Other Direct Costs '!$D$12:$D$62,'Summary of Organisation Cost (2'!C61,'8. Other Direct Costs '!$P$12:$P$62)</f>
        <v>0</v>
      </c>
      <c r="I72" s="406">
        <f t="shared" si="12"/>
        <v>0</v>
      </c>
      <c r="K72" s="418" t="s">
        <v>77</v>
      </c>
      <c r="L72" s="407" t="s">
        <v>79</v>
      </c>
      <c r="M72" s="403">
        <f>SUMIF('8. Other Direct Costs '!$D$12:$D$62,'Summary of Organisation Cost (2'!L61,'8. Other Direct Costs '!$H$12:$H$62)</f>
        <v>0</v>
      </c>
      <c r="N72" s="403">
        <f>SUMIF('8. Other Direct Costs '!$D$12:$D$62,'Summary of Organisation Cost (2'!L61,'8. Other Direct Costs '!$J$12:$J$62)</f>
        <v>0</v>
      </c>
      <c r="O72" s="403">
        <f>SUMIF('8. Other Direct Costs '!$D$12:$D$62,'Summary of Organisation Cost (2'!L61,'8. Other Direct Costs '!$L$12:$L$62)</f>
        <v>0</v>
      </c>
      <c r="P72" s="403">
        <f>SUMIF('8. Other Direct Costs '!$D$12:$D$62,'Summary of Organisation Cost (2'!L61,'8. Other Direct Costs '!$N$12:$N$62)</f>
        <v>0</v>
      </c>
      <c r="Q72" s="403">
        <f>SUMIF('8. Other Direct Costs '!$D$12:$D$62,'Summary of Organisation Cost (2'!L61,'8. Other Direct Costs '!$P$12:$P$62)</f>
        <v>0</v>
      </c>
      <c r="R72" s="406">
        <f t="shared" si="13"/>
        <v>0</v>
      </c>
      <c r="S72" s="386"/>
    </row>
    <row r="73" spans="1:19" ht="15" customHeight="1" thickBot="1">
      <c r="B73" s="418" t="s">
        <v>77</v>
      </c>
      <c r="C73" s="419" t="s">
        <v>80</v>
      </c>
      <c r="D73" s="403">
        <f>SUMIF('9. INDIRECT COSTS'!$C$13:$C$62,'Summary of Organisation Cost (2'!C61,'9. INDIRECT COSTS'!$J$13:$J$62)</f>
        <v>0</v>
      </c>
      <c r="E73" s="403">
        <f>SUMIF('9. INDIRECT COSTS'!$C$13:$C$62,'Summary of Organisation Cost (2'!C61,'9. INDIRECT COSTS'!$N$13:$N$62)</f>
        <v>0</v>
      </c>
      <c r="F73" s="403">
        <f>SUMIF('9. INDIRECT COSTS'!$C$13:$C$62,'Summary of Organisation Cost (2'!C61,'9. INDIRECT COSTS'!$R$13:$R$62)</f>
        <v>0</v>
      </c>
      <c r="G73" s="403">
        <f>SUMIF('9. INDIRECT COSTS'!$C$13:$C$62,'Summary of Organisation Cost (2'!C61,'9. INDIRECT COSTS'!$V$13:$V$62)</f>
        <v>0</v>
      </c>
      <c r="H73" s="403">
        <f>SUMIF('9. INDIRECT COSTS'!$C$13:$C$62,'Summary of Organisation Cost (2'!C61,'9. INDIRECT COSTS'!$Z$13:$Z$62)</f>
        <v>0</v>
      </c>
      <c r="I73" s="406">
        <f t="shared" si="12"/>
        <v>0</v>
      </c>
      <c r="K73" s="418" t="s">
        <v>77</v>
      </c>
      <c r="L73" s="419" t="s">
        <v>80</v>
      </c>
      <c r="M73" s="403">
        <f>SUMIF('9. INDIRECT COSTS'!$C$13:$C$62,'Summary of Organisation Cost (2'!L61,'9. INDIRECT COSTS'!$J$13:$J$62)</f>
        <v>0</v>
      </c>
      <c r="N73" s="403">
        <f>SUMIF('9. INDIRECT COSTS'!$C$13:$C$62,'Summary of Organisation Cost (2'!L61,'9. INDIRECT COSTS'!$N$13:$N$62)</f>
        <v>0</v>
      </c>
      <c r="O73" s="403">
        <f>SUMIF('9. INDIRECT COSTS'!$C$13:$C$62,'Summary of Organisation Cost (2'!L61,'9. INDIRECT COSTS'!$R$13:$R$62)</f>
        <v>0</v>
      </c>
      <c r="P73" s="403">
        <f>SUMIF('9. INDIRECT COSTS'!$C$13:$C$62,'Summary of Organisation Cost (2'!L61,'9. INDIRECT COSTS'!$V$13:$V$62)</f>
        <v>0</v>
      </c>
      <c r="Q73" s="403">
        <f>SUMIF('9. INDIRECT COSTS'!$C$13:$C$62,'Summary of Organisation Cost (2'!L61,'9. INDIRECT COSTS'!$Z$13:$Z$62)</f>
        <v>0</v>
      </c>
      <c r="R73" s="406">
        <f t="shared" si="13"/>
        <v>0</v>
      </c>
      <c r="S73" s="386"/>
    </row>
    <row r="74" spans="1:19" ht="15" customHeight="1" thickBot="1">
      <c r="A74" s="378" t="str">
        <f>C63</f>
        <v>(Select)</v>
      </c>
      <c r="B74" s="418" t="str">
        <f>IF(C61="","-",C61)</f>
        <v>-</v>
      </c>
      <c r="C74" s="408" t="s">
        <v>81</v>
      </c>
      <c r="D74" s="410">
        <f t="shared" ref="D74:I74" si="14">SUM(D66:D73)</f>
        <v>0</v>
      </c>
      <c r="E74" s="410">
        <f t="shared" si="14"/>
        <v>0</v>
      </c>
      <c r="F74" s="410">
        <f t="shared" si="14"/>
        <v>0</v>
      </c>
      <c r="G74" s="410">
        <f t="shared" si="14"/>
        <v>0</v>
      </c>
      <c r="H74" s="410">
        <f t="shared" si="14"/>
        <v>0</v>
      </c>
      <c r="I74" s="412">
        <f t="shared" si="14"/>
        <v>0</v>
      </c>
      <c r="K74" s="418" t="str">
        <f>IF(L61="","-",L61)</f>
        <v>-</v>
      </c>
      <c r="L74" s="408" t="s">
        <v>81</v>
      </c>
      <c r="M74" s="410">
        <f t="shared" ref="M74:R74" si="15">SUM(M66:M73)</f>
        <v>0</v>
      </c>
      <c r="N74" s="410">
        <f t="shared" si="15"/>
        <v>0</v>
      </c>
      <c r="O74" s="410">
        <f t="shared" si="15"/>
        <v>0</v>
      </c>
      <c r="P74" s="410">
        <f t="shared" si="15"/>
        <v>0</v>
      </c>
      <c r="Q74" s="410">
        <f t="shared" si="15"/>
        <v>0</v>
      </c>
      <c r="R74" s="412">
        <f t="shared" si="15"/>
        <v>0</v>
      </c>
      <c r="S74" s="386"/>
    </row>
    <row r="75" spans="1:19" ht="15" customHeight="1">
      <c r="B75" s="383"/>
      <c r="C75" s="414"/>
      <c r="D75" s="415"/>
      <c r="E75" s="415"/>
      <c r="F75" s="415"/>
      <c r="G75" s="415"/>
      <c r="H75" s="415"/>
      <c r="I75" s="415"/>
      <c r="K75" s="393"/>
      <c r="L75" s="414"/>
      <c r="M75" s="415"/>
      <c r="N75" s="415"/>
      <c r="O75" s="415"/>
      <c r="P75" s="415"/>
      <c r="Q75" s="415"/>
      <c r="R75" s="415"/>
      <c r="S75" s="386"/>
    </row>
    <row r="76" spans="1:19" ht="15" customHeight="1" thickBot="1">
      <c r="B76" s="383"/>
      <c r="C76" s="392" t="s">
        <v>68</v>
      </c>
      <c r="D76" s="386"/>
      <c r="E76" s="386"/>
      <c r="F76" s="386"/>
      <c r="G76" s="386"/>
      <c r="H76" s="386"/>
      <c r="I76" s="386"/>
      <c r="K76" s="393"/>
      <c r="L76" s="392" t="s">
        <v>68</v>
      </c>
      <c r="M76" s="383"/>
      <c r="N76" s="383"/>
      <c r="O76" s="383"/>
      <c r="P76" s="383"/>
      <c r="Q76" s="383"/>
      <c r="R76" s="383"/>
      <c r="S76" s="386"/>
    </row>
    <row r="77" spans="1:19" ht="15" customHeight="1" thickBot="1">
      <c r="A77" s="394" t="e">
        <f>A61+2</f>
        <v>#REF!</v>
      </c>
      <c r="B77" s="383"/>
      <c r="C77" s="395" t="str">
        <f>IF('START - AWARD DETAILS'!C29="","",'START - AWARD DETAILS'!C29)</f>
        <v/>
      </c>
      <c r="D77" s="386"/>
      <c r="E77" s="386"/>
      <c r="F77" s="386"/>
      <c r="G77" s="386"/>
      <c r="H77" s="386"/>
      <c r="I77" s="386"/>
      <c r="K77" s="393"/>
      <c r="L77" s="395" t="str">
        <f>IF('START - AWARD DETAILS'!C30="","",'START - AWARD DETAILS'!C30)</f>
        <v/>
      </c>
      <c r="M77" s="383"/>
      <c r="N77" s="383"/>
      <c r="O77" s="383"/>
      <c r="P77" s="383"/>
      <c r="Q77" s="383"/>
      <c r="R77" s="383"/>
      <c r="S77" s="386"/>
    </row>
    <row r="78" spans="1:19" ht="15" customHeight="1" thickBot="1">
      <c r="A78" s="394"/>
      <c r="B78" s="383"/>
      <c r="C78" s="396" t="s">
        <v>69</v>
      </c>
      <c r="D78" s="386"/>
      <c r="E78" s="386"/>
      <c r="F78" s="386"/>
      <c r="G78" s="386"/>
      <c r="H78" s="386"/>
      <c r="I78" s="386"/>
      <c r="K78" s="393"/>
      <c r="L78" s="396" t="s">
        <v>69</v>
      </c>
      <c r="M78" s="383"/>
      <c r="N78" s="383"/>
      <c r="O78" s="383"/>
      <c r="P78" s="383"/>
      <c r="Q78" s="383"/>
      <c r="R78" s="383"/>
      <c r="S78" s="386"/>
    </row>
    <row r="79" spans="1:19" ht="15" customHeight="1" thickBot="1">
      <c r="A79" s="394"/>
      <c r="B79" s="383"/>
      <c r="C79" s="397" t="str">
        <f>IFERROR(VLOOKUP('Summary of Organisation Cost (2'!C77,'START - AWARD DETAILS'!$C$21:$D$60,2,0),"")</f>
        <v>(Select)</v>
      </c>
      <c r="D79" s="386"/>
      <c r="E79" s="386"/>
      <c r="F79" s="386"/>
      <c r="G79" s="386"/>
      <c r="H79" s="386"/>
      <c r="I79" s="386"/>
      <c r="K79" s="393"/>
      <c r="L79" s="397" t="str">
        <f>IFERROR(VLOOKUP('Summary of Organisation Cost (2'!L77,'START - AWARD DETAILS'!$C$21:$D$60,2,0),"")</f>
        <v>(Select)</v>
      </c>
      <c r="M79" s="383"/>
      <c r="N79" s="383"/>
      <c r="O79" s="383"/>
      <c r="P79" s="383"/>
      <c r="Q79" s="383"/>
      <c r="R79" s="383"/>
      <c r="S79" s="386"/>
    </row>
    <row r="80" spans="1:19" ht="15" customHeight="1" thickBot="1">
      <c r="B80" s="383"/>
      <c r="C80" s="384"/>
      <c r="D80" s="383"/>
      <c r="E80" s="383"/>
      <c r="F80" s="383"/>
      <c r="G80" s="383"/>
      <c r="H80" s="383"/>
      <c r="I80" s="383"/>
      <c r="K80" s="385"/>
      <c r="L80" s="384"/>
      <c r="M80" s="383"/>
      <c r="N80" s="383"/>
      <c r="O80" s="383"/>
      <c r="P80" s="383"/>
      <c r="Q80" s="383"/>
      <c r="R80" s="383"/>
      <c r="S80" s="386"/>
    </row>
    <row r="81" spans="1:19" ht="15" customHeight="1" thickBot="1">
      <c r="B81" s="383"/>
      <c r="C81" s="384"/>
      <c r="D81" s="398" t="s">
        <v>70</v>
      </c>
      <c r="E81" s="399" t="s">
        <v>71</v>
      </c>
      <c r="F81" s="399" t="s">
        <v>72</v>
      </c>
      <c r="G81" s="399" t="s">
        <v>73</v>
      </c>
      <c r="H81" s="400" t="s">
        <v>74</v>
      </c>
      <c r="I81" s="401" t="s">
        <v>75</v>
      </c>
      <c r="K81" s="385"/>
      <c r="L81" s="384"/>
      <c r="M81" s="398" t="s">
        <v>70</v>
      </c>
      <c r="N81" s="399" t="s">
        <v>71</v>
      </c>
      <c r="O81" s="399" t="s">
        <v>72</v>
      </c>
      <c r="P81" s="399" t="s">
        <v>73</v>
      </c>
      <c r="Q81" s="400" t="s">
        <v>74</v>
      </c>
      <c r="R81" s="401" t="s">
        <v>75</v>
      </c>
      <c r="S81" s="386"/>
    </row>
    <row r="82" spans="1:19" ht="15" customHeight="1">
      <c r="B82" s="418" t="s">
        <v>77</v>
      </c>
      <c r="C82" s="402" t="s">
        <v>76</v>
      </c>
      <c r="D82" s="403">
        <f>SUMIF('2. Annual Costs of Staff Posts'!$D$13:$D$113,'Summary of Organisation Cost (2'!C77,'2. Annual Costs of Staff Posts'!$L$13:$L$113)</f>
        <v>0</v>
      </c>
      <c r="E82" s="403">
        <f>SUMIF('2. Annual Costs of Staff Posts'!$D$13:$D$113,'Summary of Organisation Cost (2'!C77,'2. Annual Costs of Staff Posts'!$Q$13:$Q$113)</f>
        <v>0</v>
      </c>
      <c r="F82" s="403">
        <f>SUMIF('2. Annual Costs of Staff Posts'!$D$13:$D$113,'Summary of Organisation Cost (2'!C77,'2. Annual Costs of Staff Posts'!$V$13:$V$113)</f>
        <v>0</v>
      </c>
      <c r="G82" s="403">
        <f>SUMIF('2. Annual Costs of Staff Posts'!$D$13:$D$113,'Summary of Organisation Cost (2'!C77,'2. Annual Costs of Staff Posts'!$AA$13:$AA$113)</f>
        <v>0</v>
      </c>
      <c r="H82" s="403">
        <f>SUMIF('2. Annual Costs of Staff Posts'!$D$13:$D$113,'Summary of Organisation Cost (2'!C77,'2. Annual Costs of Staff Posts'!$AF$13:$AF$113)</f>
        <v>0</v>
      </c>
      <c r="I82" s="404">
        <f>SUM(D82:H82)</f>
        <v>0</v>
      </c>
      <c r="K82" s="418" t="s">
        <v>77</v>
      </c>
      <c r="L82" s="402" t="s">
        <v>76</v>
      </c>
      <c r="M82" s="403">
        <f>SUMIF('2. Annual Costs of Staff Posts'!$D$13:$D$113,'Summary of Organisation Cost (2'!L77,'2. Annual Costs of Staff Posts'!$L$13:$L$113)</f>
        <v>0</v>
      </c>
      <c r="N82" s="403">
        <f>SUMIF('2. Annual Costs of Staff Posts'!$D$13:$D$113,'Summary of Organisation Cost (2'!L77,'2. Annual Costs of Staff Posts'!$Q$13:$Q$113)</f>
        <v>0</v>
      </c>
      <c r="O82" s="403">
        <f>SUMIF('2. Annual Costs of Staff Posts'!$D$13:$D$113,'Summary of Organisation Cost (2'!L77,'2. Annual Costs of Staff Posts'!$V$13:$V$113)</f>
        <v>0</v>
      </c>
      <c r="P82" s="403">
        <f>SUMIF('2. Annual Costs of Staff Posts'!$D$13:$D$113,'Summary of Organisation Cost (2'!L77,'2. Annual Costs of Staff Posts'!$AA$13:$AA$113)</f>
        <v>0</v>
      </c>
      <c r="Q82" s="403">
        <f>SUMIF('2. Annual Costs of Staff Posts'!$D$13:$D$113,'Summary of Organisation Cost (2'!L77,'2. Annual Costs of Staff Posts'!$AF$13:$AF$113)</f>
        <v>0</v>
      </c>
      <c r="R82" s="404">
        <f>SUM(M82:Q82)</f>
        <v>0</v>
      </c>
      <c r="S82" s="386"/>
    </row>
    <row r="83" spans="1:19" ht="15" customHeight="1">
      <c r="A83" s="416"/>
      <c r="B83" s="418" t="s">
        <v>77</v>
      </c>
      <c r="C83" s="405" t="s">
        <v>78</v>
      </c>
      <c r="D83" s="403">
        <f>SUMIF('3.Travel,Subsistence&amp;Conference'!$E$12:$E$61,'Summary of Organisation Cost (2'!C77,'3.Travel,Subsistence&amp;Conference'!$I$12:$I$61)</f>
        <v>0</v>
      </c>
      <c r="E83" s="403">
        <f>SUMIF('3.Travel,Subsistence&amp;Conference'!$E$12:$E$61,'Summary of Organisation Cost (2'!C77,'3.Travel,Subsistence&amp;Conference'!$K$12:$K$61)</f>
        <v>0</v>
      </c>
      <c r="F83" s="403">
        <f>SUMIF('3.Travel,Subsistence&amp;Conference'!$E$12:$E$61,'Summary of Organisation Cost (2'!C77,'3.Travel,Subsistence&amp;Conference'!$M$12:$M$61)</f>
        <v>0</v>
      </c>
      <c r="G83" s="403">
        <f>SUMIF('3.Travel,Subsistence&amp;Conference'!$E$12:$E$61,'Summary of Organisation Cost (2'!C77,'3.Travel,Subsistence&amp;Conference'!$O$12:$O$61)</f>
        <v>0</v>
      </c>
      <c r="H83" s="403">
        <f>SUMIF('3.Travel,Subsistence&amp;Conference'!$E$12:$E$61,'Summary of Organisation Cost (2'!C77,'3.Travel,Subsistence&amp;Conference'!$Q$12:$Q$61)</f>
        <v>0</v>
      </c>
      <c r="I83" s="406">
        <f t="shared" ref="I83:I89" si="16">SUM(D83:H83)</f>
        <v>0</v>
      </c>
      <c r="K83" s="418" t="s">
        <v>77</v>
      </c>
      <c r="L83" s="405" t="s">
        <v>78</v>
      </c>
      <c r="M83" s="403">
        <f>SUMIF('3.Travel,Subsistence&amp;Conference'!$E$12:$E$61,'Summary of Organisation Cost (2'!L77,'3.Travel,Subsistence&amp;Conference'!$I$12:$I$61)</f>
        <v>0</v>
      </c>
      <c r="N83" s="403">
        <f>SUMIF('3.Travel,Subsistence&amp;Conference'!$E$12:$E$61,'Summary of Organisation Cost (2'!L77,'3.Travel,Subsistence&amp;Conference'!$K$12:$K$61)</f>
        <v>0</v>
      </c>
      <c r="O83" s="403">
        <f>SUMIF('3.Travel,Subsistence&amp;Conference'!$E$12:$E$61,'Summary of Organisation Cost (2'!L77,'3.Travel,Subsistence&amp;Conference'!$M$12:$M$61)</f>
        <v>0</v>
      </c>
      <c r="P83" s="403">
        <f>SUMIF('3.Travel,Subsistence&amp;Conference'!$E$12:$E$61,'Summary of Organisation Cost (2'!L77,'3.Travel,Subsistence&amp;Conference'!$O$12:$O$61)</f>
        <v>0</v>
      </c>
      <c r="Q83" s="403">
        <f>SUMIF('3.Travel,Subsistence&amp;Conference'!$E$12:$E$61,'Summary of Organisation Cost (2'!L77,'3.Travel,Subsistence&amp;Conference'!$Q$12:$Q$61)</f>
        <v>0</v>
      </c>
      <c r="R83" s="406">
        <f t="shared" ref="R83:R89" si="17">SUM(M83:Q83)</f>
        <v>0</v>
      </c>
      <c r="S83" s="386"/>
    </row>
    <row r="84" spans="1:19" ht="15" customHeight="1">
      <c r="B84" s="418" t="s">
        <v>77</v>
      </c>
      <c r="C84" s="407" t="s">
        <v>27</v>
      </c>
      <c r="D84" s="403">
        <f>SUMIF('4. Equipment'!$D$12:$D$61,'Summary of Organisation Cost (2'!C77,'4. Equipment'!$H$12:$H$61)</f>
        <v>0</v>
      </c>
      <c r="E84" s="403">
        <f>SUMIF('4. Equipment'!$D$12:$D$61,'Summary of Organisation Cost (2'!C77,'4. Equipment'!$J$12:$J$61)</f>
        <v>0</v>
      </c>
      <c r="F84" s="403">
        <f>SUMIF('4. Equipment'!$D$12:$D$61,'Summary of Organisation Cost (2'!C77,'4. Equipment'!$L$12:$L$61)</f>
        <v>0</v>
      </c>
      <c r="G84" s="403">
        <f>SUMIF('4. Equipment'!$D$12:$D$61,'Summary of Organisation Cost (2'!C77,'4. Equipment'!$N$12:$N$61)</f>
        <v>0</v>
      </c>
      <c r="H84" s="403">
        <f>SUMIF('4. Equipment'!$D$12:$D$61,'Summary of Organisation Cost (2'!C77,'4. Equipment'!$P$12:$P$61)</f>
        <v>0</v>
      </c>
      <c r="I84" s="406">
        <f t="shared" si="16"/>
        <v>0</v>
      </c>
      <c r="K84" s="418" t="s">
        <v>77</v>
      </c>
      <c r="L84" s="407" t="s">
        <v>27</v>
      </c>
      <c r="M84" s="403">
        <f>SUMIF('4. Equipment'!$D$12:$D$61,'Summary of Organisation Cost (2'!L77,'4. Equipment'!$H$12:$H$61)</f>
        <v>0</v>
      </c>
      <c r="N84" s="403">
        <f>SUMIF('4. Equipment'!$D$12:$D$61,'Summary of Organisation Cost (2'!L77,'4. Equipment'!$J$12:$J$61)</f>
        <v>0</v>
      </c>
      <c r="O84" s="403">
        <f>SUMIF('4. Equipment'!$D$12:$D$61,'Summary of Organisation Cost (2'!L77,'4. Equipment'!$L$12:$L$61)</f>
        <v>0</v>
      </c>
      <c r="P84" s="403">
        <f>SUMIF('4. Equipment'!$D$12:$D$61,'Summary of Organisation Cost (2'!L77,'4. Equipment'!$N$12:$N$61)</f>
        <v>0</v>
      </c>
      <c r="Q84" s="403">
        <f>SUMIF('4. Equipment'!$D$12:$D$61,'Summary of Organisation Cost (2'!L77,'4. Equipment'!$P$12:$P$61)</f>
        <v>0</v>
      </c>
      <c r="R84" s="406">
        <f t="shared" si="17"/>
        <v>0</v>
      </c>
      <c r="S84" s="386"/>
    </row>
    <row r="85" spans="1:19" ht="15" customHeight="1">
      <c r="B85" s="418" t="s">
        <v>77</v>
      </c>
      <c r="C85" s="407" t="s">
        <v>28</v>
      </c>
      <c r="D85" s="403">
        <f>SUMIF('5. Consumables'!$D$12:$D$61,'Summary of Organisation Cost (2'!C77,'5. Consumables'!$H$12:$H$61)</f>
        <v>0</v>
      </c>
      <c r="E85" s="403">
        <f>SUMIF('5. Consumables'!$D$12:$D$61,'Summary of Organisation Cost (2'!C77,'5. Consumables'!$J$12:$J$61)</f>
        <v>0</v>
      </c>
      <c r="F85" s="403">
        <f>SUMIF('5. Consumables'!$D$12:$D$61,'Summary of Organisation Cost (2'!C77,'5. Consumables'!$L$12:$L$61)</f>
        <v>0</v>
      </c>
      <c r="G85" s="403">
        <f>SUMIF('5. Consumables'!$D$12:$D$61,'Summary of Organisation Cost (2'!C77,'5. Consumables'!$N$12:$N$61)</f>
        <v>0</v>
      </c>
      <c r="H85" s="403">
        <f>SUMIF('5. Consumables'!$D$12:$D$61,'Summary of Organisation Cost (2'!C77,'5. Consumables'!$P$12:$P$61)</f>
        <v>0</v>
      </c>
      <c r="I85" s="406">
        <f t="shared" si="16"/>
        <v>0</v>
      </c>
      <c r="K85" s="418" t="s">
        <v>77</v>
      </c>
      <c r="L85" s="407" t="s">
        <v>28</v>
      </c>
      <c r="M85" s="403">
        <f>SUMIF('5. Consumables'!$D$12:$D$61,'Summary of Organisation Cost (2'!L77,'5. Consumables'!$H$12:$H$61)</f>
        <v>0</v>
      </c>
      <c r="N85" s="403">
        <f>SUMIF('5. Consumables'!$D$12:$D$61,'Summary of Organisation Cost (2'!L77,'5. Consumables'!$J$12:$J$61)</f>
        <v>0</v>
      </c>
      <c r="O85" s="403">
        <f>SUMIF('5. Consumables'!$D$12:$D$61,'Summary of Organisation Cost (2'!L77,'5. Consumables'!$L$12:$L$61)</f>
        <v>0</v>
      </c>
      <c r="P85" s="403">
        <f>SUMIF('5. Consumables'!$D$12:$D$61,'Summary of Organisation Cost (2'!L77,'5. Consumables'!$N$12:$N$61)</f>
        <v>0</v>
      </c>
      <c r="Q85" s="403">
        <f>SUMIF('5. Consumables'!$D$12:$D$61,'Summary of Organisation Cost (2'!L77,'5. Consumables'!$P$12:$P$61)</f>
        <v>0</v>
      </c>
      <c r="R85" s="406">
        <f t="shared" si="17"/>
        <v>0</v>
      </c>
      <c r="S85" s="386"/>
    </row>
    <row r="86" spans="1:19" ht="15" customHeight="1">
      <c r="B86" s="418" t="s">
        <v>77</v>
      </c>
      <c r="C86" s="407" t="s">
        <v>29</v>
      </c>
      <c r="D86" s="403">
        <f>SUMIF('6. PPIEP'!$D$12:$D$61,'Summary of Organisation Cost (2'!C77,'6. PPIEP'!$H$12:$H$61)</f>
        <v>0</v>
      </c>
      <c r="E86" s="403">
        <f>SUMIF('6. PPIEP'!$D$12:$D$61,'Summary of Organisation Cost (2'!C77,'6. PPIEP'!$J$12:$J$61)</f>
        <v>0</v>
      </c>
      <c r="F86" s="403">
        <f>SUMIF('6. PPIEP'!$D$12:$D$61,'Summary of Organisation Cost (2'!C77,'6. PPIEP'!$L$12:$L$61)</f>
        <v>0</v>
      </c>
      <c r="G86" s="403">
        <f>SUMIF('6. PPIEP'!$D$12:$D$61,'Summary of Organisation Cost (2'!C77,'6. PPIEP'!$N$12:$N$61)</f>
        <v>0</v>
      </c>
      <c r="H86" s="403">
        <f>SUMIF('6. PPIEP'!$D$12:$D$61,'Summary of Organisation Cost (2'!C77,'6. PPIEP'!$P$12:$P$61)</f>
        <v>0</v>
      </c>
      <c r="I86" s="406">
        <f t="shared" si="16"/>
        <v>0</v>
      </c>
      <c r="K86" s="418" t="s">
        <v>77</v>
      </c>
      <c r="L86" s="407" t="s">
        <v>29</v>
      </c>
      <c r="M86" s="403">
        <f>SUMIF('6. PPIEP'!$D$12:$D$61,'Summary of Organisation Cost (2'!L77,'6. PPIEP'!$H$12:$H$61)</f>
        <v>0</v>
      </c>
      <c r="N86" s="403">
        <f>SUMIF('6. PPIEP'!$D$12:$D$61,'Summary of Organisation Cost (2'!L77,'6. PPIEP'!$J$12:$J$61)</f>
        <v>0</v>
      </c>
      <c r="O86" s="403">
        <f>SUMIF('6. PPIEP'!$D$12:$D$61,'Summary of Organisation Cost (2'!L77,'6. PPIEP'!$L$12:$L$61)</f>
        <v>0</v>
      </c>
      <c r="P86" s="403">
        <f>SUMIF('6. PPIEP'!$D$12:$D$61,'Summary of Organisation Cost (2'!L77,'6. PPIEP'!$N$12:$N$61)</f>
        <v>0</v>
      </c>
      <c r="Q86" s="403">
        <f>SUMIF('6. PPIEP'!$D$12:$D$61,'Summary of Organisation Cost (2'!L77,'6. PPIEP'!$P$12:$P$61)</f>
        <v>0</v>
      </c>
      <c r="R86" s="406">
        <f t="shared" si="17"/>
        <v>0</v>
      </c>
      <c r="S86" s="386"/>
    </row>
    <row r="87" spans="1:19" ht="15" customHeight="1">
      <c r="B87" s="418" t="s">
        <v>77</v>
      </c>
      <c r="C87" s="407" t="s">
        <v>30</v>
      </c>
      <c r="D87" s="403">
        <f>SUMIF('7. Dissemination'!$D$12:$D$61,'Summary of Organisation Cost (2'!C77,'7. Dissemination'!$H$12:$H$61)</f>
        <v>0</v>
      </c>
      <c r="E87" s="403">
        <f>SUMIF('7. Dissemination'!$D$12:$D$61,'Summary of Organisation Cost (2'!C77,'7. Dissemination'!$J$12:$J$61)</f>
        <v>0</v>
      </c>
      <c r="F87" s="403">
        <f>SUMIF('7. Dissemination'!$D$12:$D$61,'Summary of Organisation Cost (2'!C77,'7. Dissemination'!$L$12:$L$61)</f>
        <v>0</v>
      </c>
      <c r="G87" s="403">
        <f>SUMIF('7. Dissemination'!$D$12:$D$61,'Summary of Organisation Cost (2'!C77,'7. Dissemination'!$N$12:$N$61)</f>
        <v>0</v>
      </c>
      <c r="H87" s="403">
        <f>SUMIF('7. Dissemination'!$D$12:$D$61,'Summary of Organisation Cost (2'!C77,'7. Dissemination'!$P$12:$P$61)</f>
        <v>0</v>
      </c>
      <c r="I87" s="406">
        <f t="shared" si="16"/>
        <v>0</v>
      </c>
      <c r="K87" s="418" t="s">
        <v>77</v>
      </c>
      <c r="L87" s="407" t="s">
        <v>30</v>
      </c>
      <c r="M87" s="403">
        <f>SUMIF('7. Dissemination'!$D$12:$D$61,'Summary of Organisation Cost (2'!L77,'7. Dissemination'!$H$12:$H$61)</f>
        <v>0</v>
      </c>
      <c r="N87" s="403">
        <f>SUMIF('7. Dissemination'!$D$12:$D$61,'Summary of Organisation Cost (2'!L77,'7. Dissemination'!$J$12:$J$61)</f>
        <v>0</v>
      </c>
      <c r="O87" s="403">
        <f>SUMIF('7. Dissemination'!$D$12:$D$61,'Summary of Organisation Cost (2'!L77,'7. Dissemination'!$L$12:$L$61)</f>
        <v>0</v>
      </c>
      <c r="P87" s="403">
        <f>SUMIF('7. Dissemination'!$D$12:$D$61,'Summary of Organisation Cost (2'!L77,'7. Dissemination'!$N$12:$N$61)</f>
        <v>0</v>
      </c>
      <c r="Q87" s="403">
        <f>SUMIF('7. Dissemination'!$D$12:$D$61,'Summary of Organisation Cost (2'!L77,'7. Dissemination'!$P$12:$P$61)</f>
        <v>0</v>
      </c>
      <c r="R87" s="406">
        <f t="shared" si="17"/>
        <v>0</v>
      </c>
      <c r="S87" s="386"/>
    </row>
    <row r="88" spans="1:19" ht="15" customHeight="1">
      <c r="B88" s="418" t="s">
        <v>77</v>
      </c>
      <c r="C88" s="407" t="s">
        <v>79</v>
      </c>
      <c r="D88" s="403">
        <f>SUMIF('8. Other Direct Costs '!$D$12:$D$62,'Summary of Organisation Cost (2'!C77,'8. Other Direct Costs '!$H$12:$H$62)</f>
        <v>0</v>
      </c>
      <c r="E88" s="403">
        <f>SUMIF('8. Other Direct Costs '!$D$12:$D$62,'Summary of Organisation Cost (2'!C77,'8. Other Direct Costs '!$J$12:$J$62)</f>
        <v>0</v>
      </c>
      <c r="F88" s="403">
        <f>SUMIF('8. Other Direct Costs '!$D$12:$D$62,'Summary of Organisation Cost (2'!C77,'8. Other Direct Costs '!$L$12:$L$62)</f>
        <v>0</v>
      </c>
      <c r="G88" s="403">
        <f>SUMIF('8. Other Direct Costs '!$D$12:$D$62,'Summary of Organisation Cost (2'!C77,'8. Other Direct Costs '!$N$12:$N$62)</f>
        <v>0</v>
      </c>
      <c r="H88" s="403">
        <f>SUMIF('8. Other Direct Costs '!$D$12:$D$62,'Summary of Organisation Cost (2'!C77,'8. Other Direct Costs '!$P$12:$P$62)</f>
        <v>0</v>
      </c>
      <c r="I88" s="406">
        <f t="shared" si="16"/>
        <v>0</v>
      </c>
      <c r="K88" s="418" t="s">
        <v>77</v>
      </c>
      <c r="L88" s="407" t="s">
        <v>79</v>
      </c>
      <c r="M88" s="403">
        <f>SUMIF('8. Other Direct Costs '!$D$12:$D$62,'Summary of Organisation Cost (2'!L77,'8. Other Direct Costs '!$H$12:$H$62)</f>
        <v>0</v>
      </c>
      <c r="N88" s="403">
        <f>SUMIF('8. Other Direct Costs '!$D$12:$D$62,'Summary of Organisation Cost (2'!L77,'8. Other Direct Costs '!$J$12:$J$62)</f>
        <v>0</v>
      </c>
      <c r="O88" s="403">
        <f>SUMIF('8. Other Direct Costs '!$D$12:$D$62,'Summary of Organisation Cost (2'!L77,'8. Other Direct Costs '!$L$12:$L$62)</f>
        <v>0</v>
      </c>
      <c r="P88" s="403">
        <f>SUMIF('8. Other Direct Costs '!$D$12:$D$62,'Summary of Organisation Cost (2'!L77,'8. Other Direct Costs '!$N$12:$N$62)</f>
        <v>0</v>
      </c>
      <c r="Q88" s="403">
        <f>SUMIF('8. Other Direct Costs '!$D$12:$D$62,'Summary of Organisation Cost (2'!L77,'8. Other Direct Costs '!$P$12:$P$62)</f>
        <v>0</v>
      </c>
      <c r="R88" s="406">
        <f t="shared" si="17"/>
        <v>0</v>
      </c>
      <c r="S88" s="386"/>
    </row>
    <row r="89" spans="1:19" ht="15" customHeight="1" thickBot="1">
      <c r="B89" s="418" t="s">
        <v>77</v>
      </c>
      <c r="C89" s="419" t="s">
        <v>80</v>
      </c>
      <c r="D89" s="403">
        <f>SUMIF('9. INDIRECT COSTS'!$C$13:$C$62,'Summary of Organisation Cost (2'!C77,'9. INDIRECT COSTS'!$J$13:$J$62)</f>
        <v>0</v>
      </c>
      <c r="E89" s="403">
        <f>SUMIF('9. INDIRECT COSTS'!$C$13:$C$62,'Summary of Organisation Cost (2'!C77,'9. INDIRECT COSTS'!$N$13:$N$62)</f>
        <v>0</v>
      </c>
      <c r="F89" s="403">
        <f>SUMIF('9. INDIRECT COSTS'!$C$13:$C$62,'Summary of Organisation Cost (2'!C77,'9. INDIRECT COSTS'!$R$13:$R$62)</f>
        <v>0</v>
      </c>
      <c r="G89" s="403">
        <f>SUMIF('9. INDIRECT COSTS'!$C$13:$C$62,'Summary of Organisation Cost (2'!C77,'9. INDIRECT COSTS'!$V$13:$V$62)</f>
        <v>0</v>
      </c>
      <c r="H89" s="403">
        <f>SUMIF('9. INDIRECT COSTS'!$C$13:$C$62,'Summary of Organisation Cost (2'!C77,'9. INDIRECT COSTS'!$Z$13:$Z$62)</f>
        <v>0</v>
      </c>
      <c r="I89" s="406">
        <f t="shared" si="16"/>
        <v>0</v>
      </c>
      <c r="K89" s="418" t="s">
        <v>77</v>
      </c>
      <c r="L89" s="419" t="s">
        <v>80</v>
      </c>
      <c r="M89" s="403">
        <f>SUMIF('9. INDIRECT COSTS'!$C$13:$C$62,'Summary of Organisation Cost (2'!L77,'9. INDIRECT COSTS'!$J$13:$J$62)</f>
        <v>0</v>
      </c>
      <c r="N89" s="403">
        <f>SUMIF('9. INDIRECT COSTS'!$C$13:$C$62,'Summary of Organisation Cost (2'!L77,'9. INDIRECT COSTS'!$N$13:$N$62)</f>
        <v>0</v>
      </c>
      <c r="O89" s="403">
        <f>SUMIF('9. INDIRECT COSTS'!$C$13:$C$62,'Summary of Organisation Cost (2'!L77,'9. INDIRECT COSTS'!$R$13:$R$62)</f>
        <v>0</v>
      </c>
      <c r="P89" s="403">
        <f>SUMIF('9. INDIRECT COSTS'!$C$13:$C$62,'Summary of Organisation Cost (2'!L77,'9. INDIRECT COSTS'!$V$13:$V$62)</f>
        <v>0</v>
      </c>
      <c r="Q89" s="403">
        <f>SUMIF('9. INDIRECT COSTS'!$C$13:$C$62,'Summary of Organisation Cost (2'!L77,'9. INDIRECT COSTS'!$Z$13:$Z$62)</f>
        <v>0</v>
      </c>
      <c r="R89" s="406">
        <f t="shared" si="17"/>
        <v>0</v>
      </c>
      <c r="S89" s="386"/>
    </row>
    <row r="90" spans="1:19" ht="15" customHeight="1" thickBot="1">
      <c r="A90" s="378" t="str">
        <f>C79</f>
        <v>(Select)</v>
      </c>
      <c r="B90" s="418" t="str">
        <f>IF(C77="","-",C77)</f>
        <v>-</v>
      </c>
      <c r="C90" s="408" t="s">
        <v>81</v>
      </c>
      <c r="D90" s="410">
        <f t="shared" ref="D90:I90" si="18">SUM(D82:D89)</f>
        <v>0</v>
      </c>
      <c r="E90" s="410">
        <f t="shared" si="18"/>
        <v>0</v>
      </c>
      <c r="F90" s="410">
        <f t="shared" si="18"/>
        <v>0</v>
      </c>
      <c r="G90" s="410">
        <f t="shared" si="18"/>
        <v>0</v>
      </c>
      <c r="H90" s="410">
        <f t="shared" si="18"/>
        <v>0</v>
      </c>
      <c r="I90" s="412">
        <f t="shared" si="18"/>
        <v>0</v>
      </c>
      <c r="J90" s="481" t="str">
        <f>L79</f>
        <v>(Select)</v>
      </c>
      <c r="K90" s="418" t="str">
        <f>IF(L77="","-",L77)</f>
        <v>-</v>
      </c>
      <c r="L90" s="408" t="s">
        <v>81</v>
      </c>
      <c r="M90" s="410">
        <f t="shared" ref="M90:R90" si="19">SUM(M82:M89)</f>
        <v>0</v>
      </c>
      <c r="N90" s="410">
        <f t="shared" si="19"/>
        <v>0</v>
      </c>
      <c r="O90" s="410">
        <f t="shared" si="19"/>
        <v>0</v>
      </c>
      <c r="P90" s="410">
        <f t="shared" si="19"/>
        <v>0</v>
      </c>
      <c r="Q90" s="410">
        <f t="shared" si="19"/>
        <v>0</v>
      </c>
      <c r="R90" s="412">
        <f t="shared" si="19"/>
        <v>0</v>
      </c>
      <c r="S90" s="386"/>
    </row>
    <row r="91" spans="1:19" ht="15" customHeight="1">
      <c r="B91" s="383"/>
      <c r="C91" s="414"/>
      <c r="D91" s="415"/>
      <c r="E91" s="415"/>
      <c r="F91" s="415"/>
      <c r="G91" s="415"/>
      <c r="H91" s="415"/>
      <c r="I91" s="415"/>
      <c r="J91" s="483"/>
      <c r="K91" s="393"/>
      <c r="L91" s="414"/>
      <c r="M91" s="415"/>
      <c r="N91" s="415"/>
      <c r="O91" s="415"/>
      <c r="P91" s="415"/>
      <c r="Q91" s="415"/>
      <c r="R91" s="415"/>
      <c r="S91" s="386"/>
    </row>
    <row r="92" spans="1:19" ht="15" customHeight="1" thickBot="1">
      <c r="B92" s="383"/>
      <c r="C92" s="392" t="s">
        <v>68</v>
      </c>
      <c r="D92" s="386"/>
      <c r="E92" s="386"/>
      <c r="F92" s="386"/>
      <c r="G92" s="386"/>
      <c r="H92" s="386"/>
      <c r="I92" s="386"/>
      <c r="K92" s="393"/>
      <c r="L92" s="392" t="s">
        <v>68</v>
      </c>
      <c r="M92" s="383"/>
      <c r="N92" s="383"/>
      <c r="O92" s="383"/>
      <c r="P92" s="383"/>
      <c r="Q92" s="383"/>
      <c r="R92" s="383"/>
      <c r="S92" s="386"/>
    </row>
    <row r="93" spans="1:19" ht="15" customHeight="1" thickBot="1">
      <c r="A93" s="394" t="e">
        <f>A77+2</f>
        <v>#REF!</v>
      </c>
      <c r="B93" s="383"/>
      <c r="C93" s="395" t="str">
        <f>IF('START - AWARD DETAILS'!C31="","",'START - AWARD DETAILS'!C31)</f>
        <v/>
      </c>
      <c r="D93" s="386"/>
      <c r="E93" s="386"/>
      <c r="F93" s="386"/>
      <c r="G93" s="386"/>
      <c r="H93" s="386"/>
      <c r="I93" s="386"/>
      <c r="K93" s="393"/>
      <c r="L93" s="395" t="str">
        <f>IF('START - AWARD DETAILS'!C32="","",'START - AWARD DETAILS'!C32)</f>
        <v/>
      </c>
      <c r="M93" s="383"/>
      <c r="N93" s="383"/>
      <c r="O93" s="383"/>
      <c r="P93" s="383"/>
      <c r="Q93" s="383"/>
      <c r="R93" s="383"/>
      <c r="S93" s="386"/>
    </row>
    <row r="94" spans="1:19" ht="15" customHeight="1" thickBot="1">
      <c r="A94" s="394"/>
      <c r="B94" s="383"/>
      <c r="C94" s="396" t="s">
        <v>69</v>
      </c>
      <c r="D94" s="386"/>
      <c r="E94" s="386"/>
      <c r="F94" s="386"/>
      <c r="G94" s="386"/>
      <c r="H94" s="386"/>
      <c r="I94" s="386"/>
      <c r="K94" s="393"/>
      <c r="L94" s="396" t="s">
        <v>69</v>
      </c>
      <c r="M94" s="383"/>
      <c r="N94" s="383"/>
      <c r="O94" s="383"/>
      <c r="P94" s="383"/>
      <c r="Q94" s="383"/>
      <c r="R94" s="383"/>
      <c r="S94" s="386"/>
    </row>
    <row r="95" spans="1:19" ht="15" customHeight="1" thickBot="1">
      <c r="A95" s="394"/>
      <c r="B95" s="383"/>
      <c r="C95" s="397" t="str">
        <f>IFERROR(VLOOKUP('Summary of Organisation Cost (2'!C93,'START - AWARD DETAILS'!$C$21:$D$60,2,0),"")</f>
        <v>(Select)</v>
      </c>
      <c r="D95" s="386"/>
      <c r="E95" s="386"/>
      <c r="F95" s="386"/>
      <c r="G95" s="386"/>
      <c r="H95" s="386"/>
      <c r="I95" s="386"/>
      <c r="K95" s="393"/>
      <c r="L95" s="397" t="str">
        <f>IFERROR(VLOOKUP('Summary of Organisation Cost (2'!L93,'START - AWARD DETAILS'!$C$21:$D$60,2,0),"")</f>
        <v>(Select)</v>
      </c>
      <c r="M95" s="383"/>
      <c r="N95" s="383"/>
      <c r="O95" s="383"/>
      <c r="P95" s="383"/>
      <c r="Q95" s="383"/>
      <c r="R95" s="383"/>
      <c r="S95" s="386"/>
    </row>
    <row r="96" spans="1:19" ht="15" customHeight="1" thickBot="1">
      <c r="B96" s="383"/>
      <c r="C96" s="384"/>
      <c r="D96" s="383"/>
      <c r="E96" s="383"/>
      <c r="F96" s="383"/>
      <c r="G96" s="383"/>
      <c r="H96" s="383"/>
      <c r="I96" s="383"/>
      <c r="K96" s="385"/>
      <c r="L96" s="384"/>
      <c r="M96" s="383"/>
      <c r="N96" s="383"/>
      <c r="O96" s="383"/>
      <c r="P96" s="383"/>
      <c r="Q96" s="383"/>
      <c r="R96" s="383"/>
      <c r="S96" s="386"/>
    </row>
    <row r="97" spans="1:19" ht="15" customHeight="1" thickBot="1">
      <c r="B97" s="383"/>
      <c r="C97" s="384"/>
      <c r="D97" s="398" t="s">
        <v>70</v>
      </c>
      <c r="E97" s="399" t="s">
        <v>71</v>
      </c>
      <c r="F97" s="399" t="s">
        <v>72</v>
      </c>
      <c r="G97" s="399" t="s">
        <v>73</v>
      </c>
      <c r="H97" s="400" t="s">
        <v>74</v>
      </c>
      <c r="I97" s="401" t="s">
        <v>75</v>
      </c>
      <c r="K97" s="385"/>
      <c r="L97" s="384"/>
      <c r="M97" s="398" t="s">
        <v>70</v>
      </c>
      <c r="N97" s="399" t="s">
        <v>71</v>
      </c>
      <c r="O97" s="399" t="s">
        <v>72</v>
      </c>
      <c r="P97" s="399" t="s">
        <v>73</v>
      </c>
      <c r="Q97" s="400" t="s">
        <v>74</v>
      </c>
      <c r="R97" s="401" t="s">
        <v>75</v>
      </c>
      <c r="S97" s="386"/>
    </row>
    <row r="98" spans="1:19" ht="15" customHeight="1">
      <c r="B98" s="418" t="s">
        <v>77</v>
      </c>
      <c r="C98" s="402" t="s">
        <v>76</v>
      </c>
      <c r="D98" s="403">
        <f>SUMIF('2. Annual Costs of Staff Posts'!$D$13:$D$113,'Summary of Organisation Cost (2'!C93,'2. Annual Costs of Staff Posts'!$L$13:$L$113)</f>
        <v>0</v>
      </c>
      <c r="E98" s="403">
        <f>SUMIF('2. Annual Costs of Staff Posts'!$D$13:$D$113,'Summary of Organisation Cost (2'!C93,'2. Annual Costs of Staff Posts'!$Q$13:$Q$113)</f>
        <v>0</v>
      </c>
      <c r="F98" s="403">
        <f>SUMIF('2. Annual Costs of Staff Posts'!$D$13:$D$113,'Summary of Organisation Cost (2'!C93,'2. Annual Costs of Staff Posts'!$V$13:$V$113)</f>
        <v>0</v>
      </c>
      <c r="G98" s="403">
        <f>SUMIF('2. Annual Costs of Staff Posts'!$D$13:$D$113,'Summary of Organisation Cost (2'!C93,'2. Annual Costs of Staff Posts'!$AA$13:$AA$113)</f>
        <v>0</v>
      </c>
      <c r="H98" s="403">
        <f>SUMIF('2. Annual Costs of Staff Posts'!$D$13:$D$113,'Summary of Organisation Cost (2'!C93,'2. Annual Costs of Staff Posts'!$AF$13:$AF$113)</f>
        <v>0</v>
      </c>
      <c r="I98" s="404">
        <f>SUM(D98:H98)</f>
        <v>0</v>
      </c>
      <c r="K98" s="418" t="s">
        <v>77</v>
      </c>
      <c r="L98" s="402" t="s">
        <v>76</v>
      </c>
      <c r="M98" s="403">
        <f>SUMIF('2. Annual Costs of Staff Posts'!$D$13:$D$113,'Summary of Organisation Cost (2'!L93,'2. Annual Costs of Staff Posts'!$L$13:$L$113)</f>
        <v>0</v>
      </c>
      <c r="N98" s="403">
        <f>SUMIF('2. Annual Costs of Staff Posts'!$D$13:$D$113,'Summary of Organisation Cost (2'!L93,'2. Annual Costs of Staff Posts'!$Q$13:$Q$113)</f>
        <v>0</v>
      </c>
      <c r="O98" s="403">
        <f>SUMIF('2. Annual Costs of Staff Posts'!$D$13:$D$113,'Summary of Organisation Cost (2'!L93,'2. Annual Costs of Staff Posts'!$V$13:$V$113)</f>
        <v>0</v>
      </c>
      <c r="P98" s="403">
        <f>SUMIF('2. Annual Costs of Staff Posts'!$D$13:$D$113,'Summary of Organisation Cost (2'!L93,'2. Annual Costs of Staff Posts'!$AA$13:$AA$113)</f>
        <v>0</v>
      </c>
      <c r="Q98" s="403">
        <f>SUMIF('2. Annual Costs of Staff Posts'!$D$13:$D$113,'Summary of Organisation Cost (2'!L93,'2. Annual Costs of Staff Posts'!$AF$13:$AF$113)</f>
        <v>0</v>
      </c>
      <c r="R98" s="404">
        <f>SUM(M98:Q98)</f>
        <v>0</v>
      </c>
      <c r="S98" s="386"/>
    </row>
    <row r="99" spans="1:19" ht="15" customHeight="1">
      <c r="A99" s="416"/>
      <c r="B99" s="418" t="s">
        <v>77</v>
      </c>
      <c r="C99" s="405" t="s">
        <v>78</v>
      </c>
      <c r="D99" s="403">
        <f>SUMIF('3.Travel,Subsistence&amp;Conference'!$E$12:$E$61,'Summary of Organisation Cost (2'!C93,'3.Travel,Subsistence&amp;Conference'!$I$12:$I$61)</f>
        <v>0</v>
      </c>
      <c r="E99" s="403">
        <f>SUMIF('3.Travel,Subsistence&amp;Conference'!$E$12:$E$61,'Summary of Organisation Cost (2'!C93,'3.Travel,Subsistence&amp;Conference'!$K$12:$K$61)</f>
        <v>0</v>
      </c>
      <c r="F99" s="403">
        <f>SUMIF('3.Travel,Subsistence&amp;Conference'!$E$12:$E$61,'Summary of Organisation Cost (2'!C93,'3.Travel,Subsistence&amp;Conference'!$M$12:$M$61)</f>
        <v>0</v>
      </c>
      <c r="G99" s="403">
        <f>SUMIF('3.Travel,Subsistence&amp;Conference'!$E$12:$E$61,'Summary of Organisation Cost (2'!C93,'3.Travel,Subsistence&amp;Conference'!$O$12:$O$61)</f>
        <v>0</v>
      </c>
      <c r="H99" s="403">
        <f>SUMIF('3.Travel,Subsistence&amp;Conference'!$E$12:$E$61,'Summary of Organisation Cost (2'!C93,'3.Travel,Subsistence&amp;Conference'!$Q$12:$Q$61)</f>
        <v>0</v>
      </c>
      <c r="I99" s="406">
        <f t="shared" ref="I99:I105" si="20">SUM(D99:H99)</f>
        <v>0</v>
      </c>
      <c r="K99" s="418" t="s">
        <v>77</v>
      </c>
      <c r="L99" s="405" t="s">
        <v>78</v>
      </c>
      <c r="M99" s="403">
        <f>SUMIF('3.Travel,Subsistence&amp;Conference'!$E$12:$E$61,'Summary of Organisation Cost (2'!L93,'3.Travel,Subsistence&amp;Conference'!$I$12:$I$61)</f>
        <v>0</v>
      </c>
      <c r="N99" s="403">
        <f>SUMIF('3.Travel,Subsistence&amp;Conference'!$E$12:$E$61,'Summary of Organisation Cost (2'!L93,'3.Travel,Subsistence&amp;Conference'!$K$12:$K$61)</f>
        <v>0</v>
      </c>
      <c r="O99" s="403">
        <f>SUMIF('3.Travel,Subsistence&amp;Conference'!$E$12:$E$61,'Summary of Organisation Cost (2'!L93,'3.Travel,Subsistence&amp;Conference'!$M$12:$M$61)</f>
        <v>0</v>
      </c>
      <c r="P99" s="403">
        <f>SUMIF('3.Travel,Subsistence&amp;Conference'!$E$12:$E$61,'Summary of Organisation Cost (2'!L93,'3.Travel,Subsistence&amp;Conference'!$O$12:$O$61)</f>
        <v>0</v>
      </c>
      <c r="Q99" s="403">
        <f>SUMIF('3.Travel,Subsistence&amp;Conference'!$E$12:$E$61,'Summary of Organisation Cost (2'!L93,'3.Travel,Subsistence&amp;Conference'!$Q$12:$Q$61)</f>
        <v>0</v>
      </c>
      <c r="R99" s="406">
        <f t="shared" ref="R99:R105" si="21">SUM(M99:Q99)</f>
        <v>0</v>
      </c>
      <c r="S99" s="386"/>
    </row>
    <row r="100" spans="1:19" ht="15" customHeight="1">
      <c r="B100" s="418" t="s">
        <v>77</v>
      </c>
      <c r="C100" s="407" t="s">
        <v>27</v>
      </c>
      <c r="D100" s="403">
        <f>SUMIF('4. Equipment'!$D$12:$D$61,'Summary of Organisation Cost (2'!C93,'4. Equipment'!$H$12:$H$61)</f>
        <v>0</v>
      </c>
      <c r="E100" s="403">
        <f>SUMIF('4. Equipment'!$D$12:$D$61,'Summary of Organisation Cost (2'!C93,'4. Equipment'!$J$12:$J$61)</f>
        <v>0</v>
      </c>
      <c r="F100" s="403">
        <f>SUMIF('4. Equipment'!$D$12:$D$61,'Summary of Organisation Cost (2'!C93,'4. Equipment'!$L$12:$L$61)</f>
        <v>0</v>
      </c>
      <c r="G100" s="403">
        <f>SUMIF('4. Equipment'!$D$12:$D$61,'Summary of Organisation Cost (2'!C93,'4. Equipment'!$N$12:$N$61)</f>
        <v>0</v>
      </c>
      <c r="H100" s="403">
        <f>SUMIF('4. Equipment'!$D$12:$D$61,'Summary of Organisation Cost (2'!C93,'4. Equipment'!$P$12:$P$61)</f>
        <v>0</v>
      </c>
      <c r="I100" s="406">
        <f t="shared" si="20"/>
        <v>0</v>
      </c>
      <c r="K100" s="418" t="s">
        <v>77</v>
      </c>
      <c r="L100" s="407" t="s">
        <v>27</v>
      </c>
      <c r="M100" s="403">
        <f>SUMIF('4. Equipment'!$D$12:$D$61,'Summary of Organisation Cost (2'!L93,'4. Equipment'!$H$12:$H$61)</f>
        <v>0</v>
      </c>
      <c r="N100" s="403">
        <f>SUMIF('4. Equipment'!$D$12:$D$61,'Summary of Organisation Cost (2'!L93,'4. Equipment'!$J$12:$J$61)</f>
        <v>0</v>
      </c>
      <c r="O100" s="403">
        <f>SUMIF('4. Equipment'!$D$12:$D$61,'Summary of Organisation Cost (2'!L93,'4. Equipment'!$L$12:$L$61)</f>
        <v>0</v>
      </c>
      <c r="P100" s="403">
        <f>SUMIF('4. Equipment'!$D$12:$D$61,'Summary of Organisation Cost (2'!L93,'4. Equipment'!$N$12:$N$61)</f>
        <v>0</v>
      </c>
      <c r="Q100" s="403">
        <f>SUMIF('4. Equipment'!$D$12:$D$61,'Summary of Organisation Cost (2'!L93,'4. Equipment'!$P$12:$P$61)</f>
        <v>0</v>
      </c>
      <c r="R100" s="406">
        <f t="shared" si="21"/>
        <v>0</v>
      </c>
      <c r="S100" s="386"/>
    </row>
    <row r="101" spans="1:19" ht="15" customHeight="1">
      <c r="B101" s="418" t="s">
        <v>77</v>
      </c>
      <c r="C101" s="407" t="s">
        <v>28</v>
      </c>
      <c r="D101" s="403">
        <f>SUMIF('5. Consumables'!$D$12:$D$61,'Summary of Organisation Cost (2'!C93,'5. Consumables'!$H$12:$H$61)</f>
        <v>0</v>
      </c>
      <c r="E101" s="403">
        <f>SUMIF('5. Consumables'!$D$12:$D$61,'Summary of Organisation Cost (2'!C93,'5. Consumables'!$J$12:$J$61)</f>
        <v>0</v>
      </c>
      <c r="F101" s="403">
        <f>SUMIF('5. Consumables'!$D$12:$D$61,'Summary of Organisation Cost (2'!C93,'5. Consumables'!$L$12:$L$61)</f>
        <v>0</v>
      </c>
      <c r="G101" s="403">
        <f>SUMIF('5. Consumables'!$D$12:$D$61,'Summary of Organisation Cost (2'!C93,'5. Consumables'!$N$12:$N$61)</f>
        <v>0</v>
      </c>
      <c r="H101" s="403">
        <f>SUMIF('5. Consumables'!$D$12:$D$61,'Summary of Organisation Cost (2'!C93,'5. Consumables'!$P$12:$P$61)</f>
        <v>0</v>
      </c>
      <c r="I101" s="406">
        <f t="shared" si="20"/>
        <v>0</v>
      </c>
      <c r="K101" s="418" t="s">
        <v>77</v>
      </c>
      <c r="L101" s="407" t="s">
        <v>28</v>
      </c>
      <c r="M101" s="403">
        <f>SUMIF('5. Consumables'!$D$12:$D$61,'Summary of Organisation Cost (2'!L93,'5. Consumables'!$H$12:$H$61)</f>
        <v>0</v>
      </c>
      <c r="N101" s="403">
        <f>SUMIF('5. Consumables'!$D$12:$D$61,'Summary of Organisation Cost (2'!L93,'5. Consumables'!$J$12:$J$61)</f>
        <v>0</v>
      </c>
      <c r="O101" s="403">
        <f>SUMIF('5. Consumables'!$D$12:$D$61,'Summary of Organisation Cost (2'!L93,'5. Consumables'!$L$12:$L$61)</f>
        <v>0</v>
      </c>
      <c r="P101" s="403">
        <f>SUMIF('5. Consumables'!$D$12:$D$61,'Summary of Organisation Cost (2'!L93,'5. Consumables'!$N$12:$N$61)</f>
        <v>0</v>
      </c>
      <c r="Q101" s="403">
        <f>SUMIF('5. Consumables'!$D$12:$D$61,'Summary of Organisation Cost (2'!L93,'5. Consumables'!$P$12:$P$61)</f>
        <v>0</v>
      </c>
      <c r="R101" s="406">
        <f t="shared" si="21"/>
        <v>0</v>
      </c>
      <c r="S101" s="386"/>
    </row>
    <row r="102" spans="1:19" ht="15" customHeight="1">
      <c r="B102" s="418" t="s">
        <v>77</v>
      </c>
      <c r="C102" s="407" t="s">
        <v>29</v>
      </c>
      <c r="D102" s="403">
        <f>SUMIF('6. PPIEP'!$D$12:$D$61,'Summary of Organisation Cost (2'!C93,'6. PPIEP'!$H$12:$H$61)</f>
        <v>0</v>
      </c>
      <c r="E102" s="403">
        <f>SUMIF('6. PPIEP'!$D$12:$D$61,'Summary of Organisation Cost (2'!C93,'6. PPIEP'!$J$12:$J$61)</f>
        <v>0</v>
      </c>
      <c r="F102" s="403">
        <f>SUMIF('6. PPIEP'!$D$12:$D$61,'Summary of Organisation Cost (2'!C93,'6. PPIEP'!$L$12:$L$61)</f>
        <v>0</v>
      </c>
      <c r="G102" s="403">
        <f>SUMIF('6. PPIEP'!$D$12:$D$61,'Summary of Organisation Cost (2'!C93,'6. PPIEP'!$N$12:$N$61)</f>
        <v>0</v>
      </c>
      <c r="H102" s="403">
        <f>SUMIF('6. PPIEP'!$D$12:$D$61,'Summary of Organisation Cost (2'!C93,'6. PPIEP'!$P$12:$P$61)</f>
        <v>0</v>
      </c>
      <c r="I102" s="406">
        <f t="shared" si="20"/>
        <v>0</v>
      </c>
      <c r="K102" s="418" t="s">
        <v>77</v>
      </c>
      <c r="L102" s="407" t="s">
        <v>29</v>
      </c>
      <c r="M102" s="403">
        <f>SUMIF('6. PPIEP'!$D$12:$D$61,'Summary of Organisation Cost (2'!L93,'6. PPIEP'!$H$12:$H$61)</f>
        <v>0</v>
      </c>
      <c r="N102" s="403">
        <f>SUMIF('6. PPIEP'!$D$12:$D$61,'Summary of Organisation Cost (2'!L93,'6. PPIEP'!$J$12:$J$61)</f>
        <v>0</v>
      </c>
      <c r="O102" s="403">
        <f>SUMIF('6. PPIEP'!$D$12:$D$61,'Summary of Organisation Cost (2'!L93,'6. PPIEP'!$L$12:$L$61)</f>
        <v>0</v>
      </c>
      <c r="P102" s="403">
        <f>SUMIF('6. PPIEP'!$D$12:$D$61,'Summary of Organisation Cost (2'!L93,'6. PPIEP'!$N$12:$N$61)</f>
        <v>0</v>
      </c>
      <c r="Q102" s="403">
        <f>SUMIF('6. PPIEP'!$D$12:$D$61,'Summary of Organisation Cost (2'!L93,'6. PPIEP'!$P$12:$P$61)</f>
        <v>0</v>
      </c>
      <c r="R102" s="406">
        <f t="shared" si="21"/>
        <v>0</v>
      </c>
      <c r="S102" s="386"/>
    </row>
    <row r="103" spans="1:19" ht="15" customHeight="1">
      <c r="B103" s="418" t="s">
        <v>77</v>
      </c>
      <c r="C103" s="407" t="s">
        <v>30</v>
      </c>
      <c r="D103" s="403">
        <f>SUMIF('7. Dissemination'!$D$12:$D$61,'Summary of Organisation Cost (2'!C93,'7. Dissemination'!$H$12:$H$61)</f>
        <v>0</v>
      </c>
      <c r="E103" s="403">
        <f>SUMIF('7. Dissemination'!$D$12:$D$61,'Summary of Organisation Cost (2'!C93,'7. Dissemination'!$J$12:$J$61)</f>
        <v>0</v>
      </c>
      <c r="F103" s="403">
        <f>SUMIF('7. Dissemination'!$D$12:$D$61,'Summary of Organisation Cost (2'!C93,'7. Dissemination'!$L$12:$L$61)</f>
        <v>0</v>
      </c>
      <c r="G103" s="403">
        <f>SUMIF('7. Dissemination'!$D$12:$D$61,'Summary of Organisation Cost (2'!C93,'7. Dissemination'!$N$12:$N$61)</f>
        <v>0</v>
      </c>
      <c r="H103" s="403">
        <f>SUMIF('7. Dissemination'!$D$12:$D$61,'Summary of Organisation Cost (2'!C93,'7. Dissemination'!$P$12:$P$61)</f>
        <v>0</v>
      </c>
      <c r="I103" s="406">
        <f t="shared" si="20"/>
        <v>0</v>
      </c>
      <c r="K103" s="418" t="s">
        <v>77</v>
      </c>
      <c r="L103" s="407" t="s">
        <v>30</v>
      </c>
      <c r="M103" s="403">
        <f>SUMIF('7. Dissemination'!$D$12:$D$61,'Summary of Organisation Cost (2'!L93,'7. Dissemination'!$H$12:$H$61)</f>
        <v>0</v>
      </c>
      <c r="N103" s="403">
        <f>SUMIF('7. Dissemination'!$D$12:$D$61,'Summary of Organisation Cost (2'!L93,'7. Dissemination'!$J$12:$J$61)</f>
        <v>0</v>
      </c>
      <c r="O103" s="403">
        <f>SUMIF('7. Dissemination'!$D$12:$D$61,'Summary of Organisation Cost (2'!L93,'7. Dissemination'!$L$12:$L$61)</f>
        <v>0</v>
      </c>
      <c r="P103" s="403">
        <f>SUMIF('7. Dissemination'!$D$12:$D$61,'Summary of Organisation Cost (2'!L93,'7. Dissemination'!$N$12:$N$61)</f>
        <v>0</v>
      </c>
      <c r="Q103" s="403">
        <f>SUMIF('7. Dissemination'!$D$12:$D$61,'Summary of Organisation Cost (2'!L93,'7. Dissemination'!$P$12:$P$61)</f>
        <v>0</v>
      </c>
      <c r="R103" s="406">
        <f t="shared" si="21"/>
        <v>0</v>
      </c>
      <c r="S103" s="386"/>
    </row>
    <row r="104" spans="1:19" ht="15" customHeight="1">
      <c r="B104" s="418" t="s">
        <v>77</v>
      </c>
      <c r="C104" s="407" t="s">
        <v>79</v>
      </c>
      <c r="D104" s="403">
        <f>SUMIF('8. Other Direct Costs '!$D$12:$D$62,'Summary of Organisation Cost (2'!C93,'8. Other Direct Costs '!$H$12:$H$62)</f>
        <v>0</v>
      </c>
      <c r="E104" s="403">
        <f>SUMIF('8. Other Direct Costs '!$D$12:$D$62,'Summary of Organisation Cost (2'!C93,'8. Other Direct Costs '!$J$12:$J$62)</f>
        <v>0</v>
      </c>
      <c r="F104" s="403">
        <f>SUMIF('8. Other Direct Costs '!$D$12:$D$62,'Summary of Organisation Cost (2'!C93,'8. Other Direct Costs '!$L$12:$L$62)</f>
        <v>0</v>
      </c>
      <c r="G104" s="403">
        <f>SUMIF('8. Other Direct Costs '!$D$12:$D$62,'Summary of Organisation Cost (2'!C93,'8. Other Direct Costs '!$N$12:$N$62)</f>
        <v>0</v>
      </c>
      <c r="H104" s="403">
        <f>SUMIF('8. Other Direct Costs '!$D$12:$D$62,'Summary of Organisation Cost (2'!C93,'8. Other Direct Costs '!$P$12:$P$62)</f>
        <v>0</v>
      </c>
      <c r="I104" s="406">
        <f t="shared" si="20"/>
        <v>0</v>
      </c>
      <c r="K104" s="418" t="s">
        <v>77</v>
      </c>
      <c r="L104" s="407" t="s">
        <v>79</v>
      </c>
      <c r="M104" s="403">
        <f>SUMIF('8. Other Direct Costs '!$D$12:$D$62,'Summary of Organisation Cost (2'!L93,'8. Other Direct Costs '!$H$12:$H$62)</f>
        <v>0</v>
      </c>
      <c r="N104" s="403">
        <f>SUMIF('8. Other Direct Costs '!$D$12:$D$62,'Summary of Organisation Cost (2'!L93,'8. Other Direct Costs '!$J$12:$J$62)</f>
        <v>0</v>
      </c>
      <c r="O104" s="403">
        <f>SUMIF('8. Other Direct Costs '!$D$12:$D$62,'Summary of Organisation Cost (2'!L93,'8. Other Direct Costs '!$L$12:$L$62)</f>
        <v>0</v>
      </c>
      <c r="P104" s="403">
        <f>SUMIF('8. Other Direct Costs '!$D$12:$D$62,'Summary of Organisation Cost (2'!L93,'8. Other Direct Costs '!$N$12:$N$62)</f>
        <v>0</v>
      </c>
      <c r="Q104" s="403">
        <f>SUMIF('8. Other Direct Costs '!$D$12:$D$62,'Summary of Organisation Cost (2'!L93,'8. Other Direct Costs '!$P$12:$P$62)</f>
        <v>0</v>
      </c>
      <c r="R104" s="406">
        <f t="shared" si="21"/>
        <v>0</v>
      </c>
      <c r="S104" s="386"/>
    </row>
    <row r="105" spans="1:19" ht="15" customHeight="1" thickBot="1">
      <c r="B105" s="418" t="s">
        <v>77</v>
      </c>
      <c r="C105" s="419" t="s">
        <v>80</v>
      </c>
      <c r="D105" s="403">
        <f>SUMIF('9. INDIRECT COSTS'!$C$13:$C$62,'Summary of Organisation Cost (2'!C93,'9. INDIRECT COSTS'!$J$13:$J$62)</f>
        <v>0</v>
      </c>
      <c r="E105" s="403">
        <f>SUMIF('9. INDIRECT COSTS'!$C$13:$C$62,'Summary of Organisation Cost (2'!C93,'9. INDIRECT COSTS'!$N$13:$N$62)</f>
        <v>0</v>
      </c>
      <c r="F105" s="403">
        <f>SUMIF('9. INDIRECT COSTS'!$C$13:$C$62,'Summary of Organisation Cost (2'!C93,'9. INDIRECT COSTS'!$R$13:$R$62)</f>
        <v>0</v>
      </c>
      <c r="G105" s="403">
        <f>SUMIF('9. INDIRECT COSTS'!$C$13:$C$62,'Summary of Organisation Cost (2'!C93,'9. INDIRECT COSTS'!$V$13:$V$62)</f>
        <v>0</v>
      </c>
      <c r="H105" s="403">
        <f>SUMIF('9. INDIRECT COSTS'!$C$13:$C$62,'Summary of Organisation Cost (2'!C93,'9. INDIRECT COSTS'!$Z$13:$Z$62)</f>
        <v>0</v>
      </c>
      <c r="I105" s="406">
        <f t="shared" si="20"/>
        <v>0</v>
      </c>
      <c r="K105" s="418" t="s">
        <v>77</v>
      </c>
      <c r="L105" s="419" t="s">
        <v>80</v>
      </c>
      <c r="M105" s="403">
        <f>SUMIF('9. INDIRECT COSTS'!$C$13:$C$62,'Summary of Organisation Cost (2'!L93,'9. INDIRECT COSTS'!$J$13:$J$62)</f>
        <v>0</v>
      </c>
      <c r="N105" s="403">
        <f>SUMIF('9. INDIRECT COSTS'!$C$13:$C$62,'Summary of Organisation Cost (2'!L93,'9. INDIRECT COSTS'!$N$13:$N$62)</f>
        <v>0</v>
      </c>
      <c r="O105" s="403">
        <f>SUMIF('9. INDIRECT COSTS'!$C$13:$C$62,'Summary of Organisation Cost (2'!L93,'9. INDIRECT COSTS'!$R$13:$R$62)</f>
        <v>0</v>
      </c>
      <c r="P105" s="403">
        <f>SUMIF('9. INDIRECT COSTS'!$C$13:$C$62,'Summary of Organisation Cost (2'!L93,'9. INDIRECT COSTS'!$V$13:$V$62)</f>
        <v>0</v>
      </c>
      <c r="Q105" s="403">
        <f>SUMIF('9. INDIRECT COSTS'!$C$13:$C$62,'Summary of Organisation Cost (2'!L93,'9. INDIRECT COSTS'!$Z$13:$Z$62)</f>
        <v>0</v>
      </c>
      <c r="R105" s="406">
        <f t="shared" si="21"/>
        <v>0</v>
      </c>
      <c r="S105" s="386"/>
    </row>
    <row r="106" spans="1:19" ht="15" customHeight="1" thickBot="1">
      <c r="A106" s="378" t="str">
        <f>C95</f>
        <v>(Select)</v>
      </c>
      <c r="B106" s="418" t="str">
        <f>IF(C93="","-",C93)</f>
        <v>-</v>
      </c>
      <c r="C106" s="408" t="s">
        <v>81</v>
      </c>
      <c r="D106" s="410">
        <f t="shared" ref="D106:I106" si="22">SUM(D98:D105)</f>
        <v>0</v>
      </c>
      <c r="E106" s="410">
        <f t="shared" si="22"/>
        <v>0</v>
      </c>
      <c r="F106" s="410">
        <f t="shared" si="22"/>
        <v>0</v>
      </c>
      <c r="G106" s="410">
        <f t="shared" si="22"/>
        <v>0</v>
      </c>
      <c r="H106" s="410">
        <f t="shared" si="22"/>
        <v>0</v>
      </c>
      <c r="I106" s="412">
        <f t="shared" si="22"/>
        <v>0</v>
      </c>
      <c r="J106" s="481" t="str">
        <f>L95</f>
        <v>(Select)</v>
      </c>
      <c r="K106" s="418" t="str">
        <f>IF(L93="","-",L93)</f>
        <v>-</v>
      </c>
      <c r="L106" s="408" t="s">
        <v>81</v>
      </c>
      <c r="M106" s="410">
        <f t="shared" ref="M106:R106" si="23">SUM(M98:M105)</f>
        <v>0</v>
      </c>
      <c r="N106" s="410">
        <f t="shared" si="23"/>
        <v>0</v>
      </c>
      <c r="O106" s="410">
        <f t="shared" si="23"/>
        <v>0</v>
      </c>
      <c r="P106" s="410">
        <f t="shared" si="23"/>
        <v>0</v>
      </c>
      <c r="Q106" s="410">
        <f t="shared" si="23"/>
        <v>0</v>
      </c>
      <c r="R106" s="412">
        <f t="shared" si="23"/>
        <v>0</v>
      </c>
      <c r="S106" s="386"/>
    </row>
    <row r="107" spans="1:19" ht="15" customHeight="1">
      <c r="B107" s="383"/>
      <c r="C107" s="414"/>
      <c r="D107" s="415"/>
      <c r="E107" s="415"/>
      <c r="F107" s="415"/>
      <c r="G107" s="415"/>
      <c r="H107" s="415"/>
      <c r="I107" s="415"/>
      <c r="J107" s="483"/>
      <c r="K107" s="393"/>
      <c r="L107" s="414"/>
      <c r="M107" s="415"/>
      <c r="N107" s="415"/>
      <c r="O107" s="415"/>
      <c r="P107" s="415"/>
      <c r="Q107" s="415"/>
      <c r="R107" s="415"/>
      <c r="S107" s="386"/>
    </row>
    <row r="108" spans="1:19" ht="15" customHeight="1" thickBot="1">
      <c r="B108" s="383"/>
      <c r="C108" s="392" t="s">
        <v>68</v>
      </c>
      <c r="D108" s="386"/>
      <c r="E108" s="386"/>
      <c r="F108" s="386"/>
      <c r="G108" s="386"/>
      <c r="H108" s="386"/>
      <c r="I108" s="386"/>
      <c r="K108" s="393"/>
      <c r="L108" s="392" t="s">
        <v>68</v>
      </c>
      <c r="M108" s="383"/>
      <c r="N108" s="383"/>
      <c r="O108" s="383"/>
      <c r="P108" s="383"/>
      <c r="Q108" s="383"/>
      <c r="R108" s="383"/>
      <c r="S108" s="386"/>
    </row>
    <row r="109" spans="1:19" ht="15" customHeight="1" thickBot="1">
      <c r="A109" s="394" t="e">
        <f>A93+2</f>
        <v>#REF!</v>
      </c>
      <c r="B109" s="383"/>
      <c r="C109" s="395" t="str">
        <f>IF('START - AWARD DETAILS'!C33="","",'START - AWARD DETAILS'!C33)</f>
        <v/>
      </c>
      <c r="D109" s="386"/>
      <c r="E109" s="386"/>
      <c r="F109" s="386"/>
      <c r="G109" s="386"/>
      <c r="H109" s="386"/>
      <c r="I109" s="386"/>
      <c r="K109" s="393"/>
      <c r="L109" s="395" t="str">
        <f>IF('START - AWARD DETAILS'!C34="","",'START - AWARD DETAILS'!C34)</f>
        <v/>
      </c>
      <c r="M109" s="383"/>
      <c r="N109" s="383"/>
      <c r="O109" s="383"/>
      <c r="P109" s="383"/>
      <c r="Q109" s="383"/>
      <c r="R109" s="383"/>
      <c r="S109" s="386"/>
    </row>
    <row r="110" spans="1:19" ht="15" customHeight="1" thickBot="1">
      <c r="A110" s="394"/>
      <c r="B110" s="383"/>
      <c r="C110" s="396" t="s">
        <v>69</v>
      </c>
      <c r="D110" s="386"/>
      <c r="E110" s="386"/>
      <c r="F110" s="386"/>
      <c r="G110" s="386"/>
      <c r="H110" s="386"/>
      <c r="I110" s="386"/>
      <c r="K110" s="393"/>
      <c r="L110" s="396" t="s">
        <v>69</v>
      </c>
      <c r="M110" s="383"/>
      <c r="N110" s="383"/>
      <c r="O110" s="383"/>
      <c r="P110" s="383"/>
      <c r="Q110" s="383"/>
      <c r="R110" s="383"/>
      <c r="S110" s="386"/>
    </row>
    <row r="111" spans="1:19" ht="15" customHeight="1" thickBot="1">
      <c r="A111" s="394"/>
      <c r="B111" s="383"/>
      <c r="C111" s="397" t="str">
        <f>IFERROR(VLOOKUP('Summary of Organisation Cost (2'!C109,'START - AWARD DETAILS'!$C$21:$D$60,2,0),"")</f>
        <v>(Select)</v>
      </c>
      <c r="D111" s="386"/>
      <c r="E111" s="386"/>
      <c r="F111" s="386"/>
      <c r="G111" s="386"/>
      <c r="H111" s="386"/>
      <c r="I111" s="386"/>
      <c r="K111" s="393"/>
      <c r="L111" s="397" t="str">
        <f>IFERROR(VLOOKUP('Summary of Organisation Cost (2'!L109,'START - AWARD DETAILS'!$C$21:$D$60,2,0),"")</f>
        <v>(Select)</v>
      </c>
      <c r="M111" s="383"/>
      <c r="N111" s="383"/>
      <c r="O111" s="383"/>
      <c r="P111" s="383"/>
      <c r="Q111" s="383"/>
      <c r="R111" s="383"/>
      <c r="S111" s="386"/>
    </row>
    <row r="112" spans="1:19" ht="15" customHeight="1" thickBot="1">
      <c r="B112" s="383"/>
      <c r="C112" s="384"/>
      <c r="D112" s="383"/>
      <c r="E112" s="383"/>
      <c r="F112" s="383"/>
      <c r="G112" s="383"/>
      <c r="H112" s="383"/>
      <c r="I112" s="383"/>
      <c r="K112" s="385"/>
      <c r="L112" s="384"/>
      <c r="M112" s="383"/>
      <c r="N112" s="383"/>
      <c r="O112" s="383"/>
      <c r="P112" s="383"/>
      <c r="Q112" s="383"/>
      <c r="R112" s="383"/>
      <c r="S112" s="386"/>
    </row>
    <row r="113" spans="1:19" ht="15" customHeight="1" thickBot="1">
      <c r="B113" s="383"/>
      <c r="C113" s="384"/>
      <c r="D113" s="398" t="s">
        <v>70</v>
      </c>
      <c r="E113" s="399" t="s">
        <v>71</v>
      </c>
      <c r="F113" s="399" t="s">
        <v>72</v>
      </c>
      <c r="G113" s="399" t="s">
        <v>73</v>
      </c>
      <c r="H113" s="400" t="s">
        <v>74</v>
      </c>
      <c r="I113" s="401" t="s">
        <v>75</v>
      </c>
      <c r="K113" s="385"/>
      <c r="L113" s="384"/>
      <c r="M113" s="398" t="s">
        <v>70</v>
      </c>
      <c r="N113" s="399" t="s">
        <v>71</v>
      </c>
      <c r="O113" s="399" t="s">
        <v>72</v>
      </c>
      <c r="P113" s="399" t="s">
        <v>73</v>
      </c>
      <c r="Q113" s="400" t="s">
        <v>74</v>
      </c>
      <c r="R113" s="401" t="s">
        <v>75</v>
      </c>
      <c r="S113" s="386"/>
    </row>
    <row r="114" spans="1:19" ht="15" customHeight="1">
      <c r="B114" s="418" t="s">
        <v>77</v>
      </c>
      <c r="C114" s="402" t="s">
        <v>76</v>
      </c>
      <c r="D114" s="403">
        <f>SUMIF('2. Annual Costs of Staff Posts'!$D$13:$D$113,'Summary of Organisation Cost (2'!C109,'2. Annual Costs of Staff Posts'!$L$13:$L$113)</f>
        <v>0</v>
      </c>
      <c r="E114" s="403">
        <f>SUMIF('2. Annual Costs of Staff Posts'!$D$13:$D$113,'Summary of Organisation Cost (2'!C109,'2. Annual Costs of Staff Posts'!$Q$13:$Q$113)</f>
        <v>0</v>
      </c>
      <c r="F114" s="403">
        <f>SUMIF('2. Annual Costs of Staff Posts'!$D$13:$D$113,'Summary of Organisation Cost (2'!C109,'2. Annual Costs of Staff Posts'!$V$13:$V$113)</f>
        <v>0</v>
      </c>
      <c r="G114" s="403">
        <f>SUMIF('2. Annual Costs of Staff Posts'!$D$13:$D$113,'Summary of Organisation Cost (2'!C109,'2. Annual Costs of Staff Posts'!$AA$13:$AA$113)</f>
        <v>0</v>
      </c>
      <c r="H114" s="403">
        <f>SUMIF('2. Annual Costs of Staff Posts'!$D$13:$D$113,'Summary of Organisation Cost (2'!C109,'2. Annual Costs of Staff Posts'!$AF$13:$AF$113)</f>
        <v>0</v>
      </c>
      <c r="I114" s="404">
        <f>SUM(D114:H114)</f>
        <v>0</v>
      </c>
      <c r="K114" s="418" t="s">
        <v>77</v>
      </c>
      <c r="L114" s="402" t="s">
        <v>76</v>
      </c>
      <c r="M114" s="403">
        <f>SUMIF('2. Annual Costs of Staff Posts'!$D$13:$D$113,'Summary of Organisation Cost (2'!L109,'2. Annual Costs of Staff Posts'!$L$13:$L$113)</f>
        <v>0</v>
      </c>
      <c r="N114" s="403">
        <f>SUMIF('2. Annual Costs of Staff Posts'!$D$13:$D$113,'Summary of Organisation Cost (2'!L109,'2. Annual Costs of Staff Posts'!$Q$13:$Q$113)</f>
        <v>0</v>
      </c>
      <c r="O114" s="403">
        <f>SUMIF('2. Annual Costs of Staff Posts'!$D$13:$D$113,'Summary of Organisation Cost (2'!L109,'2. Annual Costs of Staff Posts'!$V$13:$V$113)</f>
        <v>0</v>
      </c>
      <c r="P114" s="403">
        <f>SUMIF('2. Annual Costs of Staff Posts'!$D$13:$D$113,'Summary of Organisation Cost (2'!L109,'2. Annual Costs of Staff Posts'!$AA$13:$AA$113)</f>
        <v>0</v>
      </c>
      <c r="Q114" s="403">
        <f>SUMIF('2. Annual Costs of Staff Posts'!$D$13:$D$113,'Summary of Organisation Cost (2'!L109,'2. Annual Costs of Staff Posts'!$AF$13:$AF$113)</f>
        <v>0</v>
      </c>
      <c r="R114" s="404">
        <f>SUM(M114:Q114)</f>
        <v>0</v>
      </c>
      <c r="S114" s="386"/>
    </row>
    <row r="115" spans="1:19" ht="15" customHeight="1">
      <c r="A115" s="416"/>
      <c r="B115" s="418" t="s">
        <v>77</v>
      </c>
      <c r="C115" s="405" t="s">
        <v>78</v>
      </c>
      <c r="D115" s="403">
        <f>SUMIF('3.Travel,Subsistence&amp;Conference'!$E$12:$E$61,'Summary of Organisation Cost (2'!C109,'3.Travel,Subsistence&amp;Conference'!$I$12:$I$61)</f>
        <v>0</v>
      </c>
      <c r="E115" s="403">
        <f>SUMIF('3.Travel,Subsistence&amp;Conference'!$E$12:$E$61,'Summary of Organisation Cost (2'!C109,'3.Travel,Subsistence&amp;Conference'!$K$12:$K$61)</f>
        <v>0</v>
      </c>
      <c r="F115" s="403">
        <f>SUMIF('3.Travel,Subsistence&amp;Conference'!$E$12:$E$61,'Summary of Organisation Cost (2'!C109,'3.Travel,Subsistence&amp;Conference'!$M$12:$M$61)</f>
        <v>0</v>
      </c>
      <c r="G115" s="403">
        <f>SUMIF('3.Travel,Subsistence&amp;Conference'!$E$12:$E$61,'Summary of Organisation Cost (2'!C109,'3.Travel,Subsistence&amp;Conference'!$O$12:$O$61)</f>
        <v>0</v>
      </c>
      <c r="H115" s="403">
        <f>SUMIF('3.Travel,Subsistence&amp;Conference'!$E$12:$E$61,'Summary of Organisation Cost (2'!C109,'3.Travel,Subsistence&amp;Conference'!$Q$12:$Q$61)</f>
        <v>0</v>
      </c>
      <c r="I115" s="406">
        <f t="shared" ref="I115:I121" si="24">SUM(D115:H115)</f>
        <v>0</v>
      </c>
      <c r="K115" s="418" t="s">
        <v>77</v>
      </c>
      <c r="L115" s="405" t="s">
        <v>78</v>
      </c>
      <c r="M115" s="403">
        <f>SUMIF('3.Travel,Subsistence&amp;Conference'!$E$12:$E$61,'Summary of Organisation Cost (2'!L109,'3.Travel,Subsistence&amp;Conference'!$I$12:$I$61)</f>
        <v>0</v>
      </c>
      <c r="N115" s="403">
        <f>SUMIF('3.Travel,Subsistence&amp;Conference'!$E$12:$E$61,'Summary of Organisation Cost (2'!L109,'3.Travel,Subsistence&amp;Conference'!$K$12:$K$61)</f>
        <v>0</v>
      </c>
      <c r="O115" s="403">
        <f>SUMIF('3.Travel,Subsistence&amp;Conference'!$E$12:$E$61,'Summary of Organisation Cost (2'!L109,'3.Travel,Subsistence&amp;Conference'!$M$12:$M$61)</f>
        <v>0</v>
      </c>
      <c r="P115" s="403">
        <f>SUMIF('3.Travel,Subsistence&amp;Conference'!$E$12:$E$61,'Summary of Organisation Cost (2'!L109,'3.Travel,Subsistence&amp;Conference'!$O$12:$O$61)</f>
        <v>0</v>
      </c>
      <c r="Q115" s="403">
        <f>SUMIF('3.Travel,Subsistence&amp;Conference'!$E$12:$E$61,'Summary of Organisation Cost (2'!L109,'3.Travel,Subsistence&amp;Conference'!$Q$12:$Q$61)</f>
        <v>0</v>
      </c>
      <c r="R115" s="406">
        <f t="shared" ref="R115:R121" si="25">SUM(M115:Q115)</f>
        <v>0</v>
      </c>
      <c r="S115" s="386"/>
    </row>
    <row r="116" spans="1:19" ht="15" customHeight="1">
      <c r="B116" s="418" t="s">
        <v>77</v>
      </c>
      <c r="C116" s="407" t="s">
        <v>27</v>
      </c>
      <c r="D116" s="403">
        <f>SUMIF('4. Equipment'!$D$12:$D$61,'Summary of Organisation Cost (2'!C109,'4. Equipment'!$H$12:$H$61)</f>
        <v>0</v>
      </c>
      <c r="E116" s="403">
        <f>SUMIF('4. Equipment'!$D$12:$D$61,'Summary of Organisation Cost (2'!C109,'4. Equipment'!$J$12:$J$61)</f>
        <v>0</v>
      </c>
      <c r="F116" s="403">
        <f>SUMIF('4. Equipment'!$D$12:$D$61,'Summary of Organisation Cost (2'!C109,'4. Equipment'!$L$12:$L$61)</f>
        <v>0</v>
      </c>
      <c r="G116" s="403">
        <f>SUMIF('4. Equipment'!$D$12:$D$61,'Summary of Organisation Cost (2'!C109,'4. Equipment'!$N$12:$N$61)</f>
        <v>0</v>
      </c>
      <c r="H116" s="403">
        <f>SUMIF('4. Equipment'!$D$12:$D$61,'Summary of Organisation Cost (2'!C109,'4. Equipment'!$P$12:$P$61)</f>
        <v>0</v>
      </c>
      <c r="I116" s="406">
        <f t="shared" si="24"/>
        <v>0</v>
      </c>
      <c r="K116" s="418" t="s">
        <v>77</v>
      </c>
      <c r="L116" s="407" t="s">
        <v>27</v>
      </c>
      <c r="M116" s="403">
        <f>SUMIF('4. Equipment'!$D$12:$D$61,'Summary of Organisation Cost (2'!L109,'4. Equipment'!$H$12:$H$61)</f>
        <v>0</v>
      </c>
      <c r="N116" s="403">
        <f>SUMIF('4. Equipment'!$D$12:$D$61,'Summary of Organisation Cost (2'!L109,'4. Equipment'!$J$12:$J$61)</f>
        <v>0</v>
      </c>
      <c r="O116" s="403">
        <f>SUMIF('4. Equipment'!$D$12:$D$61,'Summary of Organisation Cost (2'!L109,'4. Equipment'!$L$12:$L$61)</f>
        <v>0</v>
      </c>
      <c r="P116" s="403">
        <f>SUMIF('4. Equipment'!$D$12:$D$61,'Summary of Organisation Cost (2'!L109,'4. Equipment'!$N$12:$N$61)</f>
        <v>0</v>
      </c>
      <c r="Q116" s="403">
        <f>SUMIF('4. Equipment'!$D$12:$D$61,'Summary of Organisation Cost (2'!L109,'4. Equipment'!$P$12:$P$61)</f>
        <v>0</v>
      </c>
      <c r="R116" s="406">
        <f t="shared" si="25"/>
        <v>0</v>
      </c>
      <c r="S116" s="386"/>
    </row>
    <row r="117" spans="1:19" ht="15" customHeight="1">
      <c r="B117" s="418" t="s">
        <v>77</v>
      </c>
      <c r="C117" s="407" t="s">
        <v>28</v>
      </c>
      <c r="D117" s="403">
        <f>SUMIF('5. Consumables'!$D$12:$D$61,'Summary of Organisation Cost (2'!C109,'5. Consumables'!$H$12:$H$61)</f>
        <v>0</v>
      </c>
      <c r="E117" s="403">
        <f>SUMIF('5. Consumables'!$D$12:$D$61,'Summary of Organisation Cost (2'!C109,'5. Consumables'!$J$12:$J$61)</f>
        <v>0</v>
      </c>
      <c r="F117" s="403">
        <f>SUMIF('5. Consumables'!$D$12:$D$61,'Summary of Organisation Cost (2'!C109,'5. Consumables'!$L$12:$L$61)</f>
        <v>0</v>
      </c>
      <c r="G117" s="403">
        <f>SUMIF('5. Consumables'!$D$12:$D$61,'Summary of Organisation Cost (2'!C109,'5. Consumables'!$N$12:$N$61)</f>
        <v>0</v>
      </c>
      <c r="H117" s="403">
        <f>SUMIF('5. Consumables'!$D$12:$D$61,'Summary of Organisation Cost (2'!C109,'5. Consumables'!$P$12:$P$61)</f>
        <v>0</v>
      </c>
      <c r="I117" s="406">
        <f t="shared" si="24"/>
        <v>0</v>
      </c>
      <c r="K117" s="418" t="s">
        <v>77</v>
      </c>
      <c r="L117" s="407" t="s">
        <v>28</v>
      </c>
      <c r="M117" s="403">
        <f>SUMIF('5. Consumables'!$D$12:$D$61,'Summary of Organisation Cost (2'!L109,'5. Consumables'!$H$12:$H$61)</f>
        <v>0</v>
      </c>
      <c r="N117" s="403">
        <f>SUMIF('5. Consumables'!$D$12:$D$61,'Summary of Organisation Cost (2'!L109,'5. Consumables'!$J$12:$J$61)</f>
        <v>0</v>
      </c>
      <c r="O117" s="403">
        <f>SUMIF('5. Consumables'!$D$12:$D$61,'Summary of Organisation Cost (2'!L109,'5. Consumables'!$L$12:$L$61)</f>
        <v>0</v>
      </c>
      <c r="P117" s="403">
        <f>SUMIF('5. Consumables'!$D$12:$D$61,'Summary of Organisation Cost (2'!L109,'5. Consumables'!$N$12:$N$61)</f>
        <v>0</v>
      </c>
      <c r="Q117" s="403">
        <f>SUMIF('5. Consumables'!$D$12:$D$61,'Summary of Organisation Cost (2'!L109,'5. Consumables'!$P$12:$P$61)</f>
        <v>0</v>
      </c>
      <c r="R117" s="406">
        <f t="shared" si="25"/>
        <v>0</v>
      </c>
      <c r="S117" s="386"/>
    </row>
    <row r="118" spans="1:19" ht="15" customHeight="1">
      <c r="B118" s="418" t="s">
        <v>77</v>
      </c>
      <c r="C118" s="407" t="s">
        <v>29</v>
      </c>
      <c r="D118" s="403">
        <f>SUMIF('6. PPIEP'!$D$12:$D$61,'Summary of Organisation Cost (2'!C109,'6. PPIEP'!$H$12:$H$61)</f>
        <v>0</v>
      </c>
      <c r="E118" s="403">
        <f>SUMIF('6. PPIEP'!$D$12:$D$61,'Summary of Organisation Cost (2'!C109,'6. PPIEP'!$J$12:$J$61)</f>
        <v>0</v>
      </c>
      <c r="F118" s="403">
        <f>SUMIF('6. PPIEP'!$D$12:$D$61,'Summary of Organisation Cost (2'!C109,'6. PPIEP'!$L$12:$L$61)</f>
        <v>0</v>
      </c>
      <c r="G118" s="403">
        <f>SUMIF('6. PPIEP'!$D$12:$D$61,'Summary of Organisation Cost (2'!C109,'6. PPIEP'!$N$12:$N$61)</f>
        <v>0</v>
      </c>
      <c r="H118" s="403">
        <f>SUMIF('6. PPIEP'!$D$12:$D$61,'Summary of Organisation Cost (2'!C109,'6. PPIEP'!$P$12:$P$61)</f>
        <v>0</v>
      </c>
      <c r="I118" s="406">
        <f t="shared" si="24"/>
        <v>0</v>
      </c>
      <c r="K118" s="418" t="s">
        <v>77</v>
      </c>
      <c r="L118" s="407" t="s">
        <v>29</v>
      </c>
      <c r="M118" s="403">
        <f>SUMIF('6. PPIEP'!$D$12:$D$61,'Summary of Organisation Cost (2'!L109,'6. PPIEP'!$H$12:$H$61)</f>
        <v>0</v>
      </c>
      <c r="N118" s="403">
        <f>SUMIF('6. PPIEP'!$D$12:$D$61,'Summary of Organisation Cost (2'!L109,'6. PPIEP'!$J$12:$J$61)</f>
        <v>0</v>
      </c>
      <c r="O118" s="403">
        <f>SUMIF('6. PPIEP'!$D$12:$D$61,'Summary of Organisation Cost (2'!L109,'6. PPIEP'!$L$12:$L$61)</f>
        <v>0</v>
      </c>
      <c r="P118" s="403">
        <f>SUMIF('6. PPIEP'!$D$12:$D$61,'Summary of Organisation Cost (2'!L109,'6. PPIEP'!$N$12:$N$61)</f>
        <v>0</v>
      </c>
      <c r="Q118" s="403">
        <f>SUMIF('6. PPIEP'!$D$12:$D$61,'Summary of Organisation Cost (2'!L109,'6. PPIEP'!$P$12:$P$61)</f>
        <v>0</v>
      </c>
      <c r="R118" s="406">
        <f t="shared" si="25"/>
        <v>0</v>
      </c>
      <c r="S118" s="386"/>
    </row>
    <row r="119" spans="1:19" ht="15" customHeight="1">
      <c r="B119" s="418" t="s">
        <v>77</v>
      </c>
      <c r="C119" s="407" t="s">
        <v>30</v>
      </c>
      <c r="D119" s="403">
        <f>SUMIF('7. Dissemination'!$D$12:$D$61,'Summary of Organisation Cost (2'!C109,'7. Dissemination'!$H$12:$H$61)</f>
        <v>0</v>
      </c>
      <c r="E119" s="403">
        <f>SUMIF('7. Dissemination'!$D$12:$D$61,'Summary of Organisation Cost (2'!C109,'7. Dissemination'!$J$12:$J$61)</f>
        <v>0</v>
      </c>
      <c r="F119" s="403">
        <f>SUMIF('7. Dissemination'!$D$12:$D$61,'Summary of Organisation Cost (2'!C109,'7. Dissemination'!$L$12:$L$61)</f>
        <v>0</v>
      </c>
      <c r="G119" s="403">
        <f>SUMIF('7. Dissemination'!$D$12:$D$61,'Summary of Organisation Cost (2'!C109,'7. Dissemination'!$N$12:$N$61)</f>
        <v>0</v>
      </c>
      <c r="H119" s="403">
        <f>SUMIF('7. Dissemination'!$D$12:$D$61,'Summary of Organisation Cost (2'!C109,'7. Dissemination'!$P$12:$P$61)</f>
        <v>0</v>
      </c>
      <c r="I119" s="406">
        <f t="shared" si="24"/>
        <v>0</v>
      </c>
      <c r="K119" s="418" t="s">
        <v>77</v>
      </c>
      <c r="L119" s="407" t="s">
        <v>30</v>
      </c>
      <c r="M119" s="403">
        <f>SUMIF('7. Dissemination'!$D$12:$D$61,'Summary of Organisation Cost (2'!L109,'7. Dissemination'!$H$12:$H$61)</f>
        <v>0</v>
      </c>
      <c r="N119" s="403">
        <f>SUMIF('7. Dissemination'!$D$12:$D$61,'Summary of Organisation Cost (2'!L109,'7. Dissemination'!$J$12:$J$61)</f>
        <v>0</v>
      </c>
      <c r="O119" s="403">
        <f>SUMIF('7. Dissemination'!$D$12:$D$61,'Summary of Organisation Cost (2'!L109,'7. Dissemination'!$L$12:$L$61)</f>
        <v>0</v>
      </c>
      <c r="P119" s="403">
        <f>SUMIF('7. Dissemination'!$D$12:$D$61,'Summary of Organisation Cost (2'!L109,'7. Dissemination'!$N$12:$N$61)</f>
        <v>0</v>
      </c>
      <c r="Q119" s="403">
        <f>SUMIF('7. Dissemination'!$D$12:$D$61,'Summary of Organisation Cost (2'!L109,'7. Dissemination'!$P$12:$P$61)</f>
        <v>0</v>
      </c>
      <c r="R119" s="406">
        <f t="shared" si="25"/>
        <v>0</v>
      </c>
      <c r="S119" s="386"/>
    </row>
    <row r="120" spans="1:19" ht="15" customHeight="1">
      <c r="B120" s="418" t="s">
        <v>77</v>
      </c>
      <c r="C120" s="407" t="s">
        <v>79</v>
      </c>
      <c r="D120" s="403">
        <f>SUMIF('8. Other Direct Costs '!$D$12:$D$62,'Summary of Organisation Cost (2'!C109,'8. Other Direct Costs '!$H$12:$H$62)</f>
        <v>0</v>
      </c>
      <c r="E120" s="403">
        <f>SUMIF('8. Other Direct Costs '!$D$12:$D$62,'Summary of Organisation Cost (2'!C109,'8. Other Direct Costs '!$J$12:$J$62)</f>
        <v>0</v>
      </c>
      <c r="F120" s="403">
        <f>SUMIF('8. Other Direct Costs '!$D$12:$D$62,'Summary of Organisation Cost (2'!C109,'8. Other Direct Costs '!$L$12:$L$62)</f>
        <v>0</v>
      </c>
      <c r="G120" s="403">
        <f>SUMIF('8. Other Direct Costs '!$D$12:$D$62,'Summary of Organisation Cost (2'!C109,'8. Other Direct Costs '!$N$12:$N$62)</f>
        <v>0</v>
      </c>
      <c r="H120" s="403">
        <f>SUMIF('8. Other Direct Costs '!$D$12:$D$62,'Summary of Organisation Cost (2'!C109,'8. Other Direct Costs '!$P$12:$P$62)</f>
        <v>0</v>
      </c>
      <c r="I120" s="406">
        <f t="shared" si="24"/>
        <v>0</v>
      </c>
      <c r="K120" s="418" t="s">
        <v>77</v>
      </c>
      <c r="L120" s="407" t="s">
        <v>79</v>
      </c>
      <c r="M120" s="403">
        <f>SUMIF('8. Other Direct Costs '!$D$12:$D$62,'Summary of Organisation Cost (2'!L109,'8. Other Direct Costs '!$H$12:$H$62)</f>
        <v>0</v>
      </c>
      <c r="N120" s="403">
        <f>SUMIF('8. Other Direct Costs '!$D$12:$D$62,'Summary of Organisation Cost (2'!L109,'8. Other Direct Costs '!$J$12:$J$62)</f>
        <v>0</v>
      </c>
      <c r="O120" s="403">
        <f>SUMIF('8. Other Direct Costs '!$D$12:$D$62,'Summary of Organisation Cost (2'!L109,'8. Other Direct Costs '!$L$12:$L$62)</f>
        <v>0</v>
      </c>
      <c r="P120" s="403">
        <f>SUMIF('8. Other Direct Costs '!$D$12:$D$62,'Summary of Organisation Cost (2'!L109,'8. Other Direct Costs '!$N$12:$N$62)</f>
        <v>0</v>
      </c>
      <c r="Q120" s="403">
        <f>SUMIF('8. Other Direct Costs '!$D$12:$D$62,'Summary of Organisation Cost (2'!L109,'8. Other Direct Costs '!$P$12:$P$62)</f>
        <v>0</v>
      </c>
      <c r="R120" s="406">
        <f t="shared" si="25"/>
        <v>0</v>
      </c>
      <c r="S120" s="386"/>
    </row>
    <row r="121" spans="1:19" ht="15" customHeight="1" thickBot="1">
      <c r="B121" s="418" t="s">
        <v>77</v>
      </c>
      <c r="C121" s="419" t="s">
        <v>80</v>
      </c>
      <c r="D121" s="403">
        <f>SUMIF('9. INDIRECT COSTS'!$C$13:$C$62,'Summary of Organisation Cost (2'!C109,'9. INDIRECT COSTS'!$J$13:$J$62)</f>
        <v>0</v>
      </c>
      <c r="E121" s="403">
        <f>SUMIF('9. INDIRECT COSTS'!$C$13:$C$62,'Summary of Organisation Cost (2'!C109,'9. INDIRECT COSTS'!$N$13:$N$62)</f>
        <v>0</v>
      </c>
      <c r="F121" s="403">
        <f>SUMIF('9. INDIRECT COSTS'!$C$13:$C$62,'Summary of Organisation Cost (2'!C109,'9. INDIRECT COSTS'!$R$13:$R$62)</f>
        <v>0</v>
      </c>
      <c r="G121" s="403">
        <f>SUMIF('9. INDIRECT COSTS'!$C$13:$C$62,'Summary of Organisation Cost (2'!C109,'9. INDIRECT COSTS'!$V$13:$V$62)</f>
        <v>0</v>
      </c>
      <c r="H121" s="403">
        <f>SUMIF('9. INDIRECT COSTS'!$C$13:$C$62,'Summary of Organisation Cost (2'!C109,'9. INDIRECT COSTS'!$Z$13:$Z$62)</f>
        <v>0</v>
      </c>
      <c r="I121" s="406">
        <f t="shared" si="24"/>
        <v>0</v>
      </c>
      <c r="K121" s="418" t="s">
        <v>77</v>
      </c>
      <c r="L121" s="419" t="s">
        <v>80</v>
      </c>
      <c r="M121" s="403">
        <f>SUMIF('9. INDIRECT COSTS'!$C$13:$C$62,'Summary of Organisation Cost (2'!L109,'9. INDIRECT COSTS'!$J$13:$J$62)</f>
        <v>0</v>
      </c>
      <c r="N121" s="403">
        <f>SUMIF('9. INDIRECT COSTS'!$C$13:$C$62,'Summary of Organisation Cost (2'!L109,'9. INDIRECT COSTS'!$N$13:$N$62)</f>
        <v>0</v>
      </c>
      <c r="O121" s="403">
        <f>SUMIF('9. INDIRECT COSTS'!$C$13:$C$62,'Summary of Organisation Cost (2'!L109,'9. INDIRECT COSTS'!$R$13:$R$62)</f>
        <v>0</v>
      </c>
      <c r="P121" s="403">
        <f>SUMIF('9. INDIRECT COSTS'!$C$13:$C$62,'Summary of Organisation Cost (2'!L109,'9. INDIRECT COSTS'!$V$13:$V$62)</f>
        <v>0</v>
      </c>
      <c r="Q121" s="403">
        <f>SUMIF('9. INDIRECT COSTS'!$C$13:$C$62,'Summary of Organisation Cost (2'!L109,'9. INDIRECT COSTS'!$Z$13:$Z$62)</f>
        <v>0</v>
      </c>
      <c r="R121" s="406">
        <f t="shared" si="25"/>
        <v>0</v>
      </c>
      <c r="S121" s="386"/>
    </row>
    <row r="122" spans="1:19" ht="15" customHeight="1" thickBot="1">
      <c r="A122" s="378" t="str">
        <f>C111</f>
        <v>(Select)</v>
      </c>
      <c r="B122" s="418" t="str">
        <f>IF(C109="","-",C109)</f>
        <v>-</v>
      </c>
      <c r="C122" s="408" t="s">
        <v>81</v>
      </c>
      <c r="D122" s="410">
        <f t="shared" ref="D122:I122" si="26">SUM(D114:D121)</f>
        <v>0</v>
      </c>
      <c r="E122" s="410">
        <f t="shared" si="26"/>
        <v>0</v>
      </c>
      <c r="F122" s="410">
        <f t="shared" si="26"/>
        <v>0</v>
      </c>
      <c r="G122" s="410">
        <f t="shared" si="26"/>
        <v>0</v>
      </c>
      <c r="H122" s="410">
        <f t="shared" si="26"/>
        <v>0</v>
      </c>
      <c r="I122" s="412">
        <f t="shared" si="26"/>
        <v>0</v>
      </c>
      <c r="J122" s="481" t="str">
        <f>L111</f>
        <v>(Select)</v>
      </c>
      <c r="K122" s="418" t="str">
        <f>IF(L109="","-",L109)</f>
        <v>-</v>
      </c>
      <c r="L122" s="408" t="s">
        <v>81</v>
      </c>
      <c r="M122" s="410">
        <f t="shared" ref="M122:R122" si="27">SUM(M114:M121)</f>
        <v>0</v>
      </c>
      <c r="N122" s="410">
        <f t="shared" si="27"/>
        <v>0</v>
      </c>
      <c r="O122" s="410">
        <f t="shared" si="27"/>
        <v>0</v>
      </c>
      <c r="P122" s="410">
        <f t="shared" si="27"/>
        <v>0</v>
      </c>
      <c r="Q122" s="410">
        <f t="shared" si="27"/>
        <v>0</v>
      </c>
      <c r="R122" s="412">
        <f t="shared" si="27"/>
        <v>0</v>
      </c>
      <c r="S122" s="386"/>
    </row>
    <row r="123" spans="1:19" ht="15" customHeight="1">
      <c r="B123" s="383"/>
      <c r="C123" s="414"/>
      <c r="D123" s="415"/>
      <c r="E123" s="415"/>
      <c r="F123" s="415"/>
      <c r="G123" s="415"/>
      <c r="H123" s="415"/>
      <c r="I123" s="415"/>
      <c r="J123" s="483"/>
      <c r="K123" s="393"/>
      <c r="L123" s="414"/>
      <c r="M123" s="415"/>
      <c r="N123" s="415"/>
      <c r="O123" s="415"/>
      <c r="P123" s="415"/>
      <c r="Q123" s="415"/>
      <c r="R123" s="415"/>
      <c r="S123" s="386"/>
    </row>
    <row r="124" spans="1:19" ht="15" customHeight="1" thickBot="1">
      <c r="B124" s="383"/>
      <c r="C124" s="392" t="s">
        <v>68</v>
      </c>
      <c r="D124" s="386"/>
      <c r="E124" s="386"/>
      <c r="F124" s="386"/>
      <c r="G124" s="386"/>
      <c r="H124" s="386"/>
      <c r="I124" s="386"/>
      <c r="K124" s="393"/>
      <c r="L124" s="392" t="s">
        <v>68</v>
      </c>
      <c r="M124" s="383"/>
      <c r="N124" s="383"/>
      <c r="O124" s="383"/>
      <c r="P124" s="383"/>
      <c r="Q124" s="383"/>
      <c r="R124" s="383"/>
      <c r="S124" s="386"/>
    </row>
    <row r="125" spans="1:19" ht="15" customHeight="1" thickBot="1">
      <c r="A125" s="394" t="e">
        <f>A109+2</f>
        <v>#REF!</v>
      </c>
      <c r="B125" s="383"/>
      <c r="C125" s="395" t="str">
        <f>IF('START - AWARD DETAILS'!C35="","",'START - AWARD DETAILS'!C35)</f>
        <v/>
      </c>
      <c r="D125" s="386"/>
      <c r="E125" s="386"/>
      <c r="F125" s="386"/>
      <c r="G125" s="386"/>
      <c r="H125" s="386"/>
      <c r="I125" s="386"/>
      <c r="K125" s="393"/>
      <c r="L125" s="395" t="str">
        <f>IF('START - AWARD DETAILS'!C36="","",'START - AWARD DETAILS'!C36)</f>
        <v/>
      </c>
      <c r="M125" s="383"/>
      <c r="N125" s="383"/>
      <c r="O125" s="383"/>
      <c r="P125" s="383"/>
      <c r="Q125" s="383"/>
      <c r="R125" s="383"/>
      <c r="S125" s="386"/>
    </row>
    <row r="126" spans="1:19" ht="15" customHeight="1" thickBot="1">
      <c r="A126" s="394"/>
      <c r="B126" s="383"/>
      <c r="C126" s="396" t="s">
        <v>69</v>
      </c>
      <c r="D126" s="386"/>
      <c r="E126" s="386"/>
      <c r="F126" s="386"/>
      <c r="G126" s="386"/>
      <c r="H126" s="386"/>
      <c r="I126" s="386"/>
      <c r="K126" s="393"/>
      <c r="L126" s="396" t="s">
        <v>69</v>
      </c>
      <c r="M126" s="383"/>
      <c r="N126" s="383"/>
      <c r="O126" s="383"/>
      <c r="P126" s="383"/>
      <c r="Q126" s="383"/>
      <c r="R126" s="383"/>
      <c r="S126" s="386"/>
    </row>
    <row r="127" spans="1:19" ht="15" customHeight="1" thickBot="1">
      <c r="A127" s="394"/>
      <c r="B127" s="383"/>
      <c r="C127" s="397" t="str">
        <f>IFERROR(VLOOKUP('Summary of Organisation Cost (2'!C125,'START - AWARD DETAILS'!$C$21:$D$60,2,0),"")</f>
        <v>(Select)</v>
      </c>
      <c r="D127" s="386"/>
      <c r="E127" s="386"/>
      <c r="F127" s="386"/>
      <c r="G127" s="386"/>
      <c r="H127" s="386"/>
      <c r="I127" s="386"/>
      <c r="K127" s="393"/>
      <c r="L127" s="397" t="str">
        <f>IFERROR(VLOOKUP('Summary of Organisation Cost (2'!L125,'START - AWARD DETAILS'!$C$21:$D$60,2,0),"")</f>
        <v>(Select)</v>
      </c>
      <c r="M127" s="383"/>
      <c r="N127" s="383"/>
      <c r="O127" s="383"/>
      <c r="P127" s="383"/>
      <c r="Q127" s="383"/>
      <c r="R127" s="383"/>
      <c r="S127" s="386"/>
    </row>
    <row r="128" spans="1:19" ht="15" customHeight="1" thickBot="1">
      <c r="B128" s="383"/>
      <c r="C128" s="384"/>
      <c r="D128" s="383"/>
      <c r="E128" s="383"/>
      <c r="F128" s="383"/>
      <c r="G128" s="383"/>
      <c r="H128" s="383"/>
      <c r="I128" s="383"/>
      <c r="K128" s="385"/>
      <c r="L128" s="384"/>
      <c r="M128" s="383"/>
      <c r="N128" s="383"/>
      <c r="O128" s="383"/>
      <c r="P128" s="383"/>
      <c r="Q128" s="383"/>
      <c r="R128" s="383"/>
      <c r="S128" s="386"/>
    </row>
    <row r="129" spans="1:19" ht="15" customHeight="1" thickBot="1">
      <c r="B129" s="383"/>
      <c r="C129" s="384"/>
      <c r="D129" s="398" t="s">
        <v>70</v>
      </c>
      <c r="E129" s="399" t="s">
        <v>71</v>
      </c>
      <c r="F129" s="399" t="s">
        <v>72</v>
      </c>
      <c r="G129" s="399" t="s">
        <v>73</v>
      </c>
      <c r="H129" s="400" t="s">
        <v>74</v>
      </c>
      <c r="I129" s="401" t="s">
        <v>75</v>
      </c>
      <c r="K129" s="385"/>
      <c r="L129" s="384"/>
      <c r="M129" s="398" t="s">
        <v>70</v>
      </c>
      <c r="N129" s="399" t="s">
        <v>71</v>
      </c>
      <c r="O129" s="399" t="s">
        <v>72</v>
      </c>
      <c r="P129" s="399" t="s">
        <v>73</v>
      </c>
      <c r="Q129" s="400" t="s">
        <v>74</v>
      </c>
      <c r="R129" s="401" t="s">
        <v>75</v>
      </c>
      <c r="S129" s="386"/>
    </row>
    <row r="130" spans="1:19" ht="15" customHeight="1">
      <c r="B130" s="418" t="s">
        <v>77</v>
      </c>
      <c r="C130" s="402" t="s">
        <v>76</v>
      </c>
      <c r="D130" s="403">
        <f>SUMIF('2. Annual Costs of Staff Posts'!$D$13:$D$113,'Summary of Organisation Cost (2'!C125,'2. Annual Costs of Staff Posts'!$L$13:$L$113)</f>
        <v>0</v>
      </c>
      <c r="E130" s="403">
        <f>SUMIF('2. Annual Costs of Staff Posts'!$D$13:$D$113,'Summary of Organisation Cost (2'!C125,'2. Annual Costs of Staff Posts'!$Q$13:$Q$113)</f>
        <v>0</v>
      </c>
      <c r="F130" s="403">
        <f>SUMIF('2. Annual Costs of Staff Posts'!$D$13:$D$113,'Summary of Organisation Cost (2'!C125,'2. Annual Costs of Staff Posts'!$V$13:$V$113)</f>
        <v>0</v>
      </c>
      <c r="G130" s="403">
        <f>SUMIF('2. Annual Costs of Staff Posts'!$D$13:$D$113,'Summary of Organisation Cost (2'!C125,'2. Annual Costs of Staff Posts'!$AA$13:$AA$113)</f>
        <v>0</v>
      </c>
      <c r="H130" s="403">
        <f>SUMIF('2. Annual Costs of Staff Posts'!$D$13:$D$113,'Summary of Organisation Cost (2'!C125,'2. Annual Costs of Staff Posts'!$AF$13:$AF$113)</f>
        <v>0</v>
      </c>
      <c r="I130" s="404">
        <f>SUM(D130:H130)</f>
        <v>0</v>
      </c>
      <c r="K130" s="418" t="s">
        <v>77</v>
      </c>
      <c r="L130" s="402" t="s">
        <v>76</v>
      </c>
      <c r="M130" s="403">
        <f>SUMIF('2. Annual Costs of Staff Posts'!$D$13:$D$113,'Summary of Organisation Cost (2'!L125,'2. Annual Costs of Staff Posts'!$L$13:$L$113)</f>
        <v>0</v>
      </c>
      <c r="N130" s="403">
        <f>SUMIF('2. Annual Costs of Staff Posts'!$D$13:$D$113,'Summary of Organisation Cost (2'!L125,'2. Annual Costs of Staff Posts'!$Q$13:$Q$113)</f>
        <v>0</v>
      </c>
      <c r="O130" s="403">
        <f>SUMIF('2. Annual Costs of Staff Posts'!$D$13:$D$113,'Summary of Organisation Cost (2'!L125,'2. Annual Costs of Staff Posts'!$V$13:$V$113)</f>
        <v>0</v>
      </c>
      <c r="P130" s="403">
        <f>SUMIF('2. Annual Costs of Staff Posts'!$D$13:$D$113,'Summary of Organisation Cost (2'!L125,'2. Annual Costs of Staff Posts'!$AA$13:$AA$113)</f>
        <v>0</v>
      </c>
      <c r="Q130" s="403">
        <f>SUMIF('2. Annual Costs of Staff Posts'!$D$13:$D$113,'Summary of Organisation Cost (2'!L125,'2. Annual Costs of Staff Posts'!$AF$13:$AF$113)</f>
        <v>0</v>
      </c>
      <c r="R130" s="404">
        <f>SUM(M130:Q130)</f>
        <v>0</v>
      </c>
      <c r="S130" s="386"/>
    </row>
    <row r="131" spans="1:19" ht="15" customHeight="1">
      <c r="A131" s="416"/>
      <c r="B131" s="418" t="s">
        <v>77</v>
      </c>
      <c r="C131" s="405" t="s">
        <v>78</v>
      </c>
      <c r="D131" s="403">
        <f>SUMIF('3.Travel,Subsistence&amp;Conference'!$E$12:$E$61,'Summary of Organisation Cost (2'!C125,'3.Travel,Subsistence&amp;Conference'!$I$12:$I$61)</f>
        <v>0</v>
      </c>
      <c r="E131" s="403">
        <f>SUMIF('3.Travel,Subsistence&amp;Conference'!$E$12:$E$61,'Summary of Organisation Cost (2'!C125,'3.Travel,Subsistence&amp;Conference'!$K$12:$K$61)</f>
        <v>0</v>
      </c>
      <c r="F131" s="403">
        <f>SUMIF('3.Travel,Subsistence&amp;Conference'!$E$12:$E$61,'Summary of Organisation Cost (2'!C125,'3.Travel,Subsistence&amp;Conference'!$M$12:$M$61)</f>
        <v>0</v>
      </c>
      <c r="G131" s="403">
        <f>SUMIF('3.Travel,Subsistence&amp;Conference'!$E$12:$E$61,'Summary of Organisation Cost (2'!C125,'3.Travel,Subsistence&amp;Conference'!$O$12:$O$61)</f>
        <v>0</v>
      </c>
      <c r="H131" s="403">
        <f>SUMIF('3.Travel,Subsistence&amp;Conference'!$E$12:$E$61,'Summary of Organisation Cost (2'!C125,'3.Travel,Subsistence&amp;Conference'!$Q$12:$Q$61)</f>
        <v>0</v>
      </c>
      <c r="I131" s="406">
        <f t="shared" ref="I131:I137" si="28">SUM(D131:H131)</f>
        <v>0</v>
      </c>
      <c r="K131" s="418" t="s">
        <v>77</v>
      </c>
      <c r="L131" s="405" t="s">
        <v>78</v>
      </c>
      <c r="M131" s="403">
        <f>SUMIF('3.Travel,Subsistence&amp;Conference'!$E$12:$E$61,'Summary of Organisation Cost (2'!L125,'3.Travel,Subsistence&amp;Conference'!$I$12:$I$61)</f>
        <v>0</v>
      </c>
      <c r="N131" s="403">
        <f>SUMIF('3.Travel,Subsistence&amp;Conference'!$E$12:$E$61,'Summary of Organisation Cost (2'!L125,'3.Travel,Subsistence&amp;Conference'!$K$12:$K$61)</f>
        <v>0</v>
      </c>
      <c r="O131" s="403">
        <f>SUMIF('3.Travel,Subsistence&amp;Conference'!$E$12:$E$61,'Summary of Organisation Cost (2'!L125,'3.Travel,Subsistence&amp;Conference'!$M$12:$M$61)</f>
        <v>0</v>
      </c>
      <c r="P131" s="403">
        <f>SUMIF('3.Travel,Subsistence&amp;Conference'!$E$12:$E$61,'Summary of Organisation Cost (2'!L125,'3.Travel,Subsistence&amp;Conference'!$O$12:$O$61)</f>
        <v>0</v>
      </c>
      <c r="Q131" s="403">
        <f>SUMIF('3.Travel,Subsistence&amp;Conference'!$E$12:$E$61,'Summary of Organisation Cost (2'!L125,'3.Travel,Subsistence&amp;Conference'!$Q$12:$Q$61)</f>
        <v>0</v>
      </c>
      <c r="R131" s="406">
        <f t="shared" ref="R131:R137" si="29">SUM(M131:Q131)</f>
        <v>0</v>
      </c>
      <c r="S131" s="386"/>
    </row>
    <row r="132" spans="1:19" ht="15" customHeight="1">
      <c r="B132" s="418" t="s">
        <v>77</v>
      </c>
      <c r="C132" s="407" t="s">
        <v>27</v>
      </c>
      <c r="D132" s="403">
        <f>SUMIF('4. Equipment'!$D$12:$D$61,'Summary of Organisation Cost (2'!C125,'4. Equipment'!$H$12:$H$61)</f>
        <v>0</v>
      </c>
      <c r="E132" s="403">
        <f>SUMIF('4. Equipment'!$D$12:$D$61,'Summary of Organisation Cost (2'!C125,'4. Equipment'!$J$12:$J$61)</f>
        <v>0</v>
      </c>
      <c r="F132" s="403">
        <f>SUMIF('4. Equipment'!$D$12:$D$61,'Summary of Organisation Cost (2'!C125,'4. Equipment'!$L$12:$L$61)</f>
        <v>0</v>
      </c>
      <c r="G132" s="403">
        <f>SUMIF('4. Equipment'!$D$12:$D$61,'Summary of Organisation Cost (2'!C125,'4. Equipment'!$N$12:$N$61)</f>
        <v>0</v>
      </c>
      <c r="H132" s="403">
        <f>SUMIF('4. Equipment'!$D$12:$D$61,'Summary of Organisation Cost (2'!C125,'4. Equipment'!$P$12:$P$61)</f>
        <v>0</v>
      </c>
      <c r="I132" s="406">
        <f t="shared" si="28"/>
        <v>0</v>
      </c>
      <c r="K132" s="418" t="s">
        <v>77</v>
      </c>
      <c r="L132" s="407" t="s">
        <v>27</v>
      </c>
      <c r="M132" s="403">
        <f>SUMIF('4. Equipment'!$D$12:$D$61,'Summary of Organisation Cost (2'!L125,'4. Equipment'!$H$12:$H$61)</f>
        <v>0</v>
      </c>
      <c r="N132" s="403">
        <f>SUMIF('4. Equipment'!$D$12:$D$61,'Summary of Organisation Cost (2'!L125,'4. Equipment'!$J$12:$J$61)</f>
        <v>0</v>
      </c>
      <c r="O132" s="403">
        <f>SUMIF('4. Equipment'!$D$12:$D$61,'Summary of Organisation Cost (2'!L125,'4. Equipment'!$L$12:$L$61)</f>
        <v>0</v>
      </c>
      <c r="P132" s="403">
        <f>SUMIF('4. Equipment'!$D$12:$D$61,'Summary of Organisation Cost (2'!L125,'4. Equipment'!$N$12:$N$61)</f>
        <v>0</v>
      </c>
      <c r="Q132" s="403">
        <f>SUMIF('4. Equipment'!$D$12:$D$61,'Summary of Organisation Cost (2'!L125,'4. Equipment'!$P$12:$P$61)</f>
        <v>0</v>
      </c>
      <c r="R132" s="406">
        <f t="shared" si="29"/>
        <v>0</v>
      </c>
      <c r="S132" s="386"/>
    </row>
    <row r="133" spans="1:19" ht="15" customHeight="1">
      <c r="B133" s="418" t="s">
        <v>77</v>
      </c>
      <c r="C133" s="407" t="s">
        <v>28</v>
      </c>
      <c r="D133" s="403">
        <f>SUMIF('5. Consumables'!$D$12:$D$61,'Summary of Organisation Cost (2'!C125,'5. Consumables'!$H$12:$H$61)</f>
        <v>0</v>
      </c>
      <c r="E133" s="403">
        <f>SUMIF('5. Consumables'!$D$12:$D$61,'Summary of Organisation Cost (2'!C125,'5. Consumables'!$J$12:$J$61)</f>
        <v>0</v>
      </c>
      <c r="F133" s="403">
        <f>SUMIF('5. Consumables'!$D$12:$D$61,'Summary of Organisation Cost (2'!C125,'5. Consumables'!$L$12:$L$61)</f>
        <v>0</v>
      </c>
      <c r="G133" s="403">
        <f>SUMIF('5. Consumables'!$D$12:$D$61,'Summary of Organisation Cost (2'!C125,'5. Consumables'!$N$12:$N$61)</f>
        <v>0</v>
      </c>
      <c r="H133" s="403">
        <f>SUMIF('5. Consumables'!$D$12:$D$61,'Summary of Organisation Cost (2'!C125,'5. Consumables'!$P$12:$P$61)</f>
        <v>0</v>
      </c>
      <c r="I133" s="406">
        <f t="shared" si="28"/>
        <v>0</v>
      </c>
      <c r="K133" s="418" t="s">
        <v>77</v>
      </c>
      <c r="L133" s="407" t="s">
        <v>28</v>
      </c>
      <c r="M133" s="403">
        <f>SUMIF('5. Consumables'!$D$12:$D$61,'Summary of Organisation Cost (2'!L125,'5. Consumables'!$H$12:$H$61)</f>
        <v>0</v>
      </c>
      <c r="N133" s="403">
        <f>SUMIF('5. Consumables'!$D$12:$D$61,'Summary of Organisation Cost (2'!L125,'5. Consumables'!$J$12:$J$61)</f>
        <v>0</v>
      </c>
      <c r="O133" s="403">
        <f>SUMIF('5. Consumables'!$D$12:$D$61,'Summary of Organisation Cost (2'!L125,'5. Consumables'!$L$12:$L$61)</f>
        <v>0</v>
      </c>
      <c r="P133" s="403">
        <f>SUMIF('5. Consumables'!$D$12:$D$61,'Summary of Organisation Cost (2'!L125,'5. Consumables'!$N$12:$N$61)</f>
        <v>0</v>
      </c>
      <c r="Q133" s="403">
        <f>SUMIF('5. Consumables'!$D$12:$D$61,'Summary of Organisation Cost (2'!L125,'5. Consumables'!$P$12:$P$61)</f>
        <v>0</v>
      </c>
      <c r="R133" s="406">
        <f t="shared" si="29"/>
        <v>0</v>
      </c>
      <c r="S133" s="386"/>
    </row>
    <row r="134" spans="1:19" ht="15" customHeight="1">
      <c r="B134" s="418" t="s">
        <v>77</v>
      </c>
      <c r="C134" s="407" t="s">
        <v>29</v>
      </c>
      <c r="D134" s="403">
        <f>SUMIF('6. PPIEP'!$D$12:$D$61,'Summary of Organisation Cost (2'!C125,'6. PPIEP'!$H$12:$H$61)</f>
        <v>0</v>
      </c>
      <c r="E134" s="403">
        <f>SUMIF('6. PPIEP'!$D$12:$D$61,'Summary of Organisation Cost (2'!C125,'6. PPIEP'!$J$12:$J$61)</f>
        <v>0</v>
      </c>
      <c r="F134" s="403">
        <f>SUMIF('6. PPIEP'!$D$12:$D$61,'Summary of Organisation Cost (2'!C125,'6. PPIEP'!$L$12:$L$61)</f>
        <v>0</v>
      </c>
      <c r="G134" s="403">
        <f>SUMIF('6. PPIEP'!$D$12:$D$61,'Summary of Organisation Cost (2'!C125,'6. PPIEP'!$N$12:$N$61)</f>
        <v>0</v>
      </c>
      <c r="H134" s="403">
        <f>SUMIF('6. PPIEP'!$D$12:$D$61,'Summary of Organisation Cost (2'!C125,'6. PPIEP'!$P$12:$P$61)</f>
        <v>0</v>
      </c>
      <c r="I134" s="406">
        <f t="shared" si="28"/>
        <v>0</v>
      </c>
      <c r="K134" s="418" t="s">
        <v>77</v>
      </c>
      <c r="L134" s="407" t="s">
        <v>29</v>
      </c>
      <c r="M134" s="403">
        <f>SUMIF('6. PPIEP'!$D$12:$D$61,'Summary of Organisation Cost (2'!L125,'6. PPIEP'!$H$12:$H$61)</f>
        <v>0</v>
      </c>
      <c r="N134" s="403">
        <f>SUMIF('6. PPIEP'!$D$12:$D$61,'Summary of Organisation Cost (2'!L125,'6. PPIEP'!$J$12:$J$61)</f>
        <v>0</v>
      </c>
      <c r="O134" s="403">
        <f>SUMIF('6. PPIEP'!$D$12:$D$61,'Summary of Organisation Cost (2'!L125,'6. PPIEP'!$L$12:$L$61)</f>
        <v>0</v>
      </c>
      <c r="P134" s="403">
        <f>SUMIF('6. PPIEP'!$D$12:$D$61,'Summary of Organisation Cost (2'!L125,'6. PPIEP'!$N$12:$N$61)</f>
        <v>0</v>
      </c>
      <c r="Q134" s="403">
        <f>SUMIF('6. PPIEP'!$D$12:$D$61,'Summary of Organisation Cost (2'!L125,'6. PPIEP'!$P$12:$P$61)</f>
        <v>0</v>
      </c>
      <c r="R134" s="406">
        <f t="shared" si="29"/>
        <v>0</v>
      </c>
      <c r="S134" s="386"/>
    </row>
    <row r="135" spans="1:19" ht="15" customHeight="1">
      <c r="B135" s="418" t="s">
        <v>77</v>
      </c>
      <c r="C135" s="407" t="s">
        <v>30</v>
      </c>
      <c r="D135" s="403">
        <f>SUMIF('7. Dissemination'!$D$12:$D$61,'Summary of Organisation Cost (2'!C125,'7. Dissemination'!$H$12:$H$61)</f>
        <v>0</v>
      </c>
      <c r="E135" s="403">
        <f>SUMIF('7. Dissemination'!$D$12:$D$61,'Summary of Organisation Cost (2'!C125,'7. Dissemination'!$J$12:$J$61)</f>
        <v>0</v>
      </c>
      <c r="F135" s="403">
        <f>SUMIF('7. Dissemination'!$D$12:$D$61,'Summary of Organisation Cost (2'!C125,'7. Dissemination'!$L$12:$L$61)</f>
        <v>0</v>
      </c>
      <c r="G135" s="403">
        <f>SUMIF('7. Dissemination'!$D$12:$D$61,'Summary of Organisation Cost (2'!C125,'7. Dissemination'!$N$12:$N$61)</f>
        <v>0</v>
      </c>
      <c r="H135" s="403">
        <f>SUMIF('7. Dissemination'!$D$12:$D$61,'Summary of Organisation Cost (2'!C125,'7. Dissemination'!$P$12:$P$61)</f>
        <v>0</v>
      </c>
      <c r="I135" s="406">
        <f t="shared" si="28"/>
        <v>0</v>
      </c>
      <c r="K135" s="418" t="s">
        <v>77</v>
      </c>
      <c r="L135" s="407" t="s">
        <v>30</v>
      </c>
      <c r="M135" s="403">
        <f>SUMIF('7. Dissemination'!$D$12:$D$61,'Summary of Organisation Cost (2'!L125,'7. Dissemination'!$H$12:$H$61)</f>
        <v>0</v>
      </c>
      <c r="N135" s="403">
        <f>SUMIF('7. Dissemination'!$D$12:$D$61,'Summary of Organisation Cost (2'!L125,'7. Dissemination'!$J$12:$J$61)</f>
        <v>0</v>
      </c>
      <c r="O135" s="403">
        <f>SUMIF('7. Dissemination'!$D$12:$D$61,'Summary of Organisation Cost (2'!L125,'7. Dissemination'!$L$12:$L$61)</f>
        <v>0</v>
      </c>
      <c r="P135" s="403">
        <f>SUMIF('7. Dissemination'!$D$12:$D$61,'Summary of Organisation Cost (2'!L125,'7. Dissemination'!$N$12:$N$61)</f>
        <v>0</v>
      </c>
      <c r="Q135" s="403">
        <f>SUMIF('7. Dissemination'!$D$12:$D$61,'Summary of Organisation Cost (2'!L125,'7. Dissemination'!$P$12:$P$61)</f>
        <v>0</v>
      </c>
      <c r="R135" s="406">
        <f t="shared" si="29"/>
        <v>0</v>
      </c>
      <c r="S135" s="386"/>
    </row>
    <row r="136" spans="1:19" ht="15" customHeight="1">
      <c r="B136" s="418" t="s">
        <v>77</v>
      </c>
      <c r="C136" s="407" t="s">
        <v>79</v>
      </c>
      <c r="D136" s="403">
        <f>SUMIF('8. Other Direct Costs '!$D$12:$D$62,'Summary of Organisation Cost (2'!C125,'8. Other Direct Costs '!$H$12:$H$62)</f>
        <v>0</v>
      </c>
      <c r="E136" s="403">
        <f>SUMIF('8. Other Direct Costs '!$D$12:$D$62,'Summary of Organisation Cost (2'!C125,'8. Other Direct Costs '!$J$12:$J$62)</f>
        <v>0</v>
      </c>
      <c r="F136" s="403">
        <f>SUMIF('8. Other Direct Costs '!$D$12:$D$62,'Summary of Organisation Cost (2'!C125,'8. Other Direct Costs '!$L$12:$L$62)</f>
        <v>0</v>
      </c>
      <c r="G136" s="403">
        <f>SUMIF('8. Other Direct Costs '!$D$12:$D$62,'Summary of Organisation Cost (2'!C125,'8. Other Direct Costs '!$N$12:$N$62)</f>
        <v>0</v>
      </c>
      <c r="H136" s="403">
        <f>SUMIF('8. Other Direct Costs '!$D$12:$D$62,'Summary of Organisation Cost (2'!C125,'8. Other Direct Costs '!$P$12:$P$62)</f>
        <v>0</v>
      </c>
      <c r="I136" s="406">
        <f t="shared" si="28"/>
        <v>0</v>
      </c>
      <c r="K136" s="418" t="s">
        <v>77</v>
      </c>
      <c r="L136" s="407" t="s">
        <v>79</v>
      </c>
      <c r="M136" s="403">
        <f>SUMIF('8. Other Direct Costs '!$D$12:$D$62,'Summary of Organisation Cost (2'!L125,'8. Other Direct Costs '!$H$12:$H$62)</f>
        <v>0</v>
      </c>
      <c r="N136" s="403">
        <f>SUMIF('8. Other Direct Costs '!$D$12:$D$62,'Summary of Organisation Cost (2'!L125,'8. Other Direct Costs '!$J$12:$J$62)</f>
        <v>0</v>
      </c>
      <c r="O136" s="403">
        <f>SUMIF('8. Other Direct Costs '!$D$12:$D$62,'Summary of Organisation Cost (2'!L125,'8. Other Direct Costs '!$L$12:$L$62)</f>
        <v>0</v>
      </c>
      <c r="P136" s="403">
        <f>SUMIF('8. Other Direct Costs '!$D$12:$D$62,'Summary of Organisation Cost (2'!L125,'8. Other Direct Costs '!$N$12:$N$62)</f>
        <v>0</v>
      </c>
      <c r="Q136" s="403">
        <f>SUMIF('8. Other Direct Costs '!$D$12:$D$62,'Summary of Organisation Cost (2'!L125,'8. Other Direct Costs '!$P$12:$P$62)</f>
        <v>0</v>
      </c>
      <c r="R136" s="406">
        <f t="shared" si="29"/>
        <v>0</v>
      </c>
      <c r="S136" s="386"/>
    </row>
    <row r="137" spans="1:19" ht="15" customHeight="1" thickBot="1">
      <c r="B137" s="418" t="s">
        <v>77</v>
      </c>
      <c r="C137" s="419" t="s">
        <v>80</v>
      </c>
      <c r="D137" s="403">
        <f>SUMIF('9. INDIRECT COSTS'!$C$13:$C$62,'Summary of Organisation Cost (2'!C125,'9. INDIRECT COSTS'!$J$13:$J$62)</f>
        <v>0</v>
      </c>
      <c r="E137" s="403">
        <f>SUMIF('9. INDIRECT COSTS'!$C$13:$C$62,'Summary of Organisation Cost (2'!C125,'9. INDIRECT COSTS'!$N$13:$N$62)</f>
        <v>0</v>
      </c>
      <c r="F137" s="403">
        <f>SUMIF('9. INDIRECT COSTS'!$C$13:$C$62,'Summary of Organisation Cost (2'!C125,'9. INDIRECT COSTS'!$R$13:$R$62)</f>
        <v>0</v>
      </c>
      <c r="G137" s="403">
        <f>SUMIF('9. INDIRECT COSTS'!$C$13:$C$62,'Summary of Organisation Cost (2'!C125,'9. INDIRECT COSTS'!$V$13:$V$62)</f>
        <v>0</v>
      </c>
      <c r="H137" s="403">
        <f>SUMIF('9. INDIRECT COSTS'!$C$13:$C$62,'Summary of Organisation Cost (2'!C125,'9. INDIRECT COSTS'!$Z$13:$Z$62)</f>
        <v>0</v>
      </c>
      <c r="I137" s="406">
        <f t="shared" si="28"/>
        <v>0</v>
      </c>
      <c r="K137" s="418" t="s">
        <v>77</v>
      </c>
      <c r="L137" s="419" t="s">
        <v>80</v>
      </c>
      <c r="M137" s="403">
        <f>SUMIF('9. INDIRECT COSTS'!$C$13:$C$62,'Summary of Organisation Cost (2'!L125,'9. INDIRECT COSTS'!$J$13:$J$62)</f>
        <v>0</v>
      </c>
      <c r="N137" s="403">
        <f>SUMIF('9. INDIRECT COSTS'!$C$13:$C$62,'Summary of Organisation Cost (2'!L125,'9. INDIRECT COSTS'!$N$13:$N$62)</f>
        <v>0</v>
      </c>
      <c r="O137" s="403">
        <f>SUMIF('9. INDIRECT COSTS'!$C$13:$C$62,'Summary of Organisation Cost (2'!L125,'9. INDIRECT COSTS'!$R$13:$R$62)</f>
        <v>0</v>
      </c>
      <c r="P137" s="403">
        <f>SUMIF('9. INDIRECT COSTS'!$C$13:$C$62,'Summary of Organisation Cost (2'!L125,'9. INDIRECT COSTS'!$V$13:$V$62)</f>
        <v>0</v>
      </c>
      <c r="Q137" s="403">
        <f>SUMIF('9. INDIRECT COSTS'!$C$13:$C$62,'Summary of Organisation Cost (2'!L125,'9. INDIRECT COSTS'!$Z$13:$Z$62)</f>
        <v>0</v>
      </c>
      <c r="R137" s="406">
        <f t="shared" si="29"/>
        <v>0</v>
      </c>
      <c r="S137" s="386"/>
    </row>
    <row r="138" spans="1:19" ht="15" customHeight="1" thickBot="1">
      <c r="A138" s="378" t="str">
        <f>C127</f>
        <v>(Select)</v>
      </c>
      <c r="B138" s="418" t="str">
        <f>IF(C125="","-",C125)</f>
        <v>-</v>
      </c>
      <c r="C138" s="408" t="s">
        <v>81</v>
      </c>
      <c r="D138" s="410">
        <f t="shared" ref="D138:I138" si="30">SUM(D130:D137)</f>
        <v>0</v>
      </c>
      <c r="E138" s="410">
        <f t="shared" si="30"/>
        <v>0</v>
      </c>
      <c r="F138" s="410">
        <f t="shared" si="30"/>
        <v>0</v>
      </c>
      <c r="G138" s="410">
        <f t="shared" si="30"/>
        <v>0</v>
      </c>
      <c r="H138" s="410">
        <f t="shared" si="30"/>
        <v>0</v>
      </c>
      <c r="I138" s="412">
        <f t="shared" si="30"/>
        <v>0</v>
      </c>
      <c r="J138" s="481" t="str">
        <f>L127</f>
        <v>(Select)</v>
      </c>
      <c r="K138" s="418" t="str">
        <f>IF(L125="","-",L125)</f>
        <v>-</v>
      </c>
      <c r="L138" s="408" t="s">
        <v>81</v>
      </c>
      <c r="M138" s="410">
        <f t="shared" ref="M138:R138" si="31">SUM(M130:M137)</f>
        <v>0</v>
      </c>
      <c r="N138" s="410">
        <f t="shared" si="31"/>
        <v>0</v>
      </c>
      <c r="O138" s="410">
        <f t="shared" si="31"/>
        <v>0</v>
      </c>
      <c r="P138" s="410">
        <f t="shared" si="31"/>
        <v>0</v>
      </c>
      <c r="Q138" s="410">
        <f t="shared" si="31"/>
        <v>0</v>
      </c>
      <c r="R138" s="412">
        <f t="shared" si="31"/>
        <v>0</v>
      </c>
      <c r="S138" s="386"/>
    </row>
    <row r="139" spans="1:19" ht="15" customHeight="1">
      <c r="B139" s="383"/>
      <c r="C139" s="414"/>
      <c r="D139" s="415"/>
      <c r="E139" s="415"/>
      <c r="F139" s="415"/>
      <c r="G139" s="415"/>
      <c r="H139" s="415"/>
      <c r="I139" s="415"/>
      <c r="J139" s="483"/>
      <c r="K139" s="393"/>
      <c r="L139" s="414"/>
      <c r="M139" s="415"/>
      <c r="N139" s="415"/>
      <c r="O139" s="415"/>
      <c r="P139" s="415"/>
      <c r="Q139" s="415"/>
      <c r="R139" s="415"/>
      <c r="S139" s="386"/>
    </row>
    <row r="140" spans="1:19" ht="15" customHeight="1" thickBot="1">
      <c r="B140" s="383"/>
      <c r="C140" s="392" t="s">
        <v>68</v>
      </c>
      <c r="D140" s="386"/>
      <c r="E140" s="386"/>
      <c r="F140" s="386"/>
      <c r="G140" s="386"/>
      <c r="H140" s="386"/>
      <c r="I140" s="386"/>
      <c r="K140" s="393"/>
      <c r="L140" s="392" t="s">
        <v>68</v>
      </c>
      <c r="M140" s="383"/>
      <c r="N140" s="383"/>
      <c r="O140" s="383"/>
      <c r="P140" s="383"/>
      <c r="Q140" s="383"/>
      <c r="R140" s="383"/>
      <c r="S140" s="386"/>
    </row>
    <row r="141" spans="1:19" ht="15" customHeight="1" thickBot="1">
      <c r="A141" s="394" t="e">
        <f>A125+2</f>
        <v>#REF!</v>
      </c>
      <c r="B141" s="383"/>
      <c r="C141" s="395" t="str">
        <f>IF('START - AWARD DETAILS'!C37="","",'START - AWARD DETAILS'!C37)</f>
        <v/>
      </c>
      <c r="D141" s="386"/>
      <c r="E141" s="386"/>
      <c r="F141" s="386"/>
      <c r="G141" s="386"/>
      <c r="H141" s="386"/>
      <c r="I141" s="386"/>
      <c r="K141" s="393"/>
      <c r="L141" s="395" t="str">
        <f>IF('START - AWARD DETAILS'!C38="","",'START - AWARD DETAILS'!C38)</f>
        <v/>
      </c>
      <c r="M141" s="383"/>
      <c r="N141" s="383"/>
      <c r="O141" s="383"/>
      <c r="P141" s="383"/>
      <c r="Q141" s="383"/>
      <c r="R141" s="383"/>
      <c r="S141" s="386"/>
    </row>
    <row r="142" spans="1:19" ht="15" customHeight="1" thickBot="1">
      <c r="A142" s="394"/>
      <c r="B142" s="383"/>
      <c r="C142" s="396" t="s">
        <v>69</v>
      </c>
      <c r="D142" s="386"/>
      <c r="E142" s="386"/>
      <c r="F142" s="386"/>
      <c r="G142" s="386"/>
      <c r="H142" s="386"/>
      <c r="I142" s="386"/>
      <c r="K142" s="393"/>
      <c r="L142" s="396" t="s">
        <v>69</v>
      </c>
      <c r="M142" s="383"/>
      <c r="N142" s="383"/>
      <c r="O142" s="383"/>
      <c r="P142" s="383"/>
      <c r="Q142" s="383"/>
      <c r="R142" s="383"/>
      <c r="S142" s="386"/>
    </row>
    <row r="143" spans="1:19" ht="15" customHeight="1" thickBot="1">
      <c r="A143" s="394"/>
      <c r="B143" s="383"/>
      <c r="C143" s="397" t="str">
        <f>IFERROR(VLOOKUP('Summary of Organisation Cost (2'!C141,'START - AWARD DETAILS'!$C$21:$D$60,2,0),"")</f>
        <v>(Select)</v>
      </c>
      <c r="D143" s="386"/>
      <c r="E143" s="386"/>
      <c r="F143" s="386"/>
      <c r="G143" s="386"/>
      <c r="H143" s="386"/>
      <c r="I143" s="386"/>
      <c r="K143" s="393"/>
      <c r="L143" s="397" t="str">
        <f>IFERROR(VLOOKUP('Summary of Organisation Cost (2'!L141,'START - AWARD DETAILS'!$C$21:$D$60,2,0),"")</f>
        <v>(Select)</v>
      </c>
      <c r="M143" s="383"/>
      <c r="N143" s="383"/>
      <c r="O143" s="383"/>
      <c r="P143" s="383"/>
      <c r="Q143" s="383"/>
      <c r="R143" s="383"/>
      <c r="S143" s="386"/>
    </row>
    <row r="144" spans="1:19" ht="15" customHeight="1" thickBot="1">
      <c r="B144" s="383"/>
      <c r="C144" s="384"/>
      <c r="D144" s="383"/>
      <c r="E144" s="383"/>
      <c r="F144" s="383"/>
      <c r="G144" s="383"/>
      <c r="H144" s="383"/>
      <c r="I144" s="383"/>
      <c r="K144" s="385"/>
      <c r="L144" s="384"/>
      <c r="M144" s="383"/>
      <c r="N144" s="383"/>
      <c r="O144" s="383"/>
      <c r="P144" s="383"/>
      <c r="Q144" s="383"/>
      <c r="R144" s="383"/>
      <c r="S144" s="386"/>
    </row>
    <row r="145" spans="1:19" ht="15" customHeight="1" thickBot="1">
      <c r="B145" s="383"/>
      <c r="C145" s="384"/>
      <c r="D145" s="398" t="s">
        <v>70</v>
      </c>
      <c r="E145" s="399" t="s">
        <v>71</v>
      </c>
      <c r="F145" s="399" t="s">
        <v>72</v>
      </c>
      <c r="G145" s="399" t="s">
        <v>73</v>
      </c>
      <c r="H145" s="400" t="s">
        <v>74</v>
      </c>
      <c r="I145" s="401" t="s">
        <v>75</v>
      </c>
      <c r="K145" s="385"/>
      <c r="L145" s="384"/>
      <c r="M145" s="398" t="s">
        <v>70</v>
      </c>
      <c r="N145" s="399" t="s">
        <v>71</v>
      </c>
      <c r="O145" s="399" t="s">
        <v>72</v>
      </c>
      <c r="P145" s="399" t="s">
        <v>73</v>
      </c>
      <c r="Q145" s="400" t="s">
        <v>74</v>
      </c>
      <c r="R145" s="401" t="s">
        <v>75</v>
      </c>
      <c r="S145" s="386"/>
    </row>
    <row r="146" spans="1:19" ht="15" customHeight="1">
      <c r="B146" s="418" t="s">
        <v>77</v>
      </c>
      <c r="C146" s="402" t="s">
        <v>76</v>
      </c>
      <c r="D146" s="403">
        <f>SUMIF('2. Annual Costs of Staff Posts'!$D$13:$D$113,'Summary of Organisation Cost (2'!C141,'2. Annual Costs of Staff Posts'!$L$13:$L$113)</f>
        <v>0</v>
      </c>
      <c r="E146" s="403">
        <f>SUMIF('2. Annual Costs of Staff Posts'!$D$13:$D$113,'Summary of Organisation Cost (2'!C141,'2. Annual Costs of Staff Posts'!$Q$13:$Q$113)</f>
        <v>0</v>
      </c>
      <c r="F146" s="403">
        <f>SUMIF('2. Annual Costs of Staff Posts'!$D$13:$D$113,'Summary of Organisation Cost (2'!C141,'2. Annual Costs of Staff Posts'!$V$13:$V$113)</f>
        <v>0</v>
      </c>
      <c r="G146" s="403">
        <f>SUMIF('2. Annual Costs of Staff Posts'!$D$13:$D$113,'Summary of Organisation Cost (2'!C141,'2. Annual Costs of Staff Posts'!$AA$13:$AA$113)</f>
        <v>0</v>
      </c>
      <c r="H146" s="403">
        <f>SUMIF('2. Annual Costs of Staff Posts'!$D$13:$D$113,'Summary of Organisation Cost (2'!C141,'2. Annual Costs of Staff Posts'!$AF$13:$AF$113)</f>
        <v>0</v>
      </c>
      <c r="I146" s="404">
        <f>SUM(D146:H146)</f>
        <v>0</v>
      </c>
      <c r="K146" s="418" t="s">
        <v>77</v>
      </c>
      <c r="L146" s="402" t="s">
        <v>76</v>
      </c>
      <c r="M146" s="403">
        <f>SUMIF('2. Annual Costs of Staff Posts'!$D$13:$D$113,'Summary of Organisation Cost (2'!L141,'2. Annual Costs of Staff Posts'!$L$13:$L$113)</f>
        <v>0</v>
      </c>
      <c r="N146" s="403">
        <f>SUMIF('2. Annual Costs of Staff Posts'!$D$13:$D$113,'Summary of Organisation Cost (2'!L141,'2. Annual Costs of Staff Posts'!$Q$13:$Q$113)</f>
        <v>0</v>
      </c>
      <c r="O146" s="403">
        <f>SUMIF('2. Annual Costs of Staff Posts'!$D$13:$D$113,'Summary of Organisation Cost (2'!L141,'2. Annual Costs of Staff Posts'!$V$13:$V$113)</f>
        <v>0</v>
      </c>
      <c r="P146" s="403">
        <f>SUMIF('2. Annual Costs of Staff Posts'!$D$13:$D$113,'Summary of Organisation Cost (2'!L141,'2. Annual Costs of Staff Posts'!$AA$13:$AA$113)</f>
        <v>0</v>
      </c>
      <c r="Q146" s="403">
        <f>SUMIF('2. Annual Costs of Staff Posts'!$D$13:$D$113,'Summary of Organisation Cost (2'!L141,'2. Annual Costs of Staff Posts'!$AF$13:$AF$113)</f>
        <v>0</v>
      </c>
      <c r="R146" s="404">
        <f>SUM(M146:Q146)</f>
        <v>0</v>
      </c>
      <c r="S146" s="386"/>
    </row>
    <row r="147" spans="1:19" ht="15" customHeight="1">
      <c r="A147" s="416"/>
      <c r="B147" s="418" t="s">
        <v>77</v>
      </c>
      <c r="C147" s="405" t="s">
        <v>78</v>
      </c>
      <c r="D147" s="403">
        <f>SUMIF('3.Travel,Subsistence&amp;Conference'!$E$12:$E$61,'Summary of Organisation Cost (2'!C141,'3.Travel,Subsistence&amp;Conference'!$I$12:$I$61)</f>
        <v>0</v>
      </c>
      <c r="E147" s="403">
        <f>SUMIF('3.Travel,Subsistence&amp;Conference'!$E$12:$E$61,'Summary of Organisation Cost (2'!C141,'3.Travel,Subsistence&amp;Conference'!$K$12:$K$61)</f>
        <v>0</v>
      </c>
      <c r="F147" s="403">
        <f>SUMIF('3.Travel,Subsistence&amp;Conference'!$E$12:$E$61,'Summary of Organisation Cost (2'!C141,'3.Travel,Subsistence&amp;Conference'!$M$12:$M$61)</f>
        <v>0</v>
      </c>
      <c r="G147" s="403">
        <f>SUMIF('3.Travel,Subsistence&amp;Conference'!$E$12:$E$61,'Summary of Organisation Cost (2'!C141,'3.Travel,Subsistence&amp;Conference'!$O$12:$O$61)</f>
        <v>0</v>
      </c>
      <c r="H147" s="403">
        <f>SUMIF('3.Travel,Subsistence&amp;Conference'!$E$12:$E$61,'Summary of Organisation Cost (2'!C141,'3.Travel,Subsistence&amp;Conference'!$Q$12:$Q$61)</f>
        <v>0</v>
      </c>
      <c r="I147" s="406">
        <f t="shared" ref="I147:I153" si="32">SUM(D147:H147)</f>
        <v>0</v>
      </c>
      <c r="K147" s="418" t="s">
        <v>77</v>
      </c>
      <c r="L147" s="405" t="s">
        <v>78</v>
      </c>
      <c r="M147" s="403">
        <f>SUMIF('3.Travel,Subsistence&amp;Conference'!$E$12:$E$61,'Summary of Organisation Cost (2'!L141,'3.Travel,Subsistence&amp;Conference'!$I$12:$I$61)</f>
        <v>0</v>
      </c>
      <c r="N147" s="403">
        <f>SUMIF('3.Travel,Subsistence&amp;Conference'!$E$12:$E$61,'Summary of Organisation Cost (2'!L141,'3.Travel,Subsistence&amp;Conference'!$K$12:$K$61)</f>
        <v>0</v>
      </c>
      <c r="O147" s="403">
        <f>SUMIF('3.Travel,Subsistence&amp;Conference'!$E$12:$E$61,'Summary of Organisation Cost (2'!L141,'3.Travel,Subsistence&amp;Conference'!$M$12:$M$61)</f>
        <v>0</v>
      </c>
      <c r="P147" s="403">
        <f>SUMIF('3.Travel,Subsistence&amp;Conference'!$E$12:$E$61,'Summary of Organisation Cost (2'!L141,'3.Travel,Subsistence&amp;Conference'!$O$12:$O$61)</f>
        <v>0</v>
      </c>
      <c r="Q147" s="403">
        <f>SUMIF('3.Travel,Subsistence&amp;Conference'!$E$12:$E$61,'Summary of Organisation Cost (2'!L141,'3.Travel,Subsistence&amp;Conference'!$Q$12:$Q$61)</f>
        <v>0</v>
      </c>
      <c r="R147" s="406">
        <f t="shared" ref="R147:R153" si="33">SUM(M147:Q147)</f>
        <v>0</v>
      </c>
      <c r="S147" s="386"/>
    </row>
    <row r="148" spans="1:19" ht="15" customHeight="1">
      <c r="B148" s="418" t="s">
        <v>77</v>
      </c>
      <c r="C148" s="407" t="s">
        <v>27</v>
      </c>
      <c r="D148" s="403">
        <f>SUMIF('4. Equipment'!$D$12:$D$61,'Summary of Organisation Cost (2'!C141,'4. Equipment'!$H$12:$H$61)</f>
        <v>0</v>
      </c>
      <c r="E148" s="403">
        <f>SUMIF('4. Equipment'!$D$12:$D$61,'Summary of Organisation Cost (2'!C141,'4. Equipment'!$J$12:$J$61)</f>
        <v>0</v>
      </c>
      <c r="F148" s="403">
        <f>SUMIF('4. Equipment'!$D$12:$D$61,'Summary of Organisation Cost (2'!C141,'4. Equipment'!$L$12:$L$61)</f>
        <v>0</v>
      </c>
      <c r="G148" s="403">
        <f>SUMIF('4. Equipment'!$D$12:$D$61,'Summary of Organisation Cost (2'!C141,'4. Equipment'!$N$12:$N$61)</f>
        <v>0</v>
      </c>
      <c r="H148" s="403">
        <f>SUMIF('4. Equipment'!$D$12:$D$61,'Summary of Organisation Cost (2'!C141,'4. Equipment'!$P$12:$P$61)</f>
        <v>0</v>
      </c>
      <c r="I148" s="406">
        <f t="shared" si="32"/>
        <v>0</v>
      </c>
      <c r="K148" s="418" t="s">
        <v>77</v>
      </c>
      <c r="L148" s="407" t="s">
        <v>27</v>
      </c>
      <c r="M148" s="403">
        <f>SUMIF('4. Equipment'!$D$12:$D$61,'Summary of Organisation Cost (2'!L141,'4. Equipment'!$H$12:$H$61)</f>
        <v>0</v>
      </c>
      <c r="N148" s="403">
        <f>SUMIF('4. Equipment'!$D$12:$D$61,'Summary of Organisation Cost (2'!L141,'4. Equipment'!$J$12:$J$61)</f>
        <v>0</v>
      </c>
      <c r="O148" s="403">
        <f>SUMIF('4. Equipment'!$D$12:$D$61,'Summary of Organisation Cost (2'!L141,'4. Equipment'!$L$12:$L$61)</f>
        <v>0</v>
      </c>
      <c r="P148" s="403">
        <f>SUMIF('4. Equipment'!$D$12:$D$61,'Summary of Organisation Cost (2'!L141,'4. Equipment'!$N$12:$N$61)</f>
        <v>0</v>
      </c>
      <c r="Q148" s="403">
        <f>SUMIF('4. Equipment'!$D$12:$D$61,'Summary of Organisation Cost (2'!L141,'4. Equipment'!$P$12:$P$61)</f>
        <v>0</v>
      </c>
      <c r="R148" s="406">
        <f t="shared" si="33"/>
        <v>0</v>
      </c>
      <c r="S148" s="386"/>
    </row>
    <row r="149" spans="1:19" ht="15" customHeight="1">
      <c r="B149" s="418" t="s">
        <v>77</v>
      </c>
      <c r="C149" s="407" t="s">
        <v>28</v>
      </c>
      <c r="D149" s="403">
        <f>SUMIF('5. Consumables'!$D$12:$D$61,'Summary of Organisation Cost (2'!C141,'5. Consumables'!$H$12:$H$61)</f>
        <v>0</v>
      </c>
      <c r="E149" s="403">
        <f>SUMIF('5. Consumables'!$D$12:$D$61,'Summary of Organisation Cost (2'!C141,'5. Consumables'!$J$12:$J$61)</f>
        <v>0</v>
      </c>
      <c r="F149" s="403">
        <f>SUMIF('5. Consumables'!$D$12:$D$61,'Summary of Organisation Cost (2'!C141,'5. Consumables'!$L$12:$L$61)</f>
        <v>0</v>
      </c>
      <c r="G149" s="403">
        <f>SUMIF('5. Consumables'!$D$12:$D$61,'Summary of Organisation Cost (2'!C141,'5. Consumables'!$N$12:$N$61)</f>
        <v>0</v>
      </c>
      <c r="H149" s="403">
        <f>SUMIF('5. Consumables'!$D$12:$D$61,'Summary of Organisation Cost (2'!C141,'5. Consumables'!$P$12:$P$61)</f>
        <v>0</v>
      </c>
      <c r="I149" s="406">
        <f t="shared" si="32"/>
        <v>0</v>
      </c>
      <c r="K149" s="418" t="s">
        <v>77</v>
      </c>
      <c r="L149" s="407" t="s">
        <v>28</v>
      </c>
      <c r="M149" s="403">
        <f>SUMIF('5. Consumables'!$D$12:$D$61,'Summary of Organisation Cost (2'!L141,'5. Consumables'!$H$12:$H$61)</f>
        <v>0</v>
      </c>
      <c r="N149" s="403">
        <f>SUMIF('5. Consumables'!$D$12:$D$61,'Summary of Organisation Cost (2'!L141,'5. Consumables'!$J$12:$J$61)</f>
        <v>0</v>
      </c>
      <c r="O149" s="403">
        <f>SUMIF('5. Consumables'!$D$12:$D$61,'Summary of Organisation Cost (2'!L141,'5. Consumables'!$L$12:$L$61)</f>
        <v>0</v>
      </c>
      <c r="P149" s="403">
        <f>SUMIF('5. Consumables'!$D$12:$D$61,'Summary of Organisation Cost (2'!L141,'5. Consumables'!$N$12:$N$61)</f>
        <v>0</v>
      </c>
      <c r="Q149" s="403">
        <f>SUMIF('5. Consumables'!$D$12:$D$61,'Summary of Organisation Cost (2'!L141,'5. Consumables'!$P$12:$P$61)</f>
        <v>0</v>
      </c>
      <c r="R149" s="406">
        <f t="shared" si="33"/>
        <v>0</v>
      </c>
      <c r="S149" s="386"/>
    </row>
    <row r="150" spans="1:19" ht="15" customHeight="1">
      <c r="B150" s="418" t="s">
        <v>77</v>
      </c>
      <c r="C150" s="407" t="s">
        <v>29</v>
      </c>
      <c r="D150" s="403">
        <f>SUMIF('6. PPIEP'!$D$12:$D$61,'Summary of Organisation Cost (2'!C141,'6. PPIEP'!$H$12:$H$61)</f>
        <v>0</v>
      </c>
      <c r="E150" s="403">
        <f>SUMIF('6. PPIEP'!$D$12:$D$61,'Summary of Organisation Cost (2'!C141,'6. PPIEP'!$J$12:$J$61)</f>
        <v>0</v>
      </c>
      <c r="F150" s="403">
        <f>SUMIF('6. PPIEP'!$D$12:$D$61,'Summary of Organisation Cost (2'!C141,'6. PPIEP'!$L$12:$L$61)</f>
        <v>0</v>
      </c>
      <c r="G150" s="403">
        <f>SUMIF('6. PPIEP'!$D$12:$D$61,'Summary of Organisation Cost (2'!C141,'6. PPIEP'!$N$12:$N$61)</f>
        <v>0</v>
      </c>
      <c r="H150" s="403">
        <f>SUMIF('6. PPIEP'!$D$12:$D$61,'Summary of Organisation Cost (2'!C141,'6. PPIEP'!$P$12:$P$61)</f>
        <v>0</v>
      </c>
      <c r="I150" s="406">
        <f t="shared" si="32"/>
        <v>0</v>
      </c>
      <c r="K150" s="418" t="s">
        <v>77</v>
      </c>
      <c r="L150" s="407" t="s">
        <v>29</v>
      </c>
      <c r="M150" s="403">
        <f>SUMIF('6. PPIEP'!$D$12:$D$61,'Summary of Organisation Cost (2'!L141,'6. PPIEP'!$H$12:$H$61)</f>
        <v>0</v>
      </c>
      <c r="N150" s="403">
        <f>SUMIF('6. PPIEP'!$D$12:$D$61,'Summary of Organisation Cost (2'!L141,'6. PPIEP'!$J$12:$J$61)</f>
        <v>0</v>
      </c>
      <c r="O150" s="403">
        <f>SUMIF('6. PPIEP'!$D$12:$D$61,'Summary of Organisation Cost (2'!L141,'6. PPIEP'!$L$12:$L$61)</f>
        <v>0</v>
      </c>
      <c r="P150" s="403">
        <f>SUMIF('6. PPIEP'!$D$12:$D$61,'Summary of Organisation Cost (2'!L141,'6. PPIEP'!$N$12:$N$61)</f>
        <v>0</v>
      </c>
      <c r="Q150" s="403">
        <f>SUMIF('6. PPIEP'!$D$12:$D$61,'Summary of Organisation Cost (2'!L141,'6. PPIEP'!$P$12:$P$61)</f>
        <v>0</v>
      </c>
      <c r="R150" s="406">
        <f t="shared" si="33"/>
        <v>0</v>
      </c>
      <c r="S150" s="386"/>
    </row>
    <row r="151" spans="1:19" ht="15" customHeight="1">
      <c r="B151" s="418" t="s">
        <v>77</v>
      </c>
      <c r="C151" s="407" t="s">
        <v>30</v>
      </c>
      <c r="D151" s="403">
        <f>SUMIF('7. Dissemination'!$D$12:$D$61,'Summary of Organisation Cost (2'!C141,'7. Dissemination'!$H$12:$H$61)</f>
        <v>0</v>
      </c>
      <c r="E151" s="403">
        <f>SUMIF('7. Dissemination'!$D$12:$D$61,'Summary of Organisation Cost (2'!C141,'7. Dissemination'!$J$12:$J$61)</f>
        <v>0</v>
      </c>
      <c r="F151" s="403">
        <f>SUMIF('7. Dissemination'!$D$12:$D$61,'Summary of Organisation Cost (2'!C141,'7. Dissemination'!$L$12:$L$61)</f>
        <v>0</v>
      </c>
      <c r="G151" s="403">
        <f>SUMIF('7. Dissemination'!$D$12:$D$61,'Summary of Organisation Cost (2'!C141,'7. Dissemination'!$N$12:$N$61)</f>
        <v>0</v>
      </c>
      <c r="H151" s="403">
        <f>SUMIF('7. Dissemination'!$D$12:$D$61,'Summary of Organisation Cost (2'!C141,'7. Dissemination'!$P$12:$P$61)</f>
        <v>0</v>
      </c>
      <c r="I151" s="406">
        <f t="shared" si="32"/>
        <v>0</v>
      </c>
      <c r="K151" s="418" t="s">
        <v>77</v>
      </c>
      <c r="L151" s="407" t="s">
        <v>30</v>
      </c>
      <c r="M151" s="403">
        <f>SUMIF('7. Dissemination'!$D$12:$D$61,'Summary of Organisation Cost (2'!L141,'7. Dissemination'!$H$12:$H$61)</f>
        <v>0</v>
      </c>
      <c r="N151" s="403">
        <f>SUMIF('7. Dissemination'!$D$12:$D$61,'Summary of Organisation Cost (2'!L141,'7. Dissemination'!$J$12:$J$61)</f>
        <v>0</v>
      </c>
      <c r="O151" s="403">
        <f>SUMIF('7. Dissemination'!$D$12:$D$61,'Summary of Organisation Cost (2'!L141,'7. Dissemination'!$L$12:$L$61)</f>
        <v>0</v>
      </c>
      <c r="P151" s="403">
        <f>SUMIF('7. Dissemination'!$D$12:$D$61,'Summary of Organisation Cost (2'!L141,'7. Dissemination'!$N$12:$N$61)</f>
        <v>0</v>
      </c>
      <c r="Q151" s="403">
        <f>SUMIF('7. Dissemination'!$D$12:$D$61,'Summary of Organisation Cost (2'!L141,'7. Dissemination'!$P$12:$P$61)</f>
        <v>0</v>
      </c>
      <c r="R151" s="406">
        <f t="shared" si="33"/>
        <v>0</v>
      </c>
      <c r="S151" s="386"/>
    </row>
    <row r="152" spans="1:19" ht="15" customHeight="1">
      <c r="B152" s="418" t="s">
        <v>77</v>
      </c>
      <c r="C152" s="407" t="s">
        <v>79</v>
      </c>
      <c r="D152" s="403">
        <f>SUMIF('8. Other Direct Costs '!$D$12:$D$62,'Summary of Organisation Cost (2'!C141,'8. Other Direct Costs '!$H$12:$H$62)</f>
        <v>0</v>
      </c>
      <c r="E152" s="403">
        <f>SUMIF('8. Other Direct Costs '!$D$12:$D$62,'Summary of Organisation Cost (2'!C141,'8. Other Direct Costs '!$J$12:$J$62)</f>
        <v>0</v>
      </c>
      <c r="F152" s="403">
        <f>SUMIF('8. Other Direct Costs '!$D$12:$D$62,'Summary of Organisation Cost (2'!C141,'8. Other Direct Costs '!$L$12:$L$62)</f>
        <v>0</v>
      </c>
      <c r="G152" s="403">
        <f>SUMIF('8. Other Direct Costs '!$D$12:$D$62,'Summary of Organisation Cost (2'!C141,'8. Other Direct Costs '!$N$12:$N$62)</f>
        <v>0</v>
      </c>
      <c r="H152" s="403">
        <f>SUMIF('8. Other Direct Costs '!$D$12:$D$62,'Summary of Organisation Cost (2'!C141,'8. Other Direct Costs '!$P$12:$P$62)</f>
        <v>0</v>
      </c>
      <c r="I152" s="406">
        <f t="shared" si="32"/>
        <v>0</v>
      </c>
      <c r="K152" s="418" t="s">
        <v>77</v>
      </c>
      <c r="L152" s="407" t="s">
        <v>79</v>
      </c>
      <c r="M152" s="403">
        <f>SUMIF('8. Other Direct Costs '!$D$12:$D$62,'Summary of Organisation Cost (2'!L141,'8. Other Direct Costs '!$H$12:$H$62)</f>
        <v>0</v>
      </c>
      <c r="N152" s="403">
        <f>SUMIF('8. Other Direct Costs '!$D$12:$D$62,'Summary of Organisation Cost (2'!L141,'8. Other Direct Costs '!$J$12:$J$62)</f>
        <v>0</v>
      </c>
      <c r="O152" s="403">
        <f>SUMIF('8. Other Direct Costs '!$D$12:$D$62,'Summary of Organisation Cost (2'!L141,'8. Other Direct Costs '!$L$12:$L$62)</f>
        <v>0</v>
      </c>
      <c r="P152" s="403">
        <f>SUMIF('8. Other Direct Costs '!$D$12:$D$62,'Summary of Organisation Cost (2'!L141,'8. Other Direct Costs '!$N$12:$N$62)</f>
        <v>0</v>
      </c>
      <c r="Q152" s="403">
        <f>SUMIF('8. Other Direct Costs '!$D$12:$D$62,'Summary of Organisation Cost (2'!L141,'8. Other Direct Costs '!$P$12:$P$62)</f>
        <v>0</v>
      </c>
      <c r="R152" s="406">
        <f t="shared" si="33"/>
        <v>0</v>
      </c>
      <c r="S152" s="386"/>
    </row>
    <row r="153" spans="1:19" ht="15" customHeight="1" thickBot="1">
      <c r="B153" s="418" t="s">
        <v>77</v>
      </c>
      <c r="C153" s="419" t="s">
        <v>80</v>
      </c>
      <c r="D153" s="403">
        <f>SUMIF('9. INDIRECT COSTS'!$C$13:$C$62,'Summary of Organisation Cost (2'!C141,'9. INDIRECT COSTS'!$J$13:$J$62)</f>
        <v>0</v>
      </c>
      <c r="E153" s="403">
        <f>SUMIF('9. INDIRECT COSTS'!$C$13:$C$62,'Summary of Organisation Cost (2'!C141,'9. INDIRECT COSTS'!$N$13:$N$62)</f>
        <v>0</v>
      </c>
      <c r="F153" s="403">
        <f>SUMIF('9. INDIRECT COSTS'!$C$13:$C$62,'Summary of Organisation Cost (2'!C141,'9. INDIRECT COSTS'!$R$13:$R$62)</f>
        <v>0</v>
      </c>
      <c r="G153" s="403">
        <f>SUMIF('9. INDIRECT COSTS'!$C$13:$C$62,'Summary of Organisation Cost (2'!C141,'9. INDIRECT COSTS'!$V$13:$V$62)</f>
        <v>0</v>
      </c>
      <c r="H153" s="403">
        <f>SUMIF('9. INDIRECT COSTS'!$C$13:$C$62,'Summary of Organisation Cost (2'!C141,'9. INDIRECT COSTS'!$Z$13:$Z$62)</f>
        <v>0</v>
      </c>
      <c r="I153" s="406">
        <f t="shared" si="32"/>
        <v>0</v>
      </c>
      <c r="K153" s="418" t="s">
        <v>77</v>
      </c>
      <c r="L153" s="419" t="s">
        <v>80</v>
      </c>
      <c r="M153" s="403">
        <f>SUMIF('9. INDIRECT COSTS'!$C$13:$C$62,'Summary of Organisation Cost (2'!L141,'9. INDIRECT COSTS'!$J$13:$J$62)</f>
        <v>0</v>
      </c>
      <c r="N153" s="403">
        <f>SUMIF('9. INDIRECT COSTS'!$C$13:$C$62,'Summary of Organisation Cost (2'!L141,'9. INDIRECT COSTS'!$N$13:$N$62)</f>
        <v>0</v>
      </c>
      <c r="O153" s="403">
        <f>SUMIF('9. INDIRECT COSTS'!$C$13:$C$62,'Summary of Organisation Cost (2'!L141,'9. INDIRECT COSTS'!$R$13:$R$62)</f>
        <v>0</v>
      </c>
      <c r="P153" s="403">
        <f>SUMIF('9. INDIRECT COSTS'!$C$13:$C$62,'Summary of Organisation Cost (2'!L141,'9. INDIRECT COSTS'!$V$13:$V$62)</f>
        <v>0</v>
      </c>
      <c r="Q153" s="403">
        <f>SUMIF('9. INDIRECT COSTS'!$C$13:$C$62,'Summary of Organisation Cost (2'!L141,'9. INDIRECT COSTS'!$Z$13:$Z$62)</f>
        <v>0</v>
      </c>
      <c r="R153" s="406">
        <f t="shared" si="33"/>
        <v>0</v>
      </c>
      <c r="S153" s="386"/>
    </row>
    <row r="154" spans="1:19" ht="15" customHeight="1" thickBot="1">
      <c r="A154" s="378" t="str">
        <f>C143</f>
        <v>(Select)</v>
      </c>
      <c r="B154" s="418" t="str">
        <f>IF(C141="","-",C141)</f>
        <v>-</v>
      </c>
      <c r="C154" s="408" t="s">
        <v>81</v>
      </c>
      <c r="D154" s="410">
        <f t="shared" ref="D154:I154" si="34">SUM(D146:D153)</f>
        <v>0</v>
      </c>
      <c r="E154" s="410">
        <f t="shared" si="34"/>
        <v>0</v>
      </c>
      <c r="F154" s="410">
        <f t="shared" si="34"/>
        <v>0</v>
      </c>
      <c r="G154" s="410">
        <f t="shared" si="34"/>
        <v>0</v>
      </c>
      <c r="H154" s="410">
        <f t="shared" si="34"/>
        <v>0</v>
      </c>
      <c r="I154" s="412">
        <f t="shared" si="34"/>
        <v>0</v>
      </c>
      <c r="J154" s="481" t="str">
        <f>L143</f>
        <v>(Select)</v>
      </c>
      <c r="K154" s="418" t="str">
        <f>IF(L141="","-",L141)</f>
        <v>-</v>
      </c>
      <c r="L154" s="408" t="s">
        <v>81</v>
      </c>
      <c r="M154" s="410">
        <f t="shared" ref="M154:R154" si="35">SUM(M146:M153)</f>
        <v>0</v>
      </c>
      <c r="N154" s="410">
        <f t="shared" si="35"/>
        <v>0</v>
      </c>
      <c r="O154" s="410">
        <f t="shared" si="35"/>
        <v>0</v>
      </c>
      <c r="P154" s="410">
        <f t="shared" si="35"/>
        <v>0</v>
      </c>
      <c r="Q154" s="410">
        <f t="shared" si="35"/>
        <v>0</v>
      </c>
      <c r="R154" s="412">
        <f t="shared" si="35"/>
        <v>0</v>
      </c>
      <c r="S154" s="386"/>
    </row>
    <row r="155" spans="1:19" ht="15" customHeight="1">
      <c r="B155" s="383"/>
      <c r="C155" s="414"/>
      <c r="D155" s="415"/>
      <c r="E155" s="415"/>
      <c r="F155" s="415"/>
      <c r="G155" s="415"/>
      <c r="H155" s="415"/>
      <c r="I155" s="415"/>
      <c r="J155" s="483"/>
      <c r="K155" s="393"/>
      <c r="L155" s="414"/>
      <c r="M155" s="415"/>
      <c r="N155" s="415"/>
      <c r="O155" s="415"/>
      <c r="P155" s="415"/>
      <c r="Q155" s="415"/>
      <c r="R155" s="415"/>
      <c r="S155" s="386"/>
    </row>
    <row r="156" spans="1:19" ht="15" customHeight="1" thickBot="1">
      <c r="B156" s="383"/>
      <c r="C156" s="392" t="s">
        <v>68</v>
      </c>
      <c r="D156" s="386"/>
      <c r="E156" s="386"/>
      <c r="F156" s="386"/>
      <c r="G156" s="386"/>
      <c r="H156" s="386"/>
      <c r="I156" s="386"/>
      <c r="K156" s="393"/>
      <c r="L156" s="392" t="s">
        <v>68</v>
      </c>
      <c r="M156" s="383"/>
      <c r="N156" s="383"/>
      <c r="O156" s="383"/>
      <c r="P156" s="383"/>
      <c r="Q156" s="383"/>
      <c r="R156" s="383"/>
      <c r="S156" s="386"/>
    </row>
    <row r="157" spans="1:19" ht="15" customHeight="1" thickBot="1">
      <c r="A157" s="394" t="e">
        <f>A141+2</f>
        <v>#REF!</v>
      </c>
      <c r="B157" s="383"/>
      <c r="C157" s="395" t="str">
        <f>IF('START - AWARD DETAILS'!C39="","",'START - AWARD DETAILS'!C39)</f>
        <v/>
      </c>
      <c r="D157" s="386"/>
      <c r="E157" s="386"/>
      <c r="F157" s="386"/>
      <c r="G157" s="386"/>
      <c r="H157" s="386"/>
      <c r="I157" s="386"/>
      <c r="K157" s="393"/>
      <c r="L157" s="395" t="str">
        <f>IF('START - AWARD DETAILS'!C40="","",'START - AWARD DETAILS'!C40)</f>
        <v/>
      </c>
      <c r="M157" s="383"/>
      <c r="N157" s="383"/>
      <c r="O157" s="383"/>
      <c r="P157" s="383"/>
      <c r="Q157" s="383"/>
      <c r="R157" s="383"/>
      <c r="S157" s="386"/>
    </row>
    <row r="158" spans="1:19" ht="15" customHeight="1" thickBot="1">
      <c r="A158" s="394"/>
      <c r="B158" s="383"/>
      <c r="C158" s="396" t="s">
        <v>69</v>
      </c>
      <c r="D158" s="386"/>
      <c r="E158" s="386"/>
      <c r="F158" s="386"/>
      <c r="G158" s="386"/>
      <c r="H158" s="386"/>
      <c r="I158" s="386"/>
      <c r="K158" s="393"/>
      <c r="L158" s="396" t="s">
        <v>69</v>
      </c>
      <c r="M158" s="383"/>
      <c r="N158" s="383"/>
      <c r="O158" s="383"/>
      <c r="P158" s="383"/>
      <c r="Q158" s="383"/>
      <c r="R158" s="383"/>
      <c r="S158" s="386"/>
    </row>
    <row r="159" spans="1:19" ht="15" customHeight="1" thickBot="1">
      <c r="A159" s="394"/>
      <c r="B159" s="383"/>
      <c r="C159" s="397" t="str">
        <f>IFERROR(VLOOKUP('Summary of Organisation Cost (2'!C157,'START - AWARD DETAILS'!$C$21:$D$60,2,0),"")</f>
        <v>(Select)</v>
      </c>
      <c r="D159" s="386"/>
      <c r="E159" s="386"/>
      <c r="F159" s="386"/>
      <c r="G159" s="386"/>
      <c r="H159" s="386"/>
      <c r="I159" s="386"/>
      <c r="K159" s="393"/>
      <c r="L159" s="397" t="str">
        <f>IFERROR(VLOOKUP('Summary of Organisation Cost (2'!L157,'START - AWARD DETAILS'!$C$21:$D$60,2,0),"")</f>
        <v>(Select)</v>
      </c>
      <c r="M159" s="383"/>
      <c r="N159" s="383"/>
      <c r="O159" s="383"/>
      <c r="P159" s="383"/>
      <c r="Q159" s="383"/>
      <c r="R159" s="383"/>
      <c r="S159" s="386"/>
    </row>
    <row r="160" spans="1:19" ht="15" customHeight="1" thickBot="1">
      <c r="B160" s="383"/>
      <c r="C160" s="384"/>
      <c r="D160" s="383"/>
      <c r="E160" s="383"/>
      <c r="F160" s="383"/>
      <c r="G160" s="383"/>
      <c r="H160" s="383"/>
      <c r="I160" s="383"/>
      <c r="K160" s="385"/>
      <c r="L160" s="384"/>
      <c r="M160" s="383"/>
      <c r="N160" s="383"/>
      <c r="O160" s="383"/>
      <c r="P160" s="383"/>
      <c r="Q160" s="383"/>
      <c r="R160" s="383"/>
      <c r="S160" s="386"/>
    </row>
    <row r="161" spans="1:19" ht="15" customHeight="1" thickBot="1">
      <c r="B161" s="383"/>
      <c r="C161" s="384"/>
      <c r="D161" s="398" t="s">
        <v>70</v>
      </c>
      <c r="E161" s="399" t="s">
        <v>71</v>
      </c>
      <c r="F161" s="399" t="s">
        <v>72</v>
      </c>
      <c r="G161" s="399" t="s">
        <v>73</v>
      </c>
      <c r="H161" s="400" t="s">
        <v>74</v>
      </c>
      <c r="I161" s="401" t="s">
        <v>75</v>
      </c>
      <c r="K161" s="385"/>
      <c r="L161" s="384"/>
      <c r="M161" s="398" t="s">
        <v>70</v>
      </c>
      <c r="N161" s="399" t="s">
        <v>71</v>
      </c>
      <c r="O161" s="399" t="s">
        <v>72</v>
      </c>
      <c r="P161" s="399" t="s">
        <v>73</v>
      </c>
      <c r="Q161" s="400" t="s">
        <v>74</v>
      </c>
      <c r="R161" s="401" t="s">
        <v>75</v>
      </c>
      <c r="S161" s="386"/>
    </row>
    <row r="162" spans="1:19" ht="15" customHeight="1">
      <c r="B162" s="418" t="s">
        <v>77</v>
      </c>
      <c r="C162" s="402" t="s">
        <v>76</v>
      </c>
      <c r="D162" s="403">
        <f>SUMIF('2. Annual Costs of Staff Posts'!$D$13:$D$113,'Summary of Organisation Cost (2'!C157,'2. Annual Costs of Staff Posts'!$L$13:$L$113)</f>
        <v>0</v>
      </c>
      <c r="E162" s="403">
        <f>SUMIF('2. Annual Costs of Staff Posts'!$D$13:$D$113,'Summary of Organisation Cost (2'!C157,'2. Annual Costs of Staff Posts'!$Q$13:$Q$113)</f>
        <v>0</v>
      </c>
      <c r="F162" s="403">
        <f>SUMIF('2. Annual Costs of Staff Posts'!$D$13:$D$113,'Summary of Organisation Cost (2'!C157,'2. Annual Costs of Staff Posts'!$V$13:$V$113)</f>
        <v>0</v>
      </c>
      <c r="G162" s="403">
        <f>SUMIF('2. Annual Costs of Staff Posts'!$D$13:$D$113,'Summary of Organisation Cost (2'!C157,'2. Annual Costs of Staff Posts'!$AA$13:$AA$113)</f>
        <v>0</v>
      </c>
      <c r="H162" s="403">
        <f>SUMIF('2. Annual Costs of Staff Posts'!$D$13:$D$113,'Summary of Organisation Cost (2'!C157,'2. Annual Costs of Staff Posts'!$AF$13:$AF$113)</f>
        <v>0</v>
      </c>
      <c r="I162" s="404">
        <f>SUM(D162:H162)</f>
        <v>0</v>
      </c>
      <c r="K162" s="418" t="s">
        <v>77</v>
      </c>
      <c r="L162" s="402" t="s">
        <v>76</v>
      </c>
      <c r="M162" s="403">
        <f>SUMIF('2. Annual Costs of Staff Posts'!$D$13:$D$113,'Summary of Organisation Cost (2'!L157,'2. Annual Costs of Staff Posts'!$L$13:$L$113)</f>
        <v>0</v>
      </c>
      <c r="N162" s="403">
        <f>SUMIF('2. Annual Costs of Staff Posts'!$D$13:$D$113,'Summary of Organisation Cost (2'!L157,'2. Annual Costs of Staff Posts'!$Q$13:$Q$113)</f>
        <v>0</v>
      </c>
      <c r="O162" s="403">
        <f>SUMIF('2. Annual Costs of Staff Posts'!$D$13:$D$113,'Summary of Organisation Cost (2'!L157,'2. Annual Costs of Staff Posts'!$V$13:$V$113)</f>
        <v>0</v>
      </c>
      <c r="P162" s="403">
        <f>SUMIF('2. Annual Costs of Staff Posts'!$D$13:$D$113,'Summary of Organisation Cost (2'!L157,'2. Annual Costs of Staff Posts'!$AA$13:$AA$113)</f>
        <v>0</v>
      </c>
      <c r="Q162" s="403">
        <f>SUMIF('2. Annual Costs of Staff Posts'!$D$13:$D$113,'Summary of Organisation Cost (2'!L157,'2. Annual Costs of Staff Posts'!$AF$13:$AF$113)</f>
        <v>0</v>
      </c>
      <c r="R162" s="404">
        <f>SUM(M162:Q162)</f>
        <v>0</v>
      </c>
      <c r="S162" s="386"/>
    </row>
    <row r="163" spans="1:19" ht="15" customHeight="1">
      <c r="A163" s="416"/>
      <c r="B163" s="418" t="s">
        <v>77</v>
      </c>
      <c r="C163" s="405" t="s">
        <v>78</v>
      </c>
      <c r="D163" s="403">
        <f>SUMIF('3.Travel,Subsistence&amp;Conference'!$E$12:$E$61,'Summary of Organisation Cost (2'!C157,'3.Travel,Subsistence&amp;Conference'!$I$12:$I$61)</f>
        <v>0</v>
      </c>
      <c r="E163" s="403">
        <f>SUMIF('3.Travel,Subsistence&amp;Conference'!$E$12:$E$61,'Summary of Organisation Cost (2'!C157,'3.Travel,Subsistence&amp;Conference'!$K$12:$K$61)</f>
        <v>0</v>
      </c>
      <c r="F163" s="403">
        <f>SUMIF('3.Travel,Subsistence&amp;Conference'!$E$12:$E$61,'Summary of Organisation Cost (2'!C157,'3.Travel,Subsistence&amp;Conference'!$M$12:$M$61)</f>
        <v>0</v>
      </c>
      <c r="G163" s="403">
        <f>SUMIF('3.Travel,Subsistence&amp;Conference'!$E$12:$E$61,'Summary of Organisation Cost (2'!C157,'3.Travel,Subsistence&amp;Conference'!$O$12:$O$61)</f>
        <v>0</v>
      </c>
      <c r="H163" s="403">
        <f>SUMIF('3.Travel,Subsistence&amp;Conference'!$E$12:$E$61,'Summary of Organisation Cost (2'!C157,'3.Travel,Subsistence&amp;Conference'!$Q$12:$Q$61)</f>
        <v>0</v>
      </c>
      <c r="I163" s="406">
        <f t="shared" ref="I163:I169" si="36">SUM(D163:H163)</f>
        <v>0</v>
      </c>
      <c r="K163" s="418" t="s">
        <v>77</v>
      </c>
      <c r="L163" s="405" t="s">
        <v>78</v>
      </c>
      <c r="M163" s="403">
        <f>SUMIF('3.Travel,Subsistence&amp;Conference'!$E$12:$E$61,'Summary of Organisation Cost (2'!L157,'3.Travel,Subsistence&amp;Conference'!$I$12:$I$61)</f>
        <v>0</v>
      </c>
      <c r="N163" s="403">
        <f>SUMIF('3.Travel,Subsistence&amp;Conference'!$E$12:$E$61,'Summary of Organisation Cost (2'!L157,'3.Travel,Subsistence&amp;Conference'!$K$12:$K$61)</f>
        <v>0</v>
      </c>
      <c r="O163" s="403">
        <f>SUMIF('3.Travel,Subsistence&amp;Conference'!$E$12:$E$61,'Summary of Organisation Cost (2'!L157,'3.Travel,Subsistence&amp;Conference'!$M$12:$M$61)</f>
        <v>0</v>
      </c>
      <c r="P163" s="403">
        <f>SUMIF('3.Travel,Subsistence&amp;Conference'!$E$12:$E$61,'Summary of Organisation Cost (2'!L157,'3.Travel,Subsistence&amp;Conference'!$O$12:$O$61)</f>
        <v>0</v>
      </c>
      <c r="Q163" s="403">
        <f>SUMIF('3.Travel,Subsistence&amp;Conference'!$E$12:$E$61,'Summary of Organisation Cost (2'!L157,'3.Travel,Subsistence&amp;Conference'!$Q$12:$Q$61)</f>
        <v>0</v>
      </c>
      <c r="R163" s="406">
        <f t="shared" ref="R163:R169" si="37">SUM(M163:Q163)</f>
        <v>0</v>
      </c>
      <c r="S163" s="386"/>
    </row>
    <row r="164" spans="1:19" ht="15" customHeight="1">
      <c r="B164" s="418" t="s">
        <v>77</v>
      </c>
      <c r="C164" s="407" t="s">
        <v>27</v>
      </c>
      <c r="D164" s="403">
        <f>SUMIF('4. Equipment'!$D$12:$D$61,'Summary of Organisation Cost (2'!C157,'4. Equipment'!$H$12:$H$61)</f>
        <v>0</v>
      </c>
      <c r="E164" s="403">
        <f>SUMIF('4. Equipment'!$D$12:$D$61,'Summary of Organisation Cost (2'!C157,'4. Equipment'!$J$12:$J$61)</f>
        <v>0</v>
      </c>
      <c r="F164" s="403">
        <f>SUMIF('4. Equipment'!$D$12:$D$61,'Summary of Organisation Cost (2'!C157,'4. Equipment'!$L$12:$L$61)</f>
        <v>0</v>
      </c>
      <c r="G164" s="403">
        <f>SUMIF('4. Equipment'!$D$12:$D$61,'Summary of Organisation Cost (2'!C157,'4. Equipment'!$N$12:$N$61)</f>
        <v>0</v>
      </c>
      <c r="H164" s="403">
        <f>SUMIF('4. Equipment'!$D$12:$D$61,'Summary of Organisation Cost (2'!C157,'4. Equipment'!$P$12:$P$61)</f>
        <v>0</v>
      </c>
      <c r="I164" s="406">
        <f t="shared" si="36"/>
        <v>0</v>
      </c>
      <c r="K164" s="418" t="s">
        <v>77</v>
      </c>
      <c r="L164" s="407" t="s">
        <v>27</v>
      </c>
      <c r="M164" s="403">
        <f>SUMIF('4. Equipment'!$D$12:$D$61,'Summary of Organisation Cost (2'!L157,'4. Equipment'!$H$12:$H$61)</f>
        <v>0</v>
      </c>
      <c r="N164" s="403">
        <f>SUMIF('4. Equipment'!$D$12:$D$61,'Summary of Organisation Cost (2'!L157,'4. Equipment'!$J$12:$J$61)</f>
        <v>0</v>
      </c>
      <c r="O164" s="403">
        <f>SUMIF('4. Equipment'!$D$12:$D$61,'Summary of Organisation Cost (2'!L157,'4. Equipment'!$L$12:$L$61)</f>
        <v>0</v>
      </c>
      <c r="P164" s="403">
        <f>SUMIF('4. Equipment'!$D$12:$D$61,'Summary of Organisation Cost (2'!L157,'4. Equipment'!$N$12:$N$61)</f>
        <v>0</v>
      </c>
      <c r="Q164" s="403">
        <f>SUMIF('4. Equipment'!$D$12:$D$61,'Summary of Organisation Cost (2'!L157,'4. Equipment'!$P$12:$P$61)</f>
        <v>0</v>
      </c>
      <c r="R164" s="406">
        <f t="shared" si="37"/>
        <v>0</v>
      </c>
      <c r="S164" s="386"/>
    </row>
    <row r="165" spans="1:19" ht="15" customHeight="1">
      <c r="B165" s="418" t="s">
        <v>77</v>
      </c>
      <c r="C165" s="407" t="s">
        <v>28</v>
      </c>
      <c r="D165" s="403">
        <f>SUMIF('5. Consumables'!$D$12:$D$61,'Summary of Organisation Cost (2'!C157,'5. Consumables'!$H$12:$H$61)</f>
        <v>0</v>
      </c>
      <c r="E165" s="403">
        <f>SUMIF('5. Consumables'!$D$12:$D$61,'Summary of Organisation Cost (2'!C157,'5. Consumables'!$J$12:$J$61)</f>
        <v>0</v>
      </c>
      <c r="F165" s="403">
        <f>SUMIF('5. Consumables'!$D$12:$D$61,'Summary of Organisation Cost (2'!C157,'5. Consumables'!$L$12:$L$61)</f>
        <v>0</v>
      </c>
      <c r="G165" s="403">
        <f>SUMIF('5. Consumables'!$D$12:$D$61,'Summary of Organisation Cost (2'!C157,'5. Consumables'!$N$12:$N$61)</f>
        <v>0</v>
      </c>
      <c r="H165" s="403">
        <f>SUMIF('5. Consumables'!$D$12:$D$61,'Summary of Organisation Cost (2'!C157,'5. Consumables'!$P$12:$P$61)</f>
        <v>0</v>
      </c>
      <c r="I165" s="406">
        <f t="shared" si="36"/>
        <v>0</v>
      </c>
      <c r="K165" s="418" t="s">
        <v>77</v>
      </c>
      <c r="L165" s="407" t="s">
        <v>28</v>
      </c>
      <c r="M165" s="403">
        <f>SUMIF('5. Consumables'!$D$12:$D$61,'Summary of Organisation Cost (2'!L157,'5. Consumables'!$H$12:$H$61)</f>
        <v>0</v>
      </c>
      <c r="N165" s="403">
        <f>SUMIF('5. Consumables'!$D$12:$D$61,'Summary of Organisation Cost (2'!L157,'5. Consumables'!$J$12:$J$61)</f>
        <v>0</v>
      </c>
      <c r="O165" s="403">
        <f>SUMIF('5. Consumables'!$D$12:$D$61,'Summary of Organisation Cost (2'!L157,'5. Consumables'!$L$12:$L$61)</f>
        <v>0</v>
      </c>
      <c r="P165" s="403">
        <f>SUMIF('5. Consumables'!$D$12:$D$61,'Summary of Organisation Cost (2'!L157,'5. Consumables'!$N$12:$N$61)</f>
        <v>0</v>
      </c>
      <c r="Q165" s="403">
        <f>SUMIF('5. Consumables'!$D$12:$D$61,'Summary of Organisation Cost (2'!L157,'5. Consumables'!$P$12:$P$61)</f>
        <v>0</v>
      </c>
      <c r="R165" s="406">
        <f t="shared" si="37"/>
        <v>0</v>
      </c>
      <c r="S165" s="386"/>
    </row>
    <row r="166" spans="1:19" ht="15" customHeight="1">
      <c r="B166" s="418" t="s">
        <v>77</v>
      </c>
      <c r="C166" s="407" t="s">
        <v>29</v>
      </c>
      <c r="D166" s="403">
        <f>SUMIF('6. PPIEP'!$D$12:$D$61,'Summary of Organisation Cost (2'!C157,'6. PPIEP'!$H$12:$H$61)</f>
        <v>0</v>
      </c>
      <c r="E166" s="403">
        <f>SUMIF('6. PPIEP'!$D$12:$D$61,'Summary of Organisation Cost (2'!C157,'6. PPIEP'!$J$12:$J$61)</f>
        <v>0</v>
      </c>
      <c r="F166" s="403">
        <f>SUMIF('6. PPIEP'!$D$12:$D$61,'Summary of Organisation Cost (2'!C157,'6. PPIEP'!$L$12:$L$61)</f>
        <v>0</v>
      </c>
      <c r="G166" s="403">
        <f>SUMIF('6. PPIEP'!$D$12:$D$61,'Summary of Organisation Cost (2'!C157,'6. PPIEP'!$N$12:$N$61)</f>
        <v>0</v>
      </c>
      <c r="H166" s="403">
        <f>SUMIF('6. PPIEP'!$D$12:$D$61,'Summary of Organisation Cost (2'!C157,'6. PPIEP'!$P$12:$P$61)</f>
        <v>0</v>
      </c>
      <c r="I166" s="406">
        <f t="shared" si="36"/>
        <v>0</v>
      </c>
      <c r="K166" s="418" t="s">
        <v>77</v>
      </c>
      <c r="L166" s="407" t="s">
        <v>29</v>
      </c>
      <c r="M166" s="403">
        <f>SUMIF('6. PPIEP'!$D$12:$D$61,'Summary of Organisation Cost (2'!L157,'6. PPIEP'!$H$12:$H$61)</f>
        <v>0</v>
      </c>
      <c r="N166" s="403">
        <f>SUMIF('6. PPIEP'!$D$12:$D$61,'Summary of Organisation Cost (2'!L157,'6. PPIEP'!$J$12:$J$61)</f>
        <v>0</v>
      </c>
      <c r="O166" s="403">
        <f>SUMIF('6. PPIEP'!$D$12:$D$61,'Summary of Organisation Cost (2'!L157,'6. PPIEP'!$L$12:$L$61)</f>
        <v>0</v>
      </c>
      <c r="P166" s="403">
        <f>SUMIF('6. PPIEP'!$D$12:$D$61,'Summary of Organisation Cost (2'!L157,'6. PPIEP'!$N$12:$N$61)</f>
        <v>0</v>
      </c>
      <c r="Q166" s="403">
        <f>SUMIF('6. PPIEP'!$D$12:$D$61,'Summary of Organisation Cost (2'!L157,'6. PPIEP'!$P$12:$P$61)</f>
        <v>0</v>
      </c>
      <c r="R166" s="406">
        <f t="shared" si="37"/>
        <v>0</v>
      </c>
      <c r="S166" s="386"/>
    </row>
    <row r="167" spans="1:19" ht="15" customHeight="1">
      <c r="B167" s="418" t="s">
        <v>77</v>
      </c>
      <c r="C167" s="407" t="s">
        <v>30</v>
      </c>
      <c r="D167" s="403">
        <f>SUMIF('7. Dissemination'!$D$12:$D$61,'Summary of Organisation Cost (2'!C157,'7. Dissemination'!$H$12:$H$61)</f>
        <v>0</v>
      </c>
      <c r="E167" s="403">
        <f>SUMIF('7. Dissemination'!$D$12:$D$61,'Summary of Organisation Cost (2'!C157,'7. Dissemination'!$J$12:$J$61)</f>
        <v>0</v>
      </c>
      <c r="F167" s="403">
        <f>SUMIF('7. Dissemination'!$D$12:$D$61,'Summary of Organisation Cost (2'!C157,'7. Dissemination'!$L$12:$L$61)</f>
        <v>0</v>
      </c>
      <c r="G167" s="403">
        <f>SUMIF('7. Dissemination'!$D$12:$D$61,'Summary of Organisation Cost (2'!C157,'7. Dissemination'!$N$12:$N$61)</f>
        <v>0</v>
      </c>
      <c r="H167" s="403">
        <f>SUMIF('7. Dissemination'!$D$12:$D$61,'Summary of Organisation Cost (2'!C157,'7. Dissemination'!$P$12:$P$61)</f>
        <v>0</v>
      </c>
      <c r="I167" s="406">
        <f t="shared" si="36"/>
        <v>0</v>
      </c>
      <c r="K167" s="418" t="s">
        <v>77</v>
      </c>
      <c r="L167" s="407" t="s">
        <v>30</v>
      </c>
      <c r="M167" s="403">
        <f>SUMIF('7. Dissemination'!$D$12:$D$61,'Summary of Organisation Cost (2'!L157,'7. Dissemination'!$H$12:$H$61)</f>
        <v>0</v>
      </c>
      <c r="N167" s="403">
        <f>SUMIF('7. Dissemination'!$D$12:$D$61,'Summary of Organisation Cost (2'!L157,'7. Dissemination'!$J$12:$J$61)</f>
        <v>0</v>
      </c>
      <c r="O167" s="403">
        <f>SUMIF('7. Dissemination'!$D$12:$D$61,'Summary of Organisation Cost (2'!L157,'7. Dissemination'!$L$12:$L$61)</f>
        <v>0</v>
      </c>
      <c r="P167" s="403">
        <f>SUMIF('7. Dissemination'!$D$12:$D$61,'Summary of Organisation Cost (2'!L157,'7. Dissemination'!$N$12:$N$61)</f>
        <v>0</v>
      </c>
      <c r="Q167" s="403">
        <f>SUMIF('7. Dissemination'!$D$12:$D$61,'Summary of Organisation Cost (2'!L157,'7. Dissemination'!$P$12:$P$61)</f>
        <v>0</v>
      </c>
      <c r="R167" s="406">
        <f t="shared" si="37"/>
        <v>0</v>
      </c>
      <c r="S167" s="386"/>
    </row>
    <row r="168" spans="1:19" ht="15" customHeight="1">
      <c r="B168" s="418" t="s">
        <v>77</v>
      </c>
      <c r="C168" s="407" t="s">
        <v>79</v>
      </c>
      <c r="D168" s="403">
        <f>SUMIF('8. Other Direct Costs '!$D$12:$D$62,'Summary of Organisation Cost (2'!C157,'8. Other Direct Costs '!$H$12:$H$62)</f>
        <v>0</v>
      </c>
      <c r="E168" s="403">
        <f>SUMIF('8. Other Direct Costs '!$D$12:$D$62,'Summary of Organisation Cost (2'!C157,'8. Other Direct Costs '!$J$12:$J$62)</f>
        <v>0</v>
      </c>
      <c r="F168" s="403">
        <f>SUMIF('8. Other Direct Costs '!$D$12:$D$62,'Summary of Organisation Cost (2'!C157,'8. Other Direct Costs '!$L$12:$L$62)</f>
        <v>0</v>
      </c>
      <c r="G168" s="403">
        <f>SUMIF('8. Other Direct Costs '!$D$12:$D$62,'Summary of Organisation Cost (2'!C157,'8. Other Direct Costs '!$N$12:$N$62)</f>
        <v>0</v>
      </c>
      <c r="H168" s="403">
        <f>SUMIF('8. Other Direct Costs '!$D$12:$D$62,'Summary of Organisation Cost (2'!C157,'8. Other Direct Costs '!$P$12:$P$62)</f>
        <v>0</v>
      </c>
      <c r="I168" s="406">
        <f t="shared" si="36"/>
        <v>0</v>
      </c>
      <c r="K168" s="418" t="s">
        <v>77</v>
      </c>
      <c r="L168" s="407" t="s">
        <v>79</v>
      </c>
      <c r="M168" s="403">
        <f>SUMIF('8. Other Direct Costs '!$D$12:$D$62,'Summary of Organisation Cost (2'!L157,'8. Other Direct Costs '!$H$12:$H$62)</f>
        <v>0</v>
      </c>
      <c r="N168" s="403">
        <f>SUMIF('8. Other Direct Costs '!$D$12:$D$62,'Summary of Organisation Cost (2'!L157,'8. Other Direct Costs '!$J$12:$J$62)</f>
        <v>0</v>
      </c>
      <c r="O168" s="403">
        <f>SUMIF('8. Other Direct Costs '!$D$12:$D$62,'Summary of Organisation Cost (2'!L157,'8. Other Direct Costs '!$L$12:$L$62)</f>
        <v>0</v>
      </c>
      <c r="P168" s="403">
        <f>SUMIF('8. Other Direct Costs '!$D$12:$D$62,'Summary of Organisation Cost (2'!L157,'8. Other Direct Costs '!$N$12:$N$62)</f>
        <v>0</v>
      </c>
      <c r="Q168" s="403">
        <f>SUMIF('8. Other Direct Costs '!$D$12:$D$62,'Summary of Organisation Cost (2'!L157,'8. Other Direct Costs '!$P$12:$P$62)</f>
        <v>0</v>
      </c>
      <c r="R168" s="406">
        <f t="shared" si="37"/>
        <v>0</v>
      </c>
      <c r="S168" s="386"/>
    </row>
    <row r="169" spans="1:19" ht="15" customHeight="1" thickBot="1">
      <c r="B169" s="418" t="s">
        <v>77</v>
      </c>
      <c r="C169" s="419" t="s">
        <v>80</v>
      </c>
      <c r="D169" s="403">
        <f>SUMIF('9. INDIRECT COSTS'!$C$13:$C$62,'Summary of Organisation Cost (2'!C157,'9. INDIRECT COSTS'!$J$13:$J$62)</f>
        <v>0</v>
      </c>
      <c r="E169" s="403">
        <f>SUMIF('9. INDIRECT COSTS'!$C$13:$C$62,'Summary of Organisation Cost (2'!C157,'9. INDIRECT COSTS'!$N$13:$N$62)</f>
        <v>0</v>
      </c>
      <c r="F169" s="403">
        <f>SUMIF('9. INDIRECT COSTS'!$C$13:$C$62,'Summary of Organisation Cost (2'!C157,'9. INDIRECT COSTS'!$R$13:$R$62)</f>
        <v>0</v>
      </c>
      <c r="G169" s="403">
        <f>SUMIF('9. INDIRECT COSTS'!$C$13:$C$62,'Summary of Organisation Cost (2'!C157,'9. INDIRECT COSTS'!$V$13:$V$62)</f>
        <v>0</v>
      </c>
      <c r="H169" s="403">
        <f>SUMIF('9. INDIRECT COSTS'!$C$13:$C$62,'Summary of Organisation Cost (2'!C157,'9. INDIRECT COSTS'!$Z$13:$Z$62)</f>
        <v>0</v>
      </c>
      <c r="I169" s="406">
        <f t="shared" si="36"/>
        <v>0</v>
      </c>
      <c r="K169" s="418" t="s">
        <v>77</v>
      </c>
      <c r="L169" s="419" t="s">
        <v>80</v>
      </c>
      <c r="M169" s="403">
        <f>SUMIF('9. INDIRECT COSTS'!$C$13:$C$62,'Summary of Organisation Cost (2'!L157,'9. INDIRECT COSTS'!$J$13:$J$62)</f>
        <v>0</v>
      </c>
      <c r="N169" s="403">
        <f>SUMIF('9. INDIRECT COSTS'!$C$13:$C$62,'Summary of Organisation Cost (2'!L157,'9. INDIRECT COSTS'!$N$13:$N$62)</f>
        <v>0</v>
      </c>
      <c r="O169" s="403">
        <f>SUMIF('9. INDIRECT COSTS'!$C$13:$C$62,'Summary of Organisation Cost (2'!L157,'9. INDIRECT COSTS'!$R$13:$R$62)</f>
        <v>0</v>
      </c>
      <c r="P169" s="403">
        <f>SUMIF('9. INDIRECT COSTS'!$C$13:$C$62,'Summary of Organisation Cost (2'!L157,'9. INDIRECT COSTS'!$V$13:$V$62)</f>
        <v>0</v>
      </c>
      <c r="Q169" s="403">
        <f>SUMIF('9. INDIRECT COSTS'!$C$13:$C$62,'Summary of Organisation Cost (2'!L157,'9. INDIRECT COSTS'!$Z$13:$Z$62)</f>
        <v>0</v>
      </c>
      <c r="R169" s="406">
        <f t="shared" si="37"/>
        <v>0</v>
      </c>
      <c r="S169" s="386"/>
    </row>
    <row r="170" spans="1:19" ht="15" customHeight="1" thickBot="1">
      <c r="A170" s="378" t="str">
        <f>C159</f>
        <v>(Select)</v>
      </c>
      <c r="B170" s="418" t="str">
        <f>IF(C157="","-",C157)</f>
        <v>-</v>
      </c>
      <c r="C170" s="408" t="s">
        <v>81</v>
      </c>
      <c r="D170" s="410">
        <f t="shared" ref="D170:I170" si="38">SUM(D162:D169)</f>
        <v>0</v>
      </c>
      <c r="E170" s="410">
        <f t="shared" si="38"/>
        <v>0</v>
      </c>
      <c r="F170" s="410">
        <f t="shared" si="38"/>
        <v>0</v>
      </c>
      <c r="G170" s="410">
        <f t="shared" si="38"/>
        <v>0</v>
      </c>
      <c r="H170" s="410">
        <f t="shared" si="38"/>
        <v>0</v>
      </c>
      <c r="I170" s="412">
        <f t="shared" si="38"/>
        <v>0</v>
      </c>
      <c r="J170" s="481" t="str">
        <f>L159</f>
        <v>(Select)</v>
      </c>
      <c r="K170" s="418" t="str">
        <f>IF(L157="","-",L157)</f>
        <v>-</v>
      </c>
      <c r="L170" s="408" t="s">
        <v>81</v>
      </c>
      <c r="M170" s="410">
        <f t="shared" ref="M170:R170" si="39">SUM(M162:M169)</f>
        <v>0</v>
      </c>
      <c r="N170" s="410">
        <f t="shared" si="39"/>
        <v>0</v>
      </c>
      <c r="O170" s="410">
        <f t="shared" si="39"/>
        <v>0</v>
      </c>
      <c r="P170" s="410">
        <f t="shared" si="39"/>
        <v>0</v>
      </c>
      <c r="Q170" s="410">
        <f t="shared" si="39"/>
        <v>0</v>
      </c>
      <c r="R170" s="412">
        <f t="shared" si="39"/>
        <v>0</v>
      </c>
      <c r="S170" s="386"/>
    </row>
    <row r="171" spans="1:19" ht="15" customHeight="1">
      <c r="B171" s="383"/>
      <c r="C171" s="414"/>
      <c r="D171" s="415"/>
      <c r="E171" s="415"/>
      <c r="F171" s="415"/>
      <c r="G171" s="415"/>
      <c r="H171" s="415"/>
      <c r="I171" s="415"/>
      <c r="J171" s="483"/>
      <c r="K171" s="393"/>
      <c r="L171" s="414"/>
      <c r="M171" s="415"/>
      <c r="N171" s="415"/>
      <c r="O171" s="415"/>
      <c r="P171" s="415"/>
      <c r="Q171" s="415"/>
      <c r="R171" s="415"/>
      <c r="S171" s="386"/>
    </row>
    <row r="172" spans="1:19" ht="15" customHeight="1" thickBot="1">
      <c r="B172" s="383"/>
      <c r="C172" s="392" t="s">
        <v>68</v>
      </c>
      <c r="D172" s="386"/>
      <c r="E172" s="386"/>
      <c r="F172" s="386"/>
      <c r="G172" s="386"/>
      <c r="H172" s="386"/>
      <c r="I172" s="386"/>
      <c r="K172" s="393"/>
      <c r="L172" s="392" t="s">
        <v>68</v>
      </c>
      <c r="M172" s="383"/>
      <c r="N172" s="383"/>
      <c r="O172" s="383"/>
      <c r="P172" s="383"/>
      <c r="Q172" s="383"/>
      <c r="R172" s="383"/>
      <c r="S172" s="386"/>
    </row>
    <row r="173" spans="1:19" ht="15" customHeight="1" thickBot="1">
      <c r="A173" s="394" t="e">
        <f>A157+2</f>
        <v>#REF!</v>
      </c>
      <c r="B173" s="383"/>
      <c r="C173" s="395" t="str">
        <f>IF('START - AWARD DETAILS'!C41="","",'START - AWARD DETAILS'!C41)</f>
        <v/>
      </c>
      <c r="D173" s="386"/>
      <c r="E173" s="386"/>
      <c r="F173" s="386"/>
      <c r="G173" s="386"/>
      <c r="H173" s="386"/>
      <c r="I173" s="386"/>
      <c r="K173" s="393"/>
      <c r="L173" s="395" t="str">
        <f>IF('START - AWARD DETAILS'!C42="","",'START - AWARD DETAILS'!C42)</f>
        <v/>
      </c>
      <c r="M173" s="383"/>
      <c r="N173" s="383"/>
      <c r="O173" s="383"/>
      <c r="P173" s="383"/>
      <c r="Q173" s="383"/>
      <c r="R173" s="383"/>
      <c r="S173" s="386"/>
    </row>
    <row r="174" spans="1:19" ht="15" customHeight="1" thickBot="1">
      <c r="A174" s="394"/>
      <c r="B174" s="383"/>
      <c r="C174" s="396" t="s">
        <v>69</v>
      </c>
      <c r="D174" s="386"/>
      <c r="E174" s="386"/>
      <c r="F174" s="386"/>
      <c r="G174" s="386"/>
      <c r="H174" s="386"/>
      <c r="I174" s="386"/>
      <c r="K174" s="393"/>
      <c r="L174" s="396" t="s">
        <v>69</v>
      </c>
      <c r="M174" s="383"/>
      <c r="N174" s="383"/>
      <c r="O174" s="383"/>
      <c r="P174" s="383"/>
      <c r="Q174" s="383"/>
      <c r="R174" s="383"/>
      <c r="S174" s="386"/>
    </row>
    <row r="175" spans="1:19" ht="15" customHeight="1" thickBot="1">
      <c r="A175" s="394"/>
      <c r="B175" s="383"/>
      <c r="C175" s="397" t="str">
        <f>IFERROR(VLOOKUP('Summary of Organisation Cost (2'!C173,'START - AWARD DETAILS'!$C$21:$D$60,2,0),"")</f>
        <v>(Select)</v>
      </c>
      <c r="D175" s="386"/>
      <c r="E175" s="386"/>
      <c r="F175" s="386"/>
      <c r="G175" s="386"/>
      <c r="H175" s="386"/>
      <c r="I175" s="386"/>
      <c r="K175" s="393"/>
      <c r="L175" s="397" t="str">
        <f>IFERROR(VLOOKUP('Summary of Organisation Cost (2'!L173,'START - AWARD DETAILS'!$C$21:$D$60,2,0),"")</f>
        <v>(Select)</v>
      </c>
      <c r="M175" s="383"/>
      <c r="N175" s="383"/>
      <c r="O175" s="383"/>
      <c r="P175" s="383"/>
      <c r="Q175" s="383"/>
      <c r="R175" s="383"/>
      <c r="S175" s="386"/>
    </row>
    <row r="176" spans="1:19" ht="15" customHeight="1" thickBot="1">
      <c r="B176" s="383"/>
      <c r="C176" s="384"/>
      <c r="D176" s="383"/>
      <c r="E176" s="383"/>
      <c r="F176" s="383"/>
      <c r="G176" s="383"/>
      <c r="H176" s="383"/>
      <c r="I176" s="383"/>
      <c r="K176" s="385"/>
      <c r="L176" s="384"/>
      <c r="M176" s="383"/>
      <c r="N176" s="383"/>
      <c r="O176" s="383"/>
      <c r="P176" s="383"/>
      <c r="Q176" s="383"/>
      <c r="R176" s="383"/>
      <c r="S176" s="386"/>
    </row>
    <row r="177" spans="1:19" ht="15" customHeight="1" thickBot="1">
      <c r="B177" s="383"/>
      <c r="C177" s="384"/>
      <c r="D177" s="398" t="s">
        <v>70</v>
      </c>
      <c r="E177" s="399" t="s">
        <v>71</v>
      </c>
      <c r="F177" s="399" t="s">
        <v>72</v>
      </c>
      <c r="G177" s="399" t="s">
        <v>73</v>
      </c>
      <c r="H177" s="400" t="s">
        <v>74</v>
      </c>
      <c r="I177" s="401" t="s">
        <v>75</v>
      </c>
      <c r="K177" s="385"/>
      <c r="L177" s="384"/>
      <c r="M177" s="398" t="s">
        <v>70</v>
      </c>
      <c r="N177" s="399" t="s">
        <v>71</v>
      </c>
      <c r="O177" s="399" t="s">
        <v>72</v>
      </c>
      <c r="P177" s="399" t="s">
        <v>73</v>
      </c>
      <c r="Q177" s="400" t="s">
        <v>74</v>
      </c>
      <c r="R177" s="401" t="s">
        <v>75</v>
      </c>
      <c r="S177" s="386"/>
    </row>
    <row r="178" spans="1:19" ht="15" customHeight="1">
      <c r="B178" s="418" t="s">
        <v>77</v>
      </c>
      <c r="C178" s="402" t="s">
        <v>76</v>
      </c>
      <c r="D178" s="403">
        <f>SUMIF('2. Annual Costs of Staff Posts'!$D$13:$D$113,'Summary of Organisation Cost (2'!C173,'2. Annual Costs of Staff Posts'!$L$13:$L$113)</f>
        <v>0</v>
      </c>
      <c r="E178" s="403">
        <f>SUMIF('2. Annual Costs of Staff Posts'!$D$13:$D$113,'Summary of Organisation Cost (2'!C173,'2. Annual Costs of Staff Posts'!$Q$13:$Q$113)</f>
        <v>0</v>
      </c>
      <c r="F178" s="403">
        <f>SUMIF('2. Annual Costs of Staff Posts'!$D$13:$D$113,'Summary of Organisation Cost (2'!C173,'2. Annual Costs of Staff Posts'!$V$13:$V$113)</f>
        <v>0</v>
      </c>
      <c r="G178" s="403">
        <f>SUMIF('2. Annual Costs of Staff Posts'!$D$13:$D$113,'Summary of Organisation Cost (2'!C173,'2. Annual Costs of Staff Posts'!$AA$13:$AA$113)</f>
        <v>0</v>
      </c>
      <c r="H178" s="403">
        <f>SUMIF('2. Annual Costs of Staff Posts'!$D$13:$D$113,'Summary of Organisation Cost (2'!C173,'2. Annual Costs of Staff Posts'!$AF$13:$AF$113)</f>
        <v>0</v>
      </c>
      <c r="I178" s="404">
        <f>SUM(D178:H178)</f>
        <v>0</v>
      </c>
      <c r="K178" s="418" t="s">
        <v>77</v>
      </c>
      <c r="L178" s="402" t="s">
        <v>76</v>
      </c>
      <c r="M178" s="403">
        <f>SUMIF('2. Annual Costs of Staff Posts'!$D$13:$D$113,'Summary of Organisation Cost (2'!L173,'2. Annual Costs of Staff Posts'!$L$13:$L$113)</f>
        <v>0</v>
      </c>
      <c r="N178" s="403">
        <f>SUMIF('2. Annual Costs of Staff Posts'!$D$13:$D$113,'Summary of Organisation Cost (2'!L173,'2. Annual Costs of Staff Posts'!$Q$13:$Q$113)</f>
        <v>0</v>
      </c>
      <c r="O178" s="403">
        <f>SUMIF('2. Annual Costs of Staff Posts'!$D$13:$D$113,'Summary of Organisation Cost (2'!L173,'2. Annual Costs of Staff Posts'!$V$13:$V$113)</f>
        <v>0</v>
      </c>
      <c r="P178" s="403">
        <f>SUMIF('2. Annual Costs of Staff Posts'!$D$13:$D$113,'Summary of Organisation Cost (2'!L173,'2. Annual Costs of Staff Posts'!$AA$13:$AA$113)</f>
        <v>0</v>
      </c>
      <c r="Q178" s="403">
        <f>SUMIF('2. Annual Costs of Staff Posts'!$D$13:$D$113,'Summary of Organisation Cost (2'!L173,'2. Annual Costs of Staff Posts'!$AF$13:$AF$113)</f>
        <v>0</v>
      </c>
      <c r="R178" s="404">
        <f>SUM(M178:Q178)</f>
        <v>0</v>
      </c>
      <c r="S178" s="386"/>
    </row>
    <row r="179" spans="1:19" ht="15" customHeight="1">
      <c r="A179" s="416"/>
      <c r="B179" s="418" t="s">
        <v>77</v>
      </c>
      <c r="C179" s="405" t="s">
        <v>78</v>
      </c>
      <c r="D179" s="403">
        <f>SUMIF('3.Travel,Subsistence&amp;Conference'!$E$12:$E$61,'Summary of Organisation Cost (2'!C173,'3.Travel,Subsistence&amp;Conference'!$I$12:$I$61)</f>
        <v>0</v>
      </c>
      <c r="E179" s="403">
        <f>SUMIF('3.Travel,Subsistence&amp;Conference'!$E$12:$E$61,'Summary of Organisation Cost (2'!C173,'3.Travel,Subsistence&amp;Conference'!$K$12:$K$61)</f>
        <v>0</v>
      </c>
      <c r="F179" s="403">
        <f>SUMIF('3.Travel,Subsistence&amp;Conference'!$E$12:$E$61,'Summary of Organisation Cost (2'!C173,'3.Travel,Subsistence&amp;Conference'!$M$12:$M$61)</f>
        <v>0</v>
      </c>
      <c r="G179" s="403">
        <f>SUMIF('3.Travel,Subsistence&amp;Conference'!$E$12:$E$61,'Summary of Organisation Cost (2'!C173,'3.Travel,Subsistence&amp;Conference'!$O$12:$O$61)</f>
        <v>0</v>
      </c>
      <c r="H179" s="403">
        <f>SUMIF('3.Travel,Subsistence&amp;Conference'!$E$12:$E$61,'Summary of Organisation Cost (2'!C173,'3.Travel,Subsistence&amp;Conference'!$Q$12:$Q$61)</f>
        <v>0</v>
      </c>
      <c r="I179" s="406">
        <f t="shared" ref="I179:I185" si="40">SUM(D179:H179)</f>
        <v>0</v>
      </c>
      <c r="K179" s="418" t="s">
        <v>77</v>
      </c>
      <c r="L179" s="405" t="s">
        <v>78</v>
      </c>
      <c r="M179" s="403">
        <f>SUMIF('3.Travel,Subsistence&amp;Conference'!$E$12:$E$61,'Summary of Organisation Cost (2'!L173,'3.Travel,Subsistence&amp;Conference'!$I$12:$I$61)</f>
        <v>0</v>
      </c>
      <c r="N179" s="403">
        <f>SUMIF('3.Travel,Subsistence&amp;Conference'!$E$12:$E$61,'Summary of Organisation Cost (2'!L173,'3.Travel,Subsistence&amp;Conference'!$K$12:$K$61)</f>
        <v>0</v>
      </c>
      <c r="O179" s="403">
        <f>SUMIF('3.Travel,Subsistence&amp;Conference'!$E$12:$E$61,'Summary of Organisation Cost (2'!L173,'3.Travel,Subsistence&amp;Conference'!$M$12:$M$61)</f>
        <v>0</v>
      </c>
      <c r="P179" s="403">
        <f>SUMIF('3.Travel,Subsistence&amp;Conference'!$E$12:$E$61,'Summary of Organisation Cost (2'!L173,'3.Travel,Subsistence&amp;Conference'!$O$12:$O$61)</f>
        <v>0</v>
      </c>
      <c r="Q179" s="403">
        <f>SUMIF('3.Travel,Subsistence&amp;Conference'!$E$12:$E$61,'Summary of Organisation Cost (2'!L173,'3.Travel,Subsistence&amp;Conference'!$Q$12:$Q$61)</f>
        <v>0</v>
      </c>
      <c r="R179" s="406">
        <f t="shared" ref="R179:R185" si="41">SUM(M179:Q179)</f>
        <v>0</v>
      </c>
      <c r="S179" s="386"/>
    </row>
    <row r="180" spans="1:19" ht="15" customHeight="1">
      <c r="B180" s="418" t="s">
        <v>77</v>
      </c>
      <c r="C180" s="407" t="s">
        <v>27</v>
      </c>
      <c r="D180" s="403">
        <f>SUMIF('4. Equipment'!$D$12:$D$61,'Summary of Organisation Cost (2'!C173,'4. Equipment'!$H$12:$H$61)</f>
        <v>0</v>
      </c>
      <c r="E180" s="403">
        <f>SUMIF('4. Equipment'!$D$12:$D$61,'Summary of Organisation Cost (2'!C173,'4. Equipment'!$J$12:$J$61)</f>
        <v>0</v>
      </c>
      <c r="F180" s="403">
        <f>SUMIF('4. Equipment'!$D$12:$D$61,'Summary of Organisation Cost (2'!C173,'4. Equipment'!$L$12:$L$61)</f>
        <v>0</v>
      </c>
      <c r="G180" s="403">
        <f>SUMIF('4. Equipment'!$D$12:$D$61,'Summary of Organisation Cost (2'!C173,'4. Equipment'!$N$12:$N$61)</f>
        <v>0</v>
      </c>
      <c r="H180" s="403">
        <f>SUMIF('4. Equipment'!$D$12:$D$61,'Summary of Organisation Cost (2'!C173,'4. Equipment'!$P$12:$P$61)</f>
        <v>0</v>
      </c>
      <c r="I180" s="406">
        <f t="shared" si="40"/>
        <v>0</v>
      </c>
      <c r="K180" s="418" t="s">
        <v>77</v>
      </c>
      <c r="L180" s="407" t="s">
        <v>27</v>
      </c>
      <c r="M180" s="403">
        <f>SUMIF('4. Equipment'!$D$12:$D$61,'Summary of Organisation Cost (2'!L173,'4. Equipment'!$H$12:$H$61)</f>
        <v>0</v>
      </c>
      <c r="N180" s="403">
        <f>SUMIF('4. Equipment'!$D$12:$D$61,'Summary of Organisation Cost (2'!L173,'4. Equipment'!$J$12:$J$61)</f>
        <v>0</v>
      </c>
      <c r="O180" s="403">
        <f>SUMIF('4. Equipment'!$D$12:$D$61,'Summary of Organisation Cost (2'!L173,'4. Equipment'!$L$12:$L$61)</f>
        <v>0</v>
      </c>
      <c r="P180" s="403">
        <f>SUMIF('4. Equipment'!$D$12:$D$61,'Summary of Organisation Cost (2'!L173,'4. Equipment'!$N$12:$N$61)</f>
        <v>0</v>
      </c>
      <c r="Q180" s="403">
        <f>SUMIF('4. Equipment'!$D$12:$D$61,'Summary of Organisation Cost (2'!L173,'4. Equipment'!$P$12:$P$61)</f>
        <v>0</v>
      </c>
      <c r="R180" s="406">
        <f t="shared" si="41"/>
        <v>0</v>
      </c>
      <c r="S180" s="386"/>
    </row>
    <row r="181" spans="1:19" ht="15" customHeight="1">
      <c r="B181" s="418" t="s">
        <v>77</v>
      </c>
      <c r="C181" s="407" t="s">
        <v>28</v>
      </c>
      <c r="D181" s="403">
        <f>SUMIF('5. Consumables'!$D$12:$D$61,'Summary of Organisation Cost (2'!C173,'5. Consumables'!$H$12:$H$61)</f>
        <v>0</v>
      </c>
      <c r="E181" s="403">
        <f>SUMIF('5. Consumables'!$D$12:$D$61,'Summary of Organisation Cost (2'!C173,'5. Consumables'!$J$12:$J$61)</f>
        <v>0</v>
      </c>
      <c r="F181" s="403">
        <f>SUMIF('5. Consumables'!$D$12:$D$61,'Summary of Organisation Cost (2'!C173,'5. Consumables'!$L$12:$L$61)</f>
        <v>0</v>
      </c>
      <c r="G181" s="403">
        <f>SUMIF('5. Consumables'!$D$12:$D$61,'Summary of Organisation Cost (2'!C173,'5. Consumables'!$N$12:$N$61)</f>
        <v>0</v>
      </c>
      <c r="H181" s="403">
        <f>SUMIF('5. Consumables'!$D$12:$D$61,'Summary of Organisation Cost (2'!C173,'5. Consumables'!$P$12:$P$61)</f>
        <v>0</v>
      </c>
      <c r="I181" s="406">
        <f t="shared" si="40"/>
        <v>0</v>
      </c>
      <c r="K181" s="418" t="s">
        <v>77</v>
      </c>
      <c r="L181" s="407" t="s">
        <v>28</v>
      </c>
      <c r="M181" s="403">
        <f>SUMIF('5. Consumables'!$D$12:$D$61,'Summary of Organisation Cost (2'!L173,'5. Consumables'!$H$12:$H$61)</f>
        <v>0</v>
      </c>
      <c r="N181" s="403">
        <f>SUMIF('5. Consumables'!$D$12:$D$61,'Summary of Organisation Cost (2'!L173,'5. Consumables'!$J$12:$J$61)</f>
        <v>0</v>
      </c>
      <c r="O181" s="403">
        <f>SUMIF('5. Consumables'!$D$12:$D$61,'Summary of Organisation Cost (2'!L173,'5. Consumables'!$L$12:$L$61)</f>
        <v>0</v>
      </c>
      <c r="P181" s="403">
        <f>SUMIF('5. Consumables'!$D$12:$D$61,'Summary of Organisation Cost (2'!L173,'5. Consumables'!$N$12:$N$61)</f>
        <v>0</v>
      </c>
      <c r="Q181" s="403">
        <f>SUMIF('5. Consumables'!$D$12:$D$61,'Summary of Organisation Cost (2'!L173,'5. Consumables'!$P$12:$P$61)</f>
        <v>0</v>
      </c>
      <c r="R181" s="406">
        <f t="shared" si="41"/>
        <v>0</v>
      </c>
      <c r="S181" s="386"/>
    </row>
    <row r="182" spans="1:19" ht="15" customHeight="1">
      <c r="B182" s="418" t="s">
        <v>77</v>
      </c>
      <c r="C182" s="407" t="s">
        <v>29</v>
      </c>
      <c r="D182" s="403">
        <f>SUMIF('6. PPIEP'!$D$12:$D$61,'Summary of Organisation Cost (2'!C173,'6. PPIEP'!$H$12:$H$61)</f>
        <v>0</v>
      </c>
      <c r="E182" s="403">
        <f>SUMIF('6. PPIEP'!$D$12:$D$61,'Summary of Organisation Cost (2'!C173,'6. PPIEP'!$J$12:$J$61)</f>
        <v>0</v>
      </c>
      <c r="F182" s="403">
        <f>SUMIF('6. PPIEP'!$D$12:$D$61,'Summary of Organisation Cost (2'!C173,'6. PPIEP'!$L$12:$L$61)</f>
        <v>0</v>
      </c>
      <c r="G182" s="403">
        <f>SUMIF('6. PPIEP'!$D$12:$D$61,'Summary of Organisation Cost (2'!C173,'6. PPIEP'!$N$12:$N$61)</f>
        <v>0</v>
      </c>
      <c r="H182" s="403">
        <f>SUMIF('6. PPIEP'!$D$12:$D$61,'Summary of Organisation Cost (2'!C173,'6. PPIEP'!$P$12:$P$61)</f>
        <v>0</v>
      </c>
      <c r="I182" s="406">
        <f t="shared" si="40"/>
        <v>0</v>
      </c>
      <c r="K182" s="418" t="s">
        <v>77</v>
      </c>
      <c r="L182" s="407" t="s">
        <v>29</v>
      </c>
      <c r="M182" s="403">
        <f>SUMIF('6. PPIEP'!$D$12:$D$61,'Summary of Organisation Cost (2'!L173,'6. PPIEP'!$H$12:$H$61)</f>
        <v>0</v>
      </c>
      <c r="N182" s="403">
        <f>SUMIF('6. PPIEP'!$D$12:$D$61,'Summary of Organisation Cost (2'!L173,'6. PPIEP'!$J$12:$J$61)</f>
        <v>0</v>
      </c>
      <c r="O182" s="403">
        <f>SUMIF('6. PPIEP'!$D$12:$D$61,'Summary of Organisation Cost (2'!L173,'6. PPIEP'!$L$12:$L$61)</f>
        <v>0</v>
      </c>
      <c r="P182" s="403">
        <f>SUMIF('6. PPIEP'!$D$12:$D$61,'Summary of Organisation Cost (2'!L173,'6. PPIEP'!$N$12:$N$61)</f>
        <v>0</v>
      </c>
      <c r="Q182" s="403">
        <f>SUMIF('6. PPIEP'!$D$12:$D$61,'Summary of Organisation Cost (2'!L173,'6. PPIEP'!$P$12:$P$61)</f>
        <v>0</v>
      </c>
      <c r="R182" s="406">
        <f t="shared" si="41"/>
        <v>0</v>
      </c>
      <c r="S182" s="386"/>
    </row>
    <row r="183" spans="1:19" ht="15" customHeight="1">
      <c r="B183" s="418" t="s">
        <v>77</v>
      </c>
      <c r="C183" s="407" t="s">
        <v>30</v>
      </c>
      <c r="D183" s="403">
        <f>SUMIF('7. Dissemination'!$D$12:$D$61,'Summary of Organisation Cost (2'!C173,'7. Dissemination'!$H$12:$H$61)</f>
        <v>0</v>
      </c>
      <c r="E183" s="403">
        <f>SUMIF('7. Dissemination'!$D$12:$D$61,'Summary of Organisation Cost (2'!C173,'7. Dissemination'!$J$12:$J$61)</f>
        <v>0</v>
      </c>
      <c r="F183" s="403">
        <f>SUMIF('7. Dissemination'!$D$12:$D$61,'Summary of Organisation Cost (2'!C173,'7. Dissemination'!$L$12:$L$61)</f>
        <v>0</v>
      </c>
      <c r="G183" s="403">
        <f>SUMIF('7. Dissemination'!$D$12:$D$61,'Summary of Organisation Cost (2'!C173,'7. Dissemination'!$N$12:$N$61)</f>
        <v>0</v>
      </c>
      <c r="H183" s="403">
        <f>SUMIF('7. Dissemination'!$D$12:$D$61,'Summary of Organisation Cost (2'!C173,'7. Dissemination'!$P$12:$P$61)</f>
        <v>0</v>
      </c>
      <c r="I183" s="406">
        <f t="shared" si="40"/>
        <v>0</v>
      </c>
      <c r="K183" s="418" t="s">
        <v>77</v>
      </c>
      <c r="L183" s="407" t="s">
        <v>30</v>
      </c>
      <c r="M183" s="403">
        <f>SUMIF('7. Dissemination'!$D$12:$D$61,'Summary of Organisation Cost (2'!L173,'7. Dissemination'!$H$12:$H$61)</f>
        <v>0</v>
      </c>
      <c r="N183" s="403">
        <f>SUMIF('7. Dissemination'!$D$12:$D$61,'Summary of Organisation Cost (2'!L173,'7. Dissemination'!$J$12:$J$61)</f>
        <v>0</v>
      </c>
      <c r="O183" s="403">
        <f>SUMIF('7. Dissemination'!$D$12:$D$61,'Summary of Organisation Cost (2'!L173,'7. Dissemination'!$L$12:$L$61)</f>
        <v>0</v>
      </c>
      <c r="P183" s="403">
        <f>SUMIF('7. Dissemination'!$D$12:$D$61,'Summary of Organisation Cost (2'!L173,'7. Dissemination'!$N$12:$N$61)</f>
        <v>0</v>
      </c>
      <c r="Q183" s="403">
        <f>SUMIF('7. Dissemination'!$D$12:$D$61,'Summary of Organisation Cost (2'!L173,'7. Dissemination'!$P$12:$P$61)</f>
        <v>0</v>
      </c>
      <c r="R183" s="406">
        <f t="shared" si="41"/>
        <v>0</v>
      </c>
      <c r="S183" s="386"/>
    </row>
    <row r="184" spans="1:19" ht="15" customHeight="1">
      <c r="B184" s="418" t="s">
        <v>77</v>
      </c>
      <c r="C184" s="407" t="s">
        <v>79</v>
      </c>
      <c r="D184" s="403">
        <f>SUMIF('8. Other Direct Costs '!$D$12:$D$62,'Summary of Organisation Cost (2'!C173,'8. Other Direct Costs '!$H$12:$H$62)</f>
        <v>0</v>
      </c>
      <c r="E184" s="403">
        <f>SUMIF('8. Other Direct Costs '!$D$12:$D$62,'Summary of Organisation Cost (2'!C173,'8. Other Direct Costs '!$J$12:$J$62)</f>
        <v>0</v>
      </c>
      <c r="F184" s="403">
        <f>SUMIF('8. Other Direct Costs '!$D$12:$D$62,'Summary of Organisation Cost (2'!C173,'8. Other Direct Costs '!$L$12:$L$62)</f>
        <v>0</v>
      </c>
      <c r="G184" s="403">
        <f>SUMIF('8. Other Direct Costs '!$D$12:$D$62,'Summary of Organisation Cost (2'!C173,'8. Other Direct Costs '!$N$12:$N$62)</f>
        <v>0</v>
      </c>
      <c r="H184" s="403">
        <f>SUMIF('8. Other Direct Costs '!$D$12:$D$62,'Summary of Organisation Cost (2'!C173,'8. Other Direct Costs '!$P$12:$P$62)</f>
        <v>0</v>
      </c>
      <c r="I184" s="406">
        <f t="shared" si="40"/>
        <v>0</v>
      </c>
      <c r="K184" s="418" t="s">
        <v>77</v>
      </c>
      <c r="L184" s="407" t="s">
        <v>79</v>
      </c>
      <c r="M184" s="403">
        <f>SUMIF('8. Other Direct Costs '!$D$12:$D$62,'Summary of Organisation Cost (2'!L173,'8. Other Direct Costs '!$H$12:$H$62)</f>
        <v>0</v>
      </c>
      <c r="N184" s="403">
        <f>SUMIF('8. Other Direct Costs '!$D$12:$D$62,'Summary of Organisation Cost (2'!L173,'8. Other Direct Costs '!$J$12:$J$62)</f>
        <v>0</v>
      </c>
      <c r="O184" s="403">
        <f>SUMIF('8. Other Direct Costs '!$D$12:$D$62,'Summary of Organisation Cost (2'!L173,'8. Other Direct Costs '!$L$12:$L$62)</f>
        <v>0</v>
      </c>
      <c r="P184" s="403">
        <f>SUMIF('8. Other Direct Costs '!$D$12:$D$62,'Summary of Organisation Cost (2'!L173,'8. Other Direct Costs '!$N$12:$N$62)</f>
        <v>0</v>
      </c>
      <c r="Q184" s="403">
        <f>SUMIF('8. Other Direct Costs '!$D$12:$D$62,'Summary of Organisation Cost (2'!L173,'8. Other Direct Costs '!$P$12:$P$62)</f>
        <v>0</v>
      </c>
      <c r="R184" s="406">
        <f t="shared" si="41"/>
        <v>0</v>
      </c>
      <c r="S184" s="386"/>
    </row>
    <row r="185" spans="1:19" ht="15" customHeight="1" thickBot="1">
      <c r="B185" s="418" t="s">
        <v>77</v>
      </c>
      <c r="C185" s="419" t="s">
        <v>80</v>
      </c>
      <c r="D185" s="403">
        <f>SUMIF('9. INDIRECT COSTS'!$C$13:$C$62,'Summary of Organisation Cost (2'!C173,'9. INDIRECT COSTS'!$J$13:$J$62)</f>
        <v>0</v>
      </c>
      <c r="E185" s="403">
        <f>SUMIF('9. INDIRECT COSTS'!$C$13:$C$62,'Summary of Organisation Cost (2'!C173,'9. INDIRECT COSTS'!$N$13:$N$62)</f>
        <v>0</v>
      </c>
      <c r="F185" s="403">
        <f>SUMIF('9. INDIRECT COSTS'!$C$13:$C$62,'Summary of Organisation Cost (2'!C173,'9. INDIRECT COSTS'!$R$13:$R$62)</f>
        <v>0</v>
      </c>
      <c r="G185" s="403">
        <f>SUMIF('9. INDIRECT COSTS'!$C$13:$C$62,'Summary of Organisation Cost (2'!C173,'9. INDIRECT COSTS'!$V$13:$V$62)</f>
        <v>0</v>
      </c>
      <c r="H185" s="403">
        <f>SUMIF('9. INDIRECT COSTS'!$C$13:$C$62,'Summary of Organisation Cost (2'!C173,'9. INDIRECT COSTS'!$Z$13:$Z$62)</f>
        <v>0</v>
      </c>
      <c r="I185" s="406">
        <f t="shared" si="40"/>
        <v>0</v>
      </c>
      <c r="K185" s="418" t="s">
        <v>77</v>
      </c>
      <c r="L185" s="419" t="s">
        <v>80</v>
      </c>
      <c r="M185" s="403">
        <f>SUMIF('9. INDIRECT COSTS'!$C$13:$C$62,'Summary of Organisation Cost (2'!L173,'9. INDIRECT COSTS'!$J$13:$J$62)</f>
        <v>0</v>
      </c>
      <c r="N185" s="403">
        <f>SUMIF('9. INDIRECT COSTS'!$C$13:$C$62,'Summary of Organisation Cost (2'!L173,'9. INDIRECT COSTS'!$N$13:$N$62)</f>
        <v>0</v>
      </c>
      <c r="O185" s="403">
        <f>SUMIF('9. INDIRECT COSTS'!$C$13:$C$62,'Summary of Organisation Cost (2'!L173,'9. INDIRECT COSTS'!$R$13:$R$62)</f>
        <v>0</v>
      </c>
      <c r="P185" s="403">
        <f>SUMIF('9. INDIRECT COSTS'!$C$13:$C$62,'Summary of Organisation Cost (2'!L173,'9. INDIRECT COSTS'!$V$13:$V$62)</f>
        <v>0</v>
      </c>
      <c r="Q185" s="403">
        <f>SUMIF('9. INDIRECT COSTS'!$C$13:$C$62,'Summary of Organisation Cost (2'!L173,'9. INDIRECT COSTS'!$Z$13:$Z$62)</f>
        <v>0</v>
      </c>
      <c r="R185" s="406">
        <f t="shared" si="41"/>
        <v>0</v>
      </c>
      <c r="S185" s="386"/>
    </row>
    <row r="186" spans="1:19" ht="15" customHeight="1" thickBot="1">
      <c r="A186" s="378" t="str">
        <f>C175</f>
        <v>(Select)</v>
      </c>
      <c r="B186" s="418" t="str">
        <f>IF(C173="","-",C173)</f>
        <v>-</v>
      </c>
      <c r="C186" s="408" t="s">
        <v>81</v>
      </c>
      <c r="D186" s="410">
        <f t="shared" ref="D186:I186" si="42">SUM(D178:D185)</f>
        <v>0</v>
      </c>
      <c r="E186" s="410">
        <f t="shared" si="42"/>
        <v>0</v>
      </c>
      <c r="F186" s="410">
        <f t="shared" si="42"/>
        <v>0</v>
      </c>
      <c r="G186" s="410">
        <f t="shared" si="42"/>
        <v>0</v>
      </c>
      <c r="H186" s="410">
        <f t="shared" si="42"/>
        <v>0</v>
      </c>
      <c r="I186" s="412">
        <f t="shared" si="42"/>
        <v>0</v>
      </c>
      <c r="J186" s="481" t="str">
        <f>L175</f>
        <v>(Select)</v>
      </c>
      <c r="K186" s="418" t="str">
        <f>IF(L173="","-",L173)</f>
        <v>-</v>
      </c>
      <c r="L186" s="408" t="s">
        <v>81</v>
      </c>
      <c r="M186" s="410">
        <f t="shared" ref="M186:R186" si="43">SUM(M178:M185)</f>
        <v>0</v>
      </c>
      <c r="N186" s="410">
        <f t="shared" si="43"/>
        <v>0</v>
      </c>
      <c r="O186" s="410">
        <f t="shared" si="43"/>
        <v>0</v>
      </c>
      <c r="P186" s="410">
        <f t="shared" si="43"/>
        <v>0</v>
      </c>
      <c r="Q186" s="410">
        <f t="shared" si="43"/>
        <v>0</v>
      </c>
      <c r="R186" s="412">
        <f t="shared" si="43"/>
        <v>0</v>
      </c>
      <c r="S186" s="386"/>
    </row>
    <row r="187" spans="1:19" ht="15" customHeight="1">
      <c r="B187" s="383"/>
      <c r="C187" s="414"/>
      <c r="D187" s="415"/>
      <c r="E187" s="415"/>
      <c r="F187" s="415"/>
      <c r="G187" s="415"/>
      <c r="H187" s="415"/>
      <c r="I187" s="415"/>
      <c r="J187" s="483"/>
      <c r="K187" s="393"/>
      <c r="L187" s="414"/>
      <c r="M187" s="415"/>
      <c r="N187" s="415"/>
      <c r="O187" s="415"/>
      <c r="P187" s="415"/>
      <c r="Q187" s="415"/>
      <c r="R187" s="415"/>
      <c r="S187" s="386"/>
    </row>
    <row r="188" spans="1:19" ht="15" customHeight="1" thickBot="1">
      <c r="B188" s="383"/>
      <c r="C188" s="392" t="s">
        <v>68</v>
      </c>
      <c r="D188" s="386"/>
      <c r="E188" s="386"/>
      <c r="F188" s="386"/>
      <c r="G188" s="386"/>
      <c r="H188" s="386"/>
      <c r="I188" s="386"/>
      <c r="K188" s="393"/>
      <c r="L188" s="392" t="s">
        <v>68</v>
      </c>
      <c r="M188" s="383"/>
      <c r="N188" s="383"/>
      <c r="O188" s="383"/>
      <c r="P188" s="383"/>
      <c r="Q188" s="383"/>
      <c r="R188" s="383"/>
      <c r="S188" s="386"/>
    </row>
    <row r="189" spans="1:19" ht="15" customHeight="1" thickBot="1">
      <c r="A189" s="394" t="e">
        <f>A173+2</f>
        <v>#REF!</v>
      </c>
      <c r="B189" s="383"/>
      <c r="C189" s="395" t="str">
        <f>IF('START - AWARD DETAILS'!C43="","",'START - AWARD DETAILS'!C43)</f>
        <v/>
      </c>
      <c r="D189" s="386"/>
      <c r="E189" s="386"/>
      <c r="F189" s="386"/>
      <c r="G189" s="386"/>
      <c r="H189" s="386"/>
      <c r="I189" s="386"/>
      <c r="K189" s="393"/>
      <c r="L189" s="395" t="str">
        <f>IF('START - AWARD DETAILS'!C44="","",'START - AWARD DETAILS'!C44)</f>
        <v/>
      </c>
      <c r="M189" s="383"/>
      <c r="N189" s="383"/>
      <c r="O189" s="383"/>
      <c r="P189" s="383"/>
      <c r="Q189" s="383"/>
      <c r="R189" s="383"/>
      <c r="S189" s="386"/>
    </row>
    <row r="190" spans="1:19" ht="15" customHeight="1" thickBot="1">
      <c r="A190" s="394"/>
      <c r="B190" s="383"/>
      <c r="C190" s="396" t="s">
        <v>69</v>
      </c>
      <c r="D190" s="386"/>
      <c r="E190" s="386"/>
      <c r="F190" s="386"/>
      <c r="G190" s="386"/>
      <c r="H190" s="386"/>
      <c r="I190" s="386"/>
      <c r="K190" s="393"/>
      <c r="L190" s="396" t="s">
        <v>69</v>
      </c>
      <c r="M190" s="383"/>
      <c r="N190" s="383"/>
      <c r="O190" s="383"/>
      <c r="P190" s="383"/>
      <c r="Q190" s="383"/>
      <c r="R190" s="383"/>
      <c r="S190" s="386"/>
    </row>
    <row r="191" spans="1:19" ht="15" customHeight="1" thickBot="1">
      <c r="A191" s="394"/>
      <c r="B191" s="383"/>
      <c r="C191" s="397" t="str">
        <f>IFERROR(VLOOKUP('Summary of Organisation Cost (2'!C189,'START - AWARD DETAILS'!$C$21:$D$60,2,0),"")</f>
        <v>(Select)</v>
      </c>
      <c r="D191" s="386"/>
      <c r="E191" s="386"/>
      <c r="F191" s="386"/>
      <c r="G191" s="386"/>
      <c r="H191" s="386"/>
      <c r="I191" s="386"/>
      <c r="K191" s="393"/>
      <c r="L191" s="397" t="str">
        <f>IFERROR(VLOOKUP('Summary of Organisation Cost (2'!L189,'START - AWARD DETAILS'!$C$21:$D$60,2,0),"")</f>
        <v>(Select)</v>
      </c>
      <c r="M191" s="383"/>
      <c r="N191" s="383"/>
      <c r="O191" s="383"/>
      <c r="P191" s="383"/>
      <c r="Q191" s="383"/>
      <c r="R191" s="383"/>
      <c r="S191" s="386"/>
    </row>
    <row r="192" spans="1:19" ht="15" customHeight="1" thickBot="1">
      <c r="B192" s="383"/>
      <c r="C192" s="384"/>
      <c r="D192" s="383"/>
      <c r="E192" s="383"/>
      <c r="F192" s="383"/>
      <c r="G192" s="383"/>
      <c r="H192" s="383"/>
      <c r="I192" s="383"/>
      <c r="K192" s="385"/>
      <c r="L192" s="384"/>
      <c r="M192" s="383"/>
      <c r="N192" s="383"/>
      <c r="O192" s="383"/>
      <c r="P192" s="383"/>
      <c r="Q192" s="383"/>
      <c r="R192" s="383"/>
      <c r="S192" s="386"/>
    </row>
    <row r="193" spans="1:19" ht="15" customHeight="1" thickBot="1">
      <c r="B193" s="383"/>
      <c r="C193" s="384"/>
      <c r="D193" s="398" t="s">
        <v>70</v>
      </c>
      <c r="E193" s="399" t="s">
        <v>71</v>
      </c>
      <c r="F193" s="399" t="s">
        <v>72</v>
      </c>
      <c r="G193" s="399" t="s">
        <v>73</v>
      </c>
      <c r="H193" s="400" t="s">
        <v>74</v>
      </c>
      <c r="I193" s="401" t="s">
        <v>75</v>
      </c>
      <c r="K193" s="385"/>
      <c r="L193" s="384"/>
      <c r="M193" s="398" t="s">
        <v>70</v>
      </c>
      <c r="N193" s="399" t="s">
        <v>71</v>
      </c>
      <c r="O193" s="399" t="s">
        <v>72</v>
      </c>
      <c r="P193" s="399" t="s">
        <v>73</v>
      </c>
      <c r="Q193" s="400" t="s">
        <v>74</v>
      </c>
      <c r="R193" s="401" t="s">
        <v>75</v>
      </c>
      <c r="S193" s="386"/>
    </row>
    <row r="194" spans="1:19" ht="15" customHeight="1">
      <c r="B194" s="418" t="s">
        <v>77</v>
      </c>
      <c r="C194" s="402" t="s">
        <v>76</v>
      </c>
      <c r="D194" s="403">
        <f>SUMIF('2. Annual Costs of Staff Posts'!$D$13:$D$113,'Summary of Organisation Cost (2'!C189,'2. Annual Costs of Staff Posts'!$L$13:$L$113)</f>
        <v>0</v>
      </c>
      <c r="E194" s="403">
        <f>SUMIF('2. Annual Costs of Staff Posts'!$D$13:$D$113,'Summary of Organisation Cost (2'!C189,'2. Annual Costs of Staff Posts'!$Q$13:$Q$113)</f>
        <v>0</v>
      </c>
      <c r="F194" s="403">
        <f>SUMIF('2. Annual Costs of Staff Posts'!$D$13:$D$113,'Summary of Organisation Cost (2'!C189,'2. Annual Costs of Staff Posts'!$V$13:$V$113)</f>
        <v>0</v>
      </c>
      <c r="G194" s="403">
        <f>SUMIF('2. Annual Costs of Staff Posts'!$D$13:$D$113,'Summary of Organisation Cost (2'!C189,'2. Annual Costs of Staff Posts'!$AA$13:$AA$113)</f>
        <v>0</v>
      </c>
      <c r="H194" s="403">
        <f>SUMIF('2. Annual Costs of Staff Posts'!$D$13:$D$113,'Summary of Organisation Cost (2'!C189,'2. Annual Costs of Staff Posts'!$AF$13:$AF$113)</f>
        <v>0</v>
      </c>
      <c r="I194" s="404">
        <f>SUM(D194:H194)</f>
        <v>0</v>
      </c>
      <c r="K194" s="418" t="s">
        <v>77</v>
      </c>
      <c r="L194" s="402" t="s">
        <v>76</v>
      </c>
      <c r="M194" s="403">
        <f>SUMIF('2. Annual Costs of Staff Posts'!$D$13:$D$113,'Summary of Organisation Cost (2'!L189,'2. Annual Costs of Staff Posts'!$L$13:$L$113)</f>
        <v>0</v>
      </c>
      <c r="N194" s="403">
        <f>SUMIF('2. Annual Costs of Staff Posts'!$D$13:$D$113,'Summary of Organisation Cost (2'!L189,'2. Annual Costs of Staff Posts'!$Q$13:$Q$113)</f>
        <v>0</v>
      </c>
      <c r="O194" s="403">
        <f>SUMIF('2. Annual Costs of Staff Posts'!$D$13:$D$113,'Summary of Organisation Cost (2'!L189,'2. Annual Costs of Staff Posts'!$V$13:$V$113)</f>
        <v>0</v>
      </c>
      <c r="P194" s="403">
        <f>SUMIF('2. Annual Costs of Staff Posts'!$D$13:$D$113,'Summary of Organisation Cost (2'!L189,'2. Annual Costs of Staff Posts'!$AA$13:$AA$113)</f>
        <v>0</v>
      </c>
      <c r="Q194" s="403">
        <f>SUMIF('2. Annual Costs of Staff Posts'!$D$13:$D$113,'Summary of Organisation Cost (2'!L189,'2. Annual Costs of Staff Posts'!$AF$13:$AF$113)</f>
        <v>0</v>
      </c>
      <c r="R194" s="404">
        <f>SUM(M194:Q194)</f>
        <v>0</v>
      </c>
      <c r="S194" s="386"/>
    </row>
    <row r="195" spans="1:19" ht="15" customHeight="1">
      <c r="A195" s="416"/>
      <c r="B195" s="418" t="s">
        <v>77</v>
      </c>
      <c r="C195" s="405" t="s">
        <v>78</v>
      </c>
      <c r="D195" s="403">
        <f>SUMIF('3.Travel,Subsistence&amp;Conference'!$E$12:$E$61,'Summary of Organisation Cost (2'!C189,'3.Travel,Subsistence&amp;Conference'!$I$12:$I$61)</f>
        <v>0</v>
      </c>
      <c r="E195" s="403">
        <f>SUMIF('3.Travel,Subsistence&amp;Conference'!$E$12:$E$61,'Summary of Organisation Cost (2'!C189,'3.Travel,Subsistence&amp;Conference'!$K$12:$K$61)</f>
        <v>0</v>
      </c>
      <c r="F195" s="403">
        <f>SUMIF('3.Travel,Subsistence&amp;Conference'!$E$12:$E$61,'Summary of Organisation Cost (2'!C189,'3.Travel,Subsistence&amp;Conference'!$M$12:$M$61)</f>
        <v>0</v>
      </c>
      <c r="G195" s="403">
        <f>SUMIF('3.Travel,Subsistence&amp;Conference'!$E$12:$E$61,'Summary of Organisation Cost (2'!C189,'3.Travel,Subsistence&amp;Conference'!$O$12:$O$61)</f>
        <v>0</v>
      </c>
      <c r="H195" s="403">
        <f>SUMIF('3.Travel,Subsistence&amp;Conference'!$E$12:$E$61,'Summary of Organisation Cost (2'!C189,'3.Travel,Subsistence&amp;Conference'!$Q$12:$Q$61)</f>
        <v>0</v>
      </c>
      <c r="I195" s="406">
        <f t="shared" ref="I195:I201" si="44">SUM(D195:H195)</f>
        <v>0</v>
      </c>
      <c r="K195" s="418" t="s">
        <v>77</v>
      </c>
      <c r="L195" s="405" t="s">
        <v>78</v>
      </c>
      <c r="M195" s="403">
        <f>SUMIF('3.Travel,Subsistence&amp;Conference'!$E$12:$E$61,'Summary of Organisation Cost (2'!L189,'3.Travel,Subsistence&amp;Conference'!$I$12:$I$61)</f>
        <v>0</v>
      </c>
      <c r="N195" s="403">
        <f>SUMIF('3.Travel,Subsistence&amp;Conference'!$E$12:$E$61,'Summary of Organisation Cost (2'!L189,'3.Travel,Subsistence&amp;Conference'!$K$12:$K$61)</f>
        <v>0</v>
      </c>
      <c r="O195" s="403">
        <f>SUMIF('3.Travel,Subsistence&amp;Conference'!$E$12:$E$61,'Summary of Organisation Cost (2'!L189,'3.Travel,Subsistence&amp;Conference'!$M$12:$M$61)</f>
        <v>0</v>
      </c>
      <c r="P195" s="403">
        <f>SUMIF('3.Travel,Subsistence&amp;Conference'!$E$12:$E$61,'Summary of Organisation Cost (2'!L189,'3.Travel,Subsistence&amp;Conference'!$O$12:$O$61)</f>
        <v>0</v>
      </c>
      <c r="Q195" s="403">
        <f>SUMIF('3.Travel,Subsistence&amp;Conference'!$E$12:$E$61,'Summary of Organisation Cost (2'!L189,'3.Travel,Subsistence&amp;Conference'!$Q$12:$Q$61)</f>
        <v>0</v>
      </c>
      <c r="R195" s="406">
        <f t="shared" ref="R195:R201" si="45">SUM(M195:Q195)</f>
        <v>0</v>
      </c>
      <c r="S195" s="386"/>
    </row>
    <row r="196" spans="1:19" ht="15" customHeight="1">
      <c r="B196" s="418" t="s">
        <v>77</v>
      </c>
      <c r="C196" s="407" t="s">
        <v>27</v>
      </c>
      <c r="D196" s="403">
        <f>SUMIF('4. Equipment'!$D$12:$D$61,'Summary of Organisation Cost (2'!C189,'4. Equipment'!$H$12:$H$61)</f>
        <v>0</v>
      </c>
      <c r="E196" s="403">
        <f>SUMIF('4. Equipment'!$D$12:$D$61,'Summary of Organisation Cost (2'!C189,'4. Equipment'!$J$12:$J$61)</f>
        <v>0</v>
      </c>
      <c r="F196" s="403">
        <f>SUMIF('4. Equipment'!$D$12:$D$61,'Summary of Organisation Cost (2'!C189,'4. Equipment'!$L$12:$L$61)</f>
        <v>0</v>
      </c>
      <c r="G196" s="403">
        <f>SUMIF('4. Equipment'!$D$12:$D$61,'Summary of Organisation Cost (2'!C189,'4. Equipment'!$N$12:$N$61)</f>
        <v>0</v>
      </c>
      <c r="H196" s="403">
        <f>SUMIF('4. Equipment'!$D$12:$D$61,'Summary of Organisation Cost (2'!C189,'4. Equipment'!$P$12:$P$61)</f>
        <v>0</v>
      </c>
      <c r="I196" s="406">
        <f t="shared" si="44"/>
        <v>0</v>
      </c>
      <c r="K196" s="418" t="s">
        <v>77</v>
      </c>
      <c r="L196" s="407" t="s">
        <v>27</v>
      </c>
      <c r="M196" s="403">
        <f>SUMIF('4. Equipment'!$D$12:$D$61,'Summary of Organisation Cost (2'!L189,'4. Equipment'!$H$12:$H$61)</f>
        <v>0</v>
      </c>
      <c r="N196" s="403">
        <f>SUMIF('4. Equipment'!$D$12:$D$61,'Summary of Organisation Cost (2'!L189,'4. Equipment'!$J$12:$J$61)</f>
        <v>0</v>
      </c>
      <c r="O196" s="403">
        <f>SUMIF('4. Equipment'!$D$12:$D$61,'Summary of Organisation Cost (2'!L189,'4. Equipment'!$L$12:$L$61)</f>
        <v>0</v>
      </c>
      <c r="P196" s="403">
        <f>SUMIF('4. Equipment'!$D$12:$D$61,'Summary of Organisation Cost (2'!L189,'4. Equipment'!$N$12:$N$61)</f>
        <v>0</v>
      </c>
      <c r="Q196" s="403">
        <f>SUMIF('4. Equipment'!$D$12:$D$61,'Summary of Organisation Cost (2'!L189,'4. Equipment'!$P$12:$P$61)</f>
        <v>0</v>
      </c>
      <c r="R196" s="406">
        <f t="shared" si="45"/>
        <v>0</v>
      </c>
      <c r="S196" s="386"/>
    </row>
    <row r="197" spans="1:19" ht="15" customHeight="1">
      <c r="B197" s="418" t="s">
        <v>77</v>
      </c>
      <c r="C197" s="407" t="s">
        <v>28</v>
      </c>
      <c r="D197" s="403">
        <f>SUMIF('5. Consumables'!$D$12:$D$61,'Summary of Organisation Cost (2'!C189,'5. Consumables'!$H$12:$H$61)</f>
        <v>0</v>
      </c>
      <c r="E197" s="403">
        <f>SUMIF('5. Consumables'!$D$12:$D$61,'Summary of Organisation Cost (2'!C189,'5. Consumables'!$J$12:$J$61)</f>
        <v>0</v>
      </c>
      <c r="F197" s="403">
        <f>SUMIF('5. Consumables'!$D$12:$D$61,'Summary of Organisation Cost (2'!C189,'5. Consumables'!$L$12:$L$61)</f>
        <v>0</v>
      </c>
      <c r="G197" s="403">
        <f>SUMIF('5. Consumables'!$D$12:$D$61,'Summary of Organisation Cost (2'!C189,'5. Consumables'!$N$12:$N$61)</f>
        <v>0</v>
      </c>
      <c r="H197" s="403">
        <f>SUMIF('5. Consumables'!$D$12:$D$61,'Summary of Organisation Cost (2'!C189,'5. Consumables'!$P$12:$P$61)</f>
        <v>0</v>
      </c>
      <c r="I197" s="406">
        <f t="shared" si="44"/>
        <v>0</v>
      </c>
      <c r="K197" s="418" t="s">
        <v>77</v>
      </c>
      <c r="L197" s="407" t="s">
        <v>28</v>
      </c>
      <c r="M197" s="403">
        <f>SUMIF('5. Consumables'!$D$12:$D$61,'Summary of Organisation Cost (2'!L189,'5. Consumables'!$H$12:$H$61)</f>
        <v>0</v>
      </c>
      <c r="N197" s="403">
        <f>SUMIF('5. Consumables'!$D$12:$D$61,'Summary of Organisation Cost (2'!L189,'5. Consumables'!$J$12:$J$61)</f>
        <v>0</v>
      </c>
      <c r="O197" s="403">
        <f>SUMIF('5. Consumables'!$D$12:$D$61,'Summary of Organisation Cost (2'!L189,'5. Consumables'!$L$12:$L$61)</f>
        <v>0</v>
      </c>
      <c r="P197" s="403">
        <f>SUMIF('5. Consumables'!$D$12:$D$61,'Summary of Organisation Cost (2'!L189,'5. Consumables'!$N$12:$N$61)</f>
        <v>0</v>
      </c>
      <c r="Q197" s="403">
        <f>SUMIF('5. Consumables'!$D$12:$D$61,'Summary of Organisation Cost (2'!L189,'5. Consumables'!$P$12:$P$61)</f>
        <v>0</v>
      </c>
      <c r="R197" s="406">
        <f t="shared" si="45"/>
        <v>0</v>
      </c>
      <c r="S197" s="386"/>
    </row>
    <row r="198" spans="1:19" ht="15" customHeight="1">
      <c r="B198" s="418" t="s">
        <v>77</v>
      </c>
      <c r="C198" s="407" t="s">
        <v>29</v>
      </c>
      <c r="D198" s="403">
        <f>SUMIF('6. PPIEP'!$D$12:$D$61,'Summary of Organisation Cost (2'!C189,'6. PPIEP'!$H$12:$H$61)</f>
        <v>0</v>
      </c>
      <c r="E198" s="403">
        <f>SUMIF('6. PPIEP'!$D$12:$D$61,'Summary of Organisation Cost (2'!C189,'6. PPIEP'!$J$12:$J$61)</f>
        <v>0</v>
      </c>
      <c r="F198" s="403">
        <f>SUMIF('6. PPIEP'!$D$12:$D$61,'Summary of Organisation Cost (2'!C189,'6. PPIEP'!$L$12:$L$61)</f>
        <v>0</v>
      </c>
      <c r="G198" s="403">
        <f>SUMIF('6. PPIEP'!$D$12:$D$61,'Summary of Organisation Cost (2'!C189,'6. PPIEP'!$N$12:$N$61)</f>
        <v>0</v>
      </c>
      <c r="H198" s="403">
        <f>SUMIF('6. PPIEP'!$D$12:$D$61,'Summary of Organisation Cost (2'!C189,'6. PPIEP'!$P$12:$P$61)</f>
        <v>0</v>
      </c>
      <c r="I198" s="406">
        <f t="shared" si="44"/>
        <v>0</v>
      </c>
      <c r="K198" s="418" t="s">
        <v>77</v>
      </c>
      <c r="L198" s="407" t="s">
        <v>29</v>
      </c>
      <c r="M198" s="403">
        <f>SUMIF('6. PPIEP'!$D$12:$D$61,'Summary of Organisation Cost (2'!L189,'6. PPIEP'!$H$12:$H$61)</f>
        <v>0</v>
      </c>
      <c r="N198" s="403">
        <f>SUMIF('6. PPIEP'!$D$12:$D$61,'Summary of Organisation Cost (2'!L189,'6. PPIEP'!$J$12:$J$61)</f>
        <v>0</v>
      </c>
      <c r="O198" s="403">
        <f>SUMIF('6. PPIEP'!$D$12:$D$61,'Summary of Organisation Cost (2'!L189,'6. PPIEP'!$L$12:$L$61)</f>
        <v>0</v>
      </c>
      <c r="P198" s="403">
        <f>SUMIF('6. PPIEP'!$D$12:$D$61,'Summary of Organisation Cost (2'!L189,'6. PPIEP'!$N$12:$N$61)</f>
        <v>0</v>
      </c>
      <c r="Q198" s="403">
        <f>SUMIF('6. PPIEP'!$D$12:$D$61,'Summary of Organisation Cost (2'!L189,'6. PPIEP'!$P$12:$P$61)</f>
        <v>0</v>
      </c>
      <c r="R198" s="406">
        <f t="shared" si="45"/>
        <v>0</v>
      </c>
      <c r="S198" s="386"/>
    </row>
    <row r="199" spans="1:19" ht="15" customHeight="1">
      <c r="B199" s="418" t="s">
        <v>77</v>
      </c>
      <c r="C199" s="407" t="s">
        <v>30</v>
      </c>
      <c r="D199" s="403">
        <f>SUMIF('7. Dissemination'!$D$12:$D$61,'Summary of Organisation Cost (2'!C189,'7. Dissemination'!$H$12:$H$61)</f>
        <v>0</v>
      </c>
      <c r="E199" s="403">
        <f>SUMIF('7. Dissemination'!$D$12:$D$61,'Summary of Organisation Cost (2'!C189,'7. Dissemination'!$J$12:$J$61)</f>
        <v>0</v>
      </c>
      <c r="F199" s="403">
        <f>SUMIF('7. Dissemination'!$D$12:$D$61,'Summary of Organisation Cost (2'!C189,'7. Dissemination'!$L$12:$L$61)</f>
        <v>0</v>
      </c>
      <c r="G199" s="403">
        <f>SUMIF('7. Dissemination'!$D$12:$D$61,'Summary of Organisation Cost (2'!C189,'7. Dissemination'!$N$12:$N$61)</f>
        <v>0</v>
      </c>
      <c r="H199" s="403">
        <f>SUMIF('7. Dissemination'!$D$12:$D$61,'Summary of Organisation Cost (2'!C189,'7. Dissemination'!$P$12:$P$61)</f>
        <v>0</v>
      </c>
      <c r="I199" s="406">
        <f t="shared" si="44"/>
        <v>0</v>
      </c>
      <c r="K199" s="418" t="s">
        <v>77</v>
      </c>
      <c r="L199" s="407" t="s">
        <v>30</v>
      </c>
      <c r="M199" s="403">
        <f>SUMIF('7. Dissemination'!$D$12:$D$61,'Summary of Organisation Cost (2'!L189,'7. Dissemination'!$H$12:$H$61)</f>
        <v>0</v>
      </c>
      <c r="N199" s="403">
        <f>SUMIF('7. Dissemination'!$D$12:$D$61,'Summary of Organisation Cost (2'!L189,'7. Dissemination'!$J$12:$J$61)</f>
        <v>0</v>
      </c>
      <c r="O199" s="403">
        <f>SUMIF('7. Dissemination'!$D$12:$D$61,'Summary of Organisation Cost (2'!L189,'7. Dissemination'!$L$12:$L$61)</f>
        <v>0</v>
      </c>
      <c r="P199" s="403">
        <f>SUMIF('7. Dissemination'!$D$12:$D$61,'Summary of Organisation Cost (2'!L189,'7. Dissemination'!$N$12:$N$61)</f>
        <v>0</v>
      </c>
      <c r="Q199" s="403">
        <f>SUMIF('7. Dissemination'!$D$12:$D$61,'Summary of Organisation Cost (2'!L189,'7. Dissemination'!$P$12:$P$61)</f>
        <v>0</v>
      </c>
      <c r="R199" s="406">
        <f t="shared" si="45"/>
        <v>0</v>
      </c>
      <c r="S199" s="386"/>
    </row>
    <row r="200" spans="1:19" ht="15" customHeight="1">
      <c r="B200" s="418" t="s">
        <v>77</v>
      </c>
      <c r="C200" s="407" t="s">
        <v>79</v>
      </c>
      <c r="D200" s="403">
        <f>SUMIF('8. Other Direct Costs '!$D$12:$D$62,'Summary of Organisation Cost (2'!C189,'8. Other Direct Costs '!$H$12:$H$62)</f>
        <v>0</v>
      </c>
      <c r="E200" s="403">
        <f>SUMIF('8. Other Direct Costs '!$D$12:$D$62,'Summary of Organisation Cost (2'!C189,'8. Other Direct Costs '!$J$12:$J$62)</f>
        <v>0</v>
      </c>
      <c r="F200" s="403">
        <f>SUMIF('8. Other Direct Costs '!$D$12:$D$62,'Summary of Organisation Cost (2'!C189,'8. Other Direct Costs '!$L$12:$L$62)</f>
        <v>0</v>
      </c>
      <c r="G200" s="403">
        <f>SUMIF('8. Other Direct Costs '!$D$12:$D$62,'Summary of Organisation Cost (2'!C189,'8. Other Direct Costs '!$N$12:$N$62)</f>
        <v>0</v>
      </c>
      <c r="H200" s="403">
        <f>SUMIF('8. Other Direct Costs '!$D$12:$D$62,'Summary of Organisation Cost (2'!C189,'8. Other Direct Costs '!$P$12:$P$62)</f>
        <v>0</v>
      </c>
      <c r="I200" s="406">
        <f t="shared" si="44"/>
        <v>0</v>
      </c>
      <c r="K200" s="418" t="s">
        <v>77</v>
      </c>
      <c r="L200" s="407" t="s">
        <v>79</v>
      </c>
      <c r="M200" s="403">
        <f>SUMIF('8. Other Direct Costs '!$D$12:$D$62,'Summary of Organisation Cost (2'!L189,'8. Other Direct Costs '!$H$12:$H$62)</f>
        <v>0</v>
      </c>
      <c r="N200" s="403">
        <f>SUMIF('8. Other Direct Costs '!$D$12:$D$62,'Summary of Organisation Cost (2'!L189,'8. Other Direct Costs '!$J$12:$J$62)</f>
        <v>0</v>
      </c>
      <c r="O200" s="403">
        <f>SUMIF('8. Other Direct Costs '!$D$12:$D$62,'Summary of Organisation Cost (2'!L189,'8. Other Direct Costs '!$L$12:$L$62)</f>
        <v>0</v>
      </c>
      <c r="P200" s="403">
        <f>SUMIF('8. Other Direct Costs '!$D$12:$D$62,'Summary of Organisation Cost (2'!L189,'8. Other Direct Costs '!$N$12:$N$62)</f>
        <v>0</v>
      </c>
      <c r="Q200" s="403">
        <f>SUMIF('8. Other Direct Costs '!$D$12:$D$62,'Summary of Organisation Cost (2'!L189,'8. Other Direct Costs '!$P$12:$P$62)</f>
        <v>0</v>
      </c>
      <c r="R200" s="406">
        <f t="shared" si="45"/>
        <v>0</v>
      </c>
      <c r="S200" s="386"/>
    </row>
    <row r="201" spans="1:19" ht="15" customHeight="1" thickBot="1">
      <c r="B201" s="418" t="s">
        <v>77</v>
      </c>
      <c r="C201" s="419" t="s">
        <v>80</v>
      </c>
      <c r="D201" s="403">
        <f>SUMIF('9. INDIRECT COSTS'!$C$13:$C$62,'Summary of Organisation Cost (2'!C189,'9. INDIRECT COSTS'!$J$13:$J$62)</f>
        <v>0</v>
      </c>
      <c r="E201" s="403">
        <f>SUMIF('9. INDIRECT COSTS'!$C$13:$C$62,'Summary of Organisation Cost (2'!C189,'9. INDIRECT COSTS'!$N$13:$N$62)</f>
        <v>0</v>
      </c>
      <c r="F201" s="403">
        <f>SUMIF('9. INDIRECT COSTS'!$C$13:$C$62,'Summary of Organisation Cost (2'!C189,'9. INDIRECT COSTS'!$R$13:$R$62)</f>
        <v>0</v>
      </c>
      <c r="G201" s="403">
        <f>SUMIF('9. INDIRECT COSTS'!$C$13:$C$62,'Summary of Organisation Cost (2'!C189,'9. INDIRECT COSTS'!$V$13:$V$62)</f>
        <v>0</v>
      </c>
      <c r="H201" s="403">
        <f>SUMIF('9. INDIRECT COSTS'!$C$13:$C$62,'Summary of Organisation Cost (2'!C189,'9. INDIRECT COSTS'!$Z$13:$Z$62)</f>
        <v>0</v>
      </c>
      <c r="I201" s="406">
        <f t="shared" si="44"/>
        <v>0</v>
      </c>
      <c r="K201" s="418" t="s">
        <v>77</v>
      </c>
      <c r="L201" s="419" t="s">
        <v>80</v>
      </c>
      <c r="M201" s="403">
        <f>SUMIF('9. INDIRECT COSTS'!$C$13:$C$62,'Summary of Organisation Cost (2'!L189,'9. INDIRECT COSTS'!$J$13:$J$62)</f>
        <v>0</v>
      </c>
      <c r="N201" s="403">
        <f>SUMIF('9. INDIRECT COSTS'!$C$13:$C$62,'Summary of Organisation Cost (2'!L189,'9. INDIRECT COSTS'!$N$13:$N$62)</f>
        <v>0</v>
      </c>
      <c r="O201" s="403">
        <f>SUMIF('9. INDIRECT COSTS'!$C$13:$C$62,'Summary of Organisation Cost (2'!L189,'9. INDIRECT COSTS'!$R$13:$R$62)</f>
        <v>0</v>
      </c>
      <c r="P201" s="403">
        <f>SUMIF('9. INDIRECT COSTS'!$C$13:$C$62,'Summary of Organisation Cost (2'!L189,'9. INDIRECT COSTS'!$V$13:$V$62)</f>
        <v>0</v>
      </c>
      <c r="Q201" s="403">
        <f>SUMIF('9. INDIRECT COSTS'!$C$13:$C$62,'Summary of Organisation Cost (2'!L189,'9. INDIRECT COSTS'!$Z$13:$Z$62)</f>
        <v>0</v>
      </c>
      <c r="R201" s="406">
        <f t="shared" si="45"/>
        <v>0</v>
      </c>
      <c r="S201" s="386"/>
    </row>
    <row r="202" spans="1:19" ht="15" customHeight="1" thickBot="1">
      <c r="A202" s="378" t="str">
        <f>C191</f>
        <v>(Select)</v>
      </c>
      <c r="B202" s="418" t="str">
        <f>IF(C189="","-",C189)</f>
        <v>-</v>
      </c>
      <c r="C202" s="408" t="s">
        <v>81</v>
      </c>
      <c r="D202" s="410">
        <f t="shared" ref="D202:I202" si="46">SUM(D194:D201)</f>
        <v>0</v>
      </c>
      <c r="E202" s="410">
        <f t="shared" si="46"/>
        <v>0</v>
      </c>
      <c r="F202" s="410">
        <f t="shared" si="46"/>
        <v>0</v>
      </c>
      <c r="G202" s="410">
        <f t="shared" si="46"/>
        <v>0</v>
      </c>
      <c r="H202" s="410">
        <f t="shared" si="46"/>
        <v>0</v>
      </c>
      <c r="I202" s="412">
        <f t="shared" si="46"/>
        <v>0</v>
      </c>
      <c r="J202" s="481" t="str">
        <f>L191</f>
        <v>(Select)</v>
      </c>
      <c r="K202" s="418" t="str">
        <f>IF(L189="","-",L189)</f>
        <v>-</v>
      </c>
      <c r="L202" s="408" t="s">
        <v>81</v>
      </c>
      <c r="M202" s="410">
        <f t="shared" ref="M202:R202" si="47">SUM(M194:M201)</f>
        <v>0</v>
      </c>
      <c r="N202" s="410">
        <f t="shared" si="47"/>
        <v>0</v>
      </c>
      <c r="O202" s="410">
        <f t="shared" si="47"/>
        <v>0</v>
      </c>
      <c r="P202" s="410">
        <f t="shared" si="47"/>
        <v>0</v>
      </c>
      <c r="Q202" s="410">
        <f t="shared" si="47"/>
        <v>0</v>
      </c>
      <c r="R202" s="412">
        <f t="shared" si="47"/>
        <v>0</v>
      </c>
      <c r="S202" s="386"/>
    </row>
    <row r="203" spans="1:19" ht="15" customHeight="1">
      <c r="B203" s="383"/>
      <c r="C203" s="414"/>
      <c r="D203" s="415"/>
      <c r="E203" s="415"/>
      <c r="F203" s="415"/>
      <c r="G203" s="415"/>
      <c r="H203" s="415"/>
      <c r="I203" s="415"/>
      <c r="J203" s="483"/>
      <c r="K203" s="393"/>
      <c r="L203" s="414"/>
      <c r="M203" s="415"/>
      <c r="N203" s="415"/>
      <c r="O203" s="415"/>
      <c r="P203" s="415"/>
      <c r="Q203" s="415"/>
      <c r="R203" s="415"/>
      <c r="S203" s="386"/>
    </row>
    <row r="204" spans="1:19" ht="15" customHeight="1" thickBot="1">
      <c r="B204" s="383"/>
      <c r="C204" s="392" t="s">
        <v>68</v>
      </c>
      <c r="D204" s="386"/>
      <c r="E204" s="386"/>
      <c r="F204" s="386"/>
      <c r="G204" s="386"/>
      <c r="H204" s="386"/>
      <c r="I204" s="386"/>
      <c r="K204" s="393"/>
      <c r="L204" s="392" t="s">
        <v>68</v>
      </c>
      <c r="M204" s="383"/>
      <c r="N204" s="383"/>
      <c r="O204" s="383"/>
      <c r="P204" s="383"/>
      <c r="Q204" s="383"/>
      <c r="R204" s="383"/>
      <c r="S204" s="386"/>
    </row>
    <row r="205" spans="1:19" ht="15" customHeight="1" thickBot="1">
      <c r="A205" s="394" t="e">
        <f>A189+2</f>
        <v>#REF!</v>
      </c>
      <c r="B205" s="383"/>
      <c r="C205" s="395" t="str">
        <f>IF('START - AWARD DETAILS'!C45="","",'START - AWARD DETAILS'!C45)</f>
        <v/>
      </c>
      <c r="D205" s="386"/>
      <c r="E205" s="386"/>
      <c r="F205" s="386"/>
      <c r="G205" s="386"/>
      <c r="H205" s="386"/>
      <c r="I205" s="386"/>
      <c r="K205" s="393"/>
      <c r="L205" s="395" t="str">
        <f>IF('START - AWARD DETAILS'!C46="","",'START - AWARD DETAILS'!C46)</f>
        <v/>
      </c>
      <c r="M205" s="383"/>
      <c r="N205" s="383"/>
      <c r="O205" s="383"/>
      <c r="P205" s="383"/>
      <c r="Q205" s="383"/>
      <c r="R205" s="383"/>
      <c r="S205" s="386"/>
    </row>
    <row r="206" spans="1:19" ht="15" customHeight="1" thickBot="1">
      <c r="A206" s="394"/>
      <c r="B206" s="383"/>
      <c r="C206" s="396" t="s">
        <v>69</v>
      </c>
      <c r="D206" s="386"/>
      <c r="E206" s="386"/>
      <c r="F206" s="386"/>
      <c r="G206" s="386"/>
      <c r="H206" s="386"/>
      <c r="I206" s="386"/>
      <c r="K206" s="393"/>
      <c r="L206" s="396" t="s">
        <v>69</v>
      </c>
      <c r="M206" s="383"/>
      <c r="N206" s="383"/>
      <c r="O206" s="383"/>
      <c r="P206" s="383"/>
      <c r="Q206" s="383"/>
      <c r="R206" s="383"/>
      <c r="S206" s="386"/>
    </row>
    <row r="207" spans="1:19" ht="15" customHeight="1" thickBot="1">
      <c r="A207" s="394"/>
      <c r="B207" s="383"/>
      <c r="C207" s="397" t="str">
        <f>IFERROR(VLOOKUP('Summary of Organisation Cost (2'!C205,'START - AWARD DETAILS'!$C$21:$D$60,2,0),"")</f>
        <v>(Select)</v>
      </c>
      <c r="D207" s="386"/>
      <c r="E207" s="386"/>
      <c r="F207" s="386"/>
      <c r="G207" s="386"/>
      <c r="H207" s="386"/>
      <c r="I207" s="386"/>
      <c r="K207" s="393"/>
      <c r="L207" s="397" t="str">
        <f>IFERROR(VLOOKUP('Summary of Organisation Cost (2'!L205,'START - AWARD DETAILS'!$C$21:$D$60,2,0),"")</f>
        <v>(Select)</v>
      </c>
      <c r="M207" s="383"/>
      <c r="N207" s="383"/>
      <c r="O207" s="383"/>
      <c r="P207" s="383"/>
      <c r="Q207" s="383"/>
      <c r="R207" s="383"/>
      <c r="S207" s="386"/>
    </row>
    <row r="208" spans="1:19" ht="15" customHeight="1" thickBot="1">
      <c r="B208" s="383"/>
      <c r="C208" s="384"/>
      <c r="D208" s="383"/>
      <c r="E208" s="383"/>
      <c r="F208" s="383"/>
      <c r="G208" s="383"/>
      <c r="H208" s="383"/>
      <c r="I208" s="383"/>
      <c r="K208" s="385"/>
      <c r="L208" s="384"/>
      <c r="M208" s="383"/>
      <c r="N208" s="383"/>
      <c r="O208" s="383"/>
      <c r="P208" s="383"/>
      <c r="Q208" s="383"/>
      <c r="R208" s="383"/>
      <c r="S208" s="386"/>
    </row>
    <row r="209" spans="1:19" ht="15" customHeight="1" thickBot="1">
      <c r="B209" s="383"/>
      <c r="C209" s="384"/>
      <c r="D209" s="398" t="s">
        <v>70</v>
      </c>
      <c r="E209" s="399" t="s">
        <v>71</v>
      </c>
      <c r="F209" s="399" t="s">
        <v>72</v>
      </c>
      <c r="G209" s="399" t="s">
        <v>73</v>
      </c>
      <c r="H209" s="400" t="s">
        <v>74</v>
      </c>
      <c r="I209" s="401" t="s">
        <v>75</v>
      </c>
      <c r="K209" s="385"/>
      <c r="L209" s="384"/>
      <c r="M209" s="398" t="s">
        <v>70</v>
      </c>
      <c r="N209" s="399" t="s">
        <v>71</v>
      </c>
      <c r="O209" s="399" t="s">
        <v>72</v>
      </c>
      <c r="P209" s="399" t="s">
        <v>73</v>
      </c>
      <c r="Q209" s="400" t="s">
        <v>74</v>
      </c>
      <c r="R209" s="401" t="s">
        <v>75</v>
      </c>
      <c r="S209" s="386"/>
    </row>
    <row r="210" spans="1:19" ht="15" customHeight="1">
      <c r="B210" s="418" t="s">
        <v>77</v>
      </c>
      <c r="C210" s="402" t="s">
        <v>76</v>
      </c>
      <c r="D210" s="403">
        <f>SUMIF('2. Annual Costs of Staff Posts'!$D$13:$D$113,'Summary of Organisation Cost (2'!C205,'2. Annual Costs of Staff Posts'!$L$13:$L$113)</f>
        <v>0</v>
      </c>
      <c r="E210" s="403">
        <f>SUMIF('2. Annual Costs of Staff Posts'!$D$13:$D$113,'Summary of Organisation Cost (2'!C205,'2. Annual Costs of Staff Posts'!$Q$13:$Q$113)</f>
        <v>0</v>
      </c>
      <c r="F210" s="403">
        <f>SUMIF('2. Annual Costs of Staff Posts'!$D$13:$D$113,'Summary of Organisation Cost (2'!C205,'2. Annual Costs of Staff Posts'!$V$13:$V$113)</f>
        <v>0</v>
      </c>
      <c r="G210" s="403">
        <f>SUMIF('2. Annual Costs of Staff Posts'!$D$13:$D$113,'Summary of Organisation Cost (2'!C205,'2. Annual Costs of Staff Posts'!$AA$13:$AA$113)</f>
        <v>0</v>
      </c>
      <c r="H210" s="403">
        <f>SUMIF('2. Annual Costs of Staff Posts'!$D$13:$D$113,'Summary of Organisation Cost (2'!C205,'2. Annual Costs of Staff Posts'!$AF$13:$AF$113)</f>
        <v>0</v>
      </c>
      <c r="I210" s="404">
        <f>SUM(D210:H210)</f>
        <v>0</v>
      </c>
      <c r="K210" s="418" t="s">
        <v>77</v>
      </c>
      <c r="L210" s="402" t="s">
        <v>76</v>
      </c>
      <c r="M210" s="403">
        <f>SUMIF('2. Annual Costs of Staff Posts'!$D$13:$D$113,'Summary of Organisation Cost (2'!L205,'2. Annual Costs of Staff Posts'!$L$13:$L$113)</f>
        <v>0</v>
      </c>
      <c r="N210" s="403">
        <f>SUMIF('2. Annual Costs of Staff Posts'!$D$13:$D$113,'Summary of Organisation Cost (2'!L205,'2. Annual Costs of Staff Posts'!$Q$13:$Q$113)</f>
        <v>0</v>
      </c>
      <c r="O210" s="403">
        <f>SUMIF('2. Annual Costs of Staff Posts'!$D$13:$D$113,'Summary of Organisation Cost (2'!L205,'2. Annual Costs of Staff Posts'!$V$13:$V$113)</f>
        <v>0</v>
      </c>
      <c r="P210" s="403">
        <f>SUMIF('2. Annual Costs of Staff Posts'!$D$13:$D$113,'Summary of Organisation Cost (2'!L205,'2. Annual Costs of Staff Posts'!$AA$13:$AA$113)</f>
        <v>0</v>
      </c>
      <c r="Q210" s="403">
        <f>SUMIF('2. Annual Costs of Staff Posts'!$D$13:$D$113,'Summary of Organisation Cost (2'!L205,'2. Annual Costs of Staff Posts'!$AF$13:$AF$113)</f>
        <v>0</v>
      </c>
      <c r="R210" s="404">
        <f>SUM(M210:Q210)</f>
        <v>0</v>
      </c>
      <c r="S210" s="386"/>
    </row>
    <row r="211" spans="1:19" ht="15" customHeight="1">
      <c r="A211" s="416"/>
      <c r="B211" s="418" t="s">
        <v>77</v>
      </c>
      <c r="C211" s="405" t="s">
        <v>78</v>
      </c>
      <c r="D211" s="403">
        <f>SUMIF('3.Travel,Subsistence&amp;Conference'!$E$12:$E$61,'Summary of Organisation Cost (2'!C205,'3.Travel,Subsistence&amp;Conference'!$I$12:$I$61)</f>
        <v>0</v>
      </c>
      <c r="E211" s="403">
        <f>SUMIF('3.Travel,Subsistence&amp;Conference'!$E$12:$E$61,'Summary of Organisation Cost (2'!C205,'3.Travel,Subsistence&amp;Conference'!$K$12:$K$61)</f>
        <v>0</v>
      </c>
      <c r="F211" s="403">
        <f>SUMIF('3.Travel,Subsistence&amp;Conference'!$E$12:$E$61,'Summary of Organisation Cost (2'!C205,'3.Travel,Subsistence&amp;Conference'!$M$12:$M$61)</f>
        <v>0</v>
      </c>
      <c r="G211" s="403">
        <f>SUMIF('3.Travel,Subsistence&amp;Conference'!$E$12:$E$61,'Summary of Organisation Cost (2'!C205,'3.Travel,Subsistence&amp;Conference'!$O$12:$O$61)</f>
        <v>0</v>
      </c>
      <c r="H211" s="403">
        <f>SUMIF('3.Travel,Subsistence&amp;Conference'!$E$12:$E$61,'Summary of Organisation Cost (2'!C205,'3.Travel,Subsistence&amp;Conference'!$Q$12:$Q$61)</f>
        <v>0</v>
      </c>
      <c r="I211" s="406">
        <f t="shared" ref="I211:I217" si="48">SUM(D211:H211)</f>
        <v>0</v>
      </c>
      <c r="K211" s="418" t="s">
        <v>77</v>
      </c>
      <c r="L211" s="405" t="s">
        <v>78</v>
      </c>
      <c r="M211" s="403">
        <f>SUMIF('3.Travel,Subsistence&amp;Conference'!$E$12:$E$61,'Summary of Organisation Cost (2'!L205,'3.Travel,Subsistence&amp;Conference'!$I$12:$I$61)</f>
        <v>0</v>
      </c>
      <c r="N211" s="403">
        <f>SUMIF('3.Travel,Subsistence&amp;Conference'!$E$12:$E$61,'Summary of Organisation Cost (2'!L205,'3.Travel,Subsistence&amp;Conference'!$K$12:$K$61)</f>
        <v>0</v>
      </c>
      <c r="O211" s="403">
        <f>SUMIF('3.Travel,Subsistence&amp;Conference'!$E$12:$E$61,'Summary of Organisation Cost (2'!L205,'3.Travel,Subsistence&amp;Conference'!$M$12:$M$61)</f>
        <v>0</v>
      </c>
      <c r="P211" s="403">
        <f>SUMIF('3.Travel,Subsistence&amp;Conference'!$E$12:$E$61,'Summary of Organisation Cost (2'!L205,'3.Travel,Subsistence&amp;Conference'!$O$12:$O$61)</f>
        <v>0</v>
      </c>
      <c r="Q211" s="403">
        <f>SUMIF('3.Travel,Subsistence&amp;Conference'!$E$12:$E$61,'Summary of Organisation Cost (2'!L205,'3.Travel,Subsistence&amp;Conference'!$Q$12:$Q$61)</f>
        <v>0</v>
      </c>
      <c r="R211" s="406">
        <f t="shared" ref="R211:R217" si="49">SUM(M211:Q211)</f>
        <v>0</v>
      </c>
      <c r="S211" s="386"/>
    </row>
    <row r="212" spans="1:19" ht="15" customHeight="1">
      <c r="B212" s="418" t="s">
        <v>77</v>
      </c>
      <c r="C212" s="407" t="s">
        <v>27</v>
      </c>
      <c r="D212" s="403">
        <f>SUMIF('4. Equipment'!$D$12:$D$61,'Summary of Organisation Cost (2'!C205,'4. Equipment'!$H$12:$H$61)</f>
        <v>0</v>
      </c>
      <c r="E212" s="403">
        <f>SUMIF('4. Equipment'!$D$12:$D$61,'Summary of Organisation Cost (2'!C205,'4. Equipment'!$J$12:$J$61)</f>
        <v>0</v>
      </c>
      <c r="F212" s="403">
        <f>SUMIF('4. Equipment'!$D$12:$D$61,'Summary of Organisation Cost (2'!C205,'4. Equipment'!$L$12:$L$61)</f>
        <v>0</v>
      </c>
      <c r="G212" s="403">
        <f>SUMIF('4. Equipment'!$D$12:$D$61,'Summary of Organisation Cost (2'!C205,'4. Equipment'!$N$12:$N$61)</f>
        <v>0</v>
      </c>
      <c r="H212" s="403">
        <f>SUMIF('4. Equipment'!$D$12:$D$61,'Summary of Organisation Cost (2'!C205,'4. Equipment'!$P$12:$P$61)</f>
        <v>0</v>
      </c>
      <c r="I212" s="406">
        <f t="shared" si="48"/>
        <v>0</v>
      </c>
      <c r="K212" s="418" t="s">
        <v>77</v>
      </c>
      <c r="L212" s="407" t="s">
        <v>27</v>
      </c>
      <c r="M212" s="403">
        <f>SUMIF('4. Equipment'!$D$12:$D$61,'Summary of Organisation Cost (2'!L205,'4. Equipment'!$H$12:$H$61)</f>
        <v>0</v>
      </c>
      <c r="N212" s="403">
        <f>SUMIF('4. Equipment'!$D$12:$D$61,'Summary of Organisation Cost (2'!L205,'4. Equipment'!$J$12:$J$61)</f>
        <v>0</v>
      </c>
      <c r="O212" s="403">
        <f>SUMIF('4. Equipment'!$D$12:$D$61,'Summary of Organisation Cost (2'!L205,'4. Equipment'!$L$12:$L$61)</f>
        <v>0</v>
      </c>
      <c r="P212" s="403">
        <f>SUMIF('4. Equipment'!$D$12:$D$61,'Summary of Organisation Cost (2'!L205,'4. Equipment'!$N$12:$N$61)</f>
        <v>0</v>
      </c>
      <c r="Q212" s="403">
        <f>SUMIF('4. Equipment'!$D$12:$D$61,'Summary of Organisation Cost (2'!L205,'4. Equipment'!$P$12:$P$61)</f>
        <v>0</v>
      </c>
      <c r="R212" s="406">
        <f t="shared" si="49"/>
        <v>0</v>
      </c>
      <c r="S212" s="386"/>
    </row>
    <row r="213" spans="1:19" ht="15" customHeight="1">
      <c r="B213" s="418" t="s">
        <v>77</v>
      </c>
      <c r="C213" s="407" t="s">
        <v>28</v>
      </c>
      <c r="D213" s="403">
        <f>SUMIF('5. Consumables'!$D$12:$D$61,'Summary of Organisation Cost (2'!C205,'5. Consumables'!$H$12:$H$61)</f>
        <v>0</v>
      </c>
      <c r="E213" s="403">
        <f>SUMIF('5. Consumables'!$D$12:$D$61,'Summary of Organisation Cost (2'!C205,'5. Consumables'!$J$12:$J$61)</f>
        <v>0</v>
      </c>
      <c r="F213" s="403">
        <f>SUMIF('5. Consumables'!$D$12:$D$61,'Summary of Organisation Cost (2'!C205,'5. Consumables'!$L$12:$L$61)</f>
        <v>0</v>
      </c>
      <c r="G213" s="403">
        <f>SUMIF('5. Consumables'!$D$12:$D$61,'Summary of Organisation Cost (2'!C205,'5. Consumables'!$N$12:$N$61)</f>
        <v>0</v>
      </c>
      <c r="H213" s="403">
        <f>SUMIF('5. Consumables'!$D$12:$D$61,'Summary of Organisation Cost (2'!C205,'5. Consumables'!$P$12:$P$61)</f>
        <v>0</v>
      </c>
      <c r="I213" s="406">
        <f t="shared" si="48"/>
        <v>0</v>
      </c>
      <c r="K213" s="418" t="s">
        <v>77</v>
      </c>
      <c r="L213" s="407" t="s">
        <v>28</v>
      </c>
      <c r="M213" s="403">
        <f>SUMIF('5. Consumables'!$D$12:$D$61,'Summary of Organisation Cost (2'!L205,'5. Consumables'!$H$12:$H$61)</f>
        <v>0</v>
      </c>
      <c r="N213" s="403">
        <f>SUMIF('5. Consumables'!$D$12:$D$61,'Summary of Organisation Cost (2'!L205,'5. Consumables'!$J$12:$J$61)</f>
        <v>0</v>
      </c>
      <c r="O213" s="403">
        <f>SUMIF('5. Consumables'!$D$12:$D$61,'Summary of Organisation Cost (2'!L205,'5. Consumables'!$L$12:$L$61)</f>
        <v>0</v>
      </c>
      <c r="P213" s="403">
        <f>SUMIF('5. Consumables'!$D$12:$D$61,'Summary of Organisation Cost (2'!L205,'5. Consumables'!$N$12:$N$61)</f>
        <v>0</v>
      </c>
      <c r="Q213" s="403">
        <f>SUMIF('5. Consumables'!$D$12:$D$61,'Summary of Organisation Cost (2'!L205,'5. Consumables'!$P$12:$P$61)</f>
        <v>0</v>
      </c>
      <c r="R213" s="406">
        <f t="shared" si="49"/>
        <v>0</v>
      </c>
      <c r="S213" s="386"/>
    </row>
    <row r="214" spans="1:19" ht="15" customHeight="1">
      <c r="B214" s="418" t="s">
        <v>77</v>
      </c>
      <c r="C214" s="407" t="s">
        <v>29</v>
      </c>
      <c r="D214" s="403">
        <f>SUMIF('6. PPIEP'!$D$12:$D$61,'Summary of Organisation Cost (2'!C205,'6. PPIEP'!$H$12:$H$61)</f>
        <v>0</v>
      </c>
      <c r="E214" s="403">
        <f>SUMIF('6. PPIEP'!$D$12:$D$61,'Summary of Organisation Cost (2'!C205,'6. PPIEP'!$J$12:$J$61)</f>
        <v>0</v>
      </c>
      <c r="F214" s="403">
        <f>SUMIF('6. PPIEP'!$D$12:$D$61,'Summary of Organisation Cost (2'!C205,'6. PPIEP'!$L$12:$L$61)</f>
        <v>0</v>
      </c>
      <c r="G214" s="403">
        <f>SUMIF('6. PPIEP'!$D$12:$D$61,'Summary of Organisation Cost (2'!C205,'6. PPIEP'!$N$12:$N$61)</f>
        <v>0</v>
      </c>
      <c r="H214" s="403">
        <f>SUMIF('6. PPIEP'!$D$12:$D$61,'Summary of Organisation Cost (2'!C205,'6. PPIEP'!$P$12:$P$61)</f>
        <v>0</v>
      </c>
      <c r="I214" s="406">
        <f t="shared" si="48"/>
        <v>0</v>
      </c>
      <c r="K214" s="418" t="s">
        <v>77</v>
      </c>
      <c r="L214" s="407" t="s">
        <v>29</v>
      </c>
      <c r="M214" s="403">
        <f>SUMIF('6. PPIEP'!$D$12:$D$61,'Summary of Organisation Cost (2'!L205,'6. PPIEP'!$H$12:$H$61)</f>
        <v>0</v>
      </c>
      <c r="N214" s="403">
        <f>SUMIF('6. PPIEP'!$D$12:$D$61,'Summary of Organisation Cost (2'!L205,'6. PPIEP'!$J$12:$J$61)</f>
        <v>0</v>
      </c>
      <c r="O214" s="403">
        <f>SUMIF('6. PPIEP'!$D$12:$D$61,'Summary of Organisation Cost (2'!L205,'6. PPIEP'!$L$12:$L$61)</f>
        <v>0</v>
      </c>
      <c r="P214" s="403">
        <f>SUMIF('6. PPIEP'!$D$12:$D$61,'Summary of Organisation Cost (2'!L205,'6. PPIEP'!$N$12:$N$61)</f>
        <v>0</v>
      </c>
      <c r="Q214" s="403">
        <f>SUMIF('6. PPIEP'!$D$12:$D$61,'Summary of Organisation Cost (2'!L205,'6. PPIEP'!$P$12:$P$61)</f>
        <v>0</v>
      </c>
      <c r="R214" s="406">
        <f t="shared" si="49"/>
        <v>0</v>
      </c>
      <c r="S214" s="386"/>
    </row>
    <row r="215" spans="1:19" ht="15" customHeight="1">
      <c r="B215" s="418" t="s">
        <v>77</v>
      </c>
      <c r="C215" s="407" t="s">
        <v>30</v>
      </c>
      <c r="D215" s="403">
        <f>SUMIF('7. Dissemination'!$D$12:$D$61,'Summary of Organisation Cost (2'!C205,'7. Dissemination'!$H$12:$H$61)</f>
        <v>0</v>
      </c>
      <c r="E215" s="403">
        <f>SUMIF('7. Dissemination'!$D$12:$D$61,'Summary of Organisation Cost (2'!C205,'7. Dissemination'!$J$12:$J$61)</f>
        <v>0</v>
      </c>
      <c r="F215" s="403">
        <f>SUMIF('7. Dissemination'!$D$12:$D$61,'Summary of Organisation Cost (2'!C205,'7. Dissemination'!$L$12:$L$61)</f>
        <v>0</v>
      </c>
      <c r="G215" s="403">
        <f>SUMIF('7. Dissemination'!$D$12:$D$61,'Summary of Organisation Cost (2'!C205,'7. Dissemination'!$N$12:$N$61)</f>
        <v>0</v>
      </c>
      <c r="H215" s="403">
        <f>SUMIF('7. Dissemination'!$D$12:$D$61,'Summary of Organisation Cost (2'!C205,'7. Dissemination'!$P$12:$P$61)</f>
        <v>0</v>
      </c>
      <c r="I215" s="406">
        <f t="shared" si="48"/>
        <v>0</v>
      </c>
      <c r="K215" s="418" t="s">
        <v>77</v>
      </c>
      <c r="L215" s="407" t="s">
        <v>30</v>
      </c>
      <c r="M215" s="403">
        <f>SUMIF('7. Dissemination'!$D$12:$D$61,'Summary of Organisation Cost (2'!L205,'7. Dissemination'!$H$12:$H$61)</f>
        <v>0</v>
      </c>
      <c r="N215" s="403">
        <f>SUMIF('7. Dissemination'!$D$12:$D$61,'Summary of Organisation Cost (2'!L205,'7. Dissemination'!$J$12:$J$61)</f>
        <v>0</v>
      </c>
      <c r="O215" s="403">
        <f>SUMIF('7. Dissemination'!$D$12:$D$61,'Summary of Organisation Cost (2'!L205,'7. Dissemination'!$L$12:$L$61)</f>
        <v>0</v>
      </c>
      <c r="P215" s="403">
        <f>SUMIF('7. Dissemination'!$D$12:$D$61,'Summary of Organisation Cost (2'!L205,'7. Dissemination'!$N$12:$N$61)</f>
        <v>0</v>
      </c>
      <c r="Q215" s="403">
        <f>SUMIF('7. Dissemination'!$D$12:$D$61,'Summary of Organisation Cost (2'!L205,'7. Dissemination'!$P$12:$P$61)</f>
        <v>0</v>
      </c>
      <c r="R215" s="406">
        <f t="shared" si="49"/>
        <v>0</v>
      </c>
      <c r="S215" s="386"/>
    </row>
    <row r="216" spans="1:19" ht="15" customHeight="1">
      <c r="B216" s="418" t="s">
        <v>77</v>
      </c>
      <c r="C216" s="407" t="s">
        <v>79</v>
      </c>
      <c r="D216" s="403">
        <f>SUMIF('8. Other Direct Costs '!$D$12:$D$62,'Summary of Organisation Cost (2'!C205,'8. Other Direct Costs '!$H$12:$H$62)</f>
        <v>0</v>
      </c>
      <c r="E216" s="403">
        <f>SUMIF('8. Other Direct Costs '!$D$12:$D$62,'Summary of Organisation Cost (2'!C205,'8. Other Direct Costs '!$J$12:$J$62)</f>
        <v>0</v>
      </c>
      <c r="F216" s="403">
        <f>SUMIF('8. Other Direct Costs '!$D$12:$D$62,'Summary of Organisation Cost (2'!C205,'8. Other Direct Costs '!$L$12:$L$62)</f>
        <v>0</v>
      </c>
      <c r="G216" s="403">
        <f>SUMIF('8. Other Direct Costs '!$D$12:$D$62,'Summary of Organisation Cost (2'!C205,'8. Other Direct Costs '!$N$12:$N$62)</f>
        <v>0</v>
      </c>
      <c r="H216" s="403">
        <f>SUMIF('8. Other Direct Costs '!$D$12:$D$62,'Summary of Organisation Cost (2'!C205,'8. Other Direct Costs '!$P$12:$P$62)</f>
        <v>0</v>
      </c>
      <c r="I216" s="406">
        <f t="shared" si="48"/>
        <v>0</v>
      </c>
      <c r="K216" s="418" t="s">
        <v>77</v>
      </c>
      <c r="L216" s="407" t="s">
        <v>79</v>
      </c>
      <c r="M216" s="403">
        <f>SUMIF('8. Other Direct Costs '!$D$12:$D$62,'Summary of Organisation Cost (2'!L205,'8. Other Direct Costs '!$H$12:$H$62)</f>
        <v>0</v>
      </c>
      <c r="N216" s="403">
        <f>SUMIF('8. Other Direct Costs '!$D$12:$D$62,'Summary of Organisation Cost (2'!L205,'8. Other Direct Costs '!$J$12:$J$62)</f>
        <v>0</v>
      </c>
      <c r="O216" s="403">
        <f>SUMIF('8. Other Direct Costs '!$D$12:$D$62,'Summary of Organisation Cost (2'!L205,'8. Other Direct Costs '!$L$12:$L$62)</f>
        <v>0</v>
      </c>
      <c r="P216" s="403">
        <f>SUMIF('8. Other Direct Costs '!$D$12:$D$62,'Summary of Organisation Cost (2'!L205,'8. Other Direct Costs '!$N$12:$N$62)</f>
        <v>0</v>
      </c>
      <c r="Q216" s="403">
        <f>SUMIF('8. Other Direct Costs '!$D$12:$D$62,'Summary of Organisation Cost (2'!L205,'8. Other Direct Costs '!$P$12:$P$62)</f>
        <v>0</v>
      </c>
      <c r="R216" s="406">
        <f t="shared" si="49"/>
        <v>0</v>
      </c>
      <c r="S216" s="386"/>
    </row>
    <row r="217" spans="1:19" ht="15" customHeight="1" thickBot="1">
      <c r="B217" s="418" t="s">
        <v>77</v>
      </c>
      <c r="C217" s="419" t="s">
        <v>80</v>
      </c>
      <c r="D217" s="403">
        <f>SUMIF('9. INDIRECT COSTS'!$C$13:$C$62,'Summary of Organisation Cost (2'!C205,'9. INDIRECT COSTS'!$J$13:$J$62)</f>
        <v>0</v>
      </c>
      <c r="E217" s="403">
        <f>SUMIF('9. INDIRECT COSTS'!$C$13:$C$62,'Summary of Organisation Cost (2'!C205,'9. INDIRECT COSTS'!$N$13:$N$62)</f>
        <v>0</v>
      </c>
      <c r="F217" s="403">
        <f>SUMIF('9. INDIRECT COSTS'!$C$13:$C$62,'Summary of Organisation Cost (2'!C205,'9. INDIRECT COSTS'!$R$13:$R$62)</f>
        <v>0</v>
      </c>
      <c r="G217" s="403">
        <f>SUMIF('9. INDIRECT COSTS'!$C$13:$C$62,'Summary of Organisation Cost (2'!C205,'9. INDIRECT COSTS'!$V$13:$V$62)</f>
        <v>0</v>
      </c>
      <c r="H217" s="403">
        <f>SUMIF('9. INDIRECT COSTS'!$C$13:$C$62,'Summary of Organisation Cost (2'!C205,'9. INDIRECT COSTS'!$Z$13:$Z$62)</f>
        <v>0</v>
      </c>
      <c r="I217" s="406">
        <f t="shared" si="48"/>
        <v>0</v>
      </c>
      <c r="K217" s="418" t="s">
        <v>77</v>
      </c>
      <c r="L217" s="419" t="s">
        <v>80</v>
      </c>
      <c r="M217" s="403">
        <f>SUMIF('9. INDIRECT COSTS'!$C$13:$C$62,'Summary of Organisation Cost (2'!L205,'9. INDIRECT COSTS'!$J$13:$J$62)</f>
        <v>0</v>
      </c>
      <c r="N217" s="403">
        <f>SUMIF('9. INDIRECT COSTS'!$C$13:$C$62,'Summary of Organisation Cost (2'!L205,'9. INDIRECT COSTS'!$N$13:$N$62)</f>
        <v>0</v>
      </c>
      <c r="O217" s="403">
        <f>SUMIF('9. INDIRECT COSTS'!$C$13:$C$62,'Summary of Organisation Cost (2'!L205,'9. INDIRECT COSTS'!$R$13:$R$62)</f>
        <v>0</v>
      </c>
      <c r="P217" s="403">
        <f>SUMIF('9. INDIRECT COSTS'!$C$13:$C$62,'Summary of Organisation Cost (2'!L205,'9. INDIRECT COSTS'!$V$13:$V$62)</f>
        <v>0</v>
      </c>
      <c r="Q217" s="403">
        <f>SUMIF('9. INDIRECT COSTS'!$C$13:$C$62,'Summary of Organisation Cost (2'!L205,'9. INDIRECT COSTS'!$Z$13:$Z$62)</f>
        <v>0</v>
      </c>
      <c r="R217" s="406">
        <f t="shared" si="49"/>
        <v>0</v>
      </c>
      <c r="S217" s="386"/>
    </row>
    <row r="218" spans="1:19" ht="15" customHeight="1" thickBot="1">
      <c r="A218" s="378" t="str">
        <f>C207</f>
        <v>(Select)</v>
      </c>
      <c r="B218" s="418" t="str">
        <f>IF(C205="","-",C205)</f>
        <v>-</v>
      </c>
      <c r="C218" s="408" t="s">
        <v>81</v>
      </c>
      <c r="D218" s="410">
        <f t="shared" ref="D218:I218" si="50">SUM(D210:D217)</f>
        <v>0</v>
      </c>
      <c r="E218" s="410">
        <f t="shared" si="50"/>
        <v>0</v>
      </c>
      <c r="F218" s="410">
        <f t="shared" si="50"/>
        <v>0</v>
      </c>
      <c r="G218" s="410">
        <f t="shared" si="50"/>
        <v>0</v>
      </c>
      <c r="H218" s="410">
        <f t="shared" si="50"/>
        <v>0</v>
      </c>
      <c r="I218" s="412">
        <f t="shared" si="50"/>
        <v>0</v>
      </c>
      <c r="J218" s="481" t="str">
        <f>L207</f>
        <v>(Select)</v>
      </c>
      <c r="K218" s="418" t="str">
        <f>IF(L205="","-",L205)</f>
        <v>-</v>
      </c>
      <c r="L218" s="408" t="s">
        <v>81</v>
      </c>
      <c r="M218" s="410">
        <f t="shared" ref="M218:R218" si="51">SUM(M210:M217)</f>
        <v>0</v>
      </c>
      <c r="N218" s="410">
        <f t="shared" si="51"/>
        <v>0</v>
      </c>
      <c r="O218" s="410">
        <f t="shared" si="51"/>
        <v>0</v>
      </c>
      <c r="P218" s="410">
        <f t="shared" si="51"/>
        <v>0</v>
      </c>
      <c r="Q218" s="410">
        <f t="shared" si="51"/>
        <v>0</v>
      </c>
      <c r="R218" s="412">
        <f t="shared" si="51"/>
        <v>0</v>
      </c>
      <c r="S218" s="386"/>
    </row>
    <row r="219" spans="1:19" ht="15" customHeight="1">
      <c r="B219" s="383"/>
      <c r="C219" s="414"/>
      <c r="D219" s="415"/>
      <c r="E219" s="415"/>
      <c r="F219" s="415"/>
      <c r="G219" s="415"/>
      <c r="H219" s="415"/>
      <c r="I219" s="415"/>
      <c r="J219" s="483"/>
      <c r="K219" s="393"/>
      <c r="L219" s="414"/>
      <c r="M219" s="415"/>
      <c r="N219" s="415"/>
      <c r="O219" s="415"/>
      <c r="P219" s="415"/>
      <c r="Q219" s="415"/>
      <c r="R219" s="415"/>
      <c r="S219" s="386"/>
    </row>
    <row r="220" spans="1:19" ht="15" customHeight="1" thickBot="1">
      <c r="B220" s="383"/>
      <c r="C220" s="392" t="s">
        <v>68</v>
      </c>
      <c r="D220" s="386"/>
      <c r="E220" s="386"/>
      <c r="F220" s="386"/>
      <c r="G220" s="386"/>
      <c r="H220" s="386"/>
      <c r="I220" s="386"/>
      <c r="K220" s="393"/>
      <c r="L220" s="392" t="s">
        <v>68</v>
      </c>
      <c r="M220" s="383"/>
      <c r="N220" s="383"/>
      <c r="O220" s="383"/>
      <c r="P220" s="383"/>
      <c r="Q220" s="383"/>
      <c r="R220" s="383"/>
      <c r="S220" s="386"/>
    </row>
    <row r="221" spans="1:19" ht="15" customHeight="1" thickBot="1">
      <c r="A221" s="394" t="e">
        <f>A205+2</f>
        <v>#REF!</v>
      </c>
      <c r="B221" s="383"/>
      <c r="C221" s="395" t="str">
        <f>IF('START - AWARD DETAILS'!C47="","",'START - AWARD DETAILS'!C47)</f>
        <v/>
      </c>
      <c r="D221" s="386"/>
      <c r="E221" s="386"/>
      <c r="F221" s="386"/>
      <c r="G221" s="386"/>
      <c r="H221" s="386"/>
      <c r="I221" s="386"/>
      <c r="K221" s="393"/>
      <c r="L221" s="395" t="str">
        <f>IF('START - AWARD DETAILS'!C48="","",'START - AWARD DETAILS'!C48)</f>
        <v/>
      </c>
      <c r="M221" s="383"/>
      <c r="N221" s="383"/>
      <c r="O221" s="383"/>
      <c r="P221" s="383"/>
      <c r="Q221" s="383"/>
      <c r="R221" s="383"/>
      <c r="S221" s="386"/>
    </row>
    <row r="222" spans="1:19" ht="15" customHeight="1" thickBot="1">
      <c r="A222" s="394"/>
      <c r="B222" s="383"/>
      <c r="C222" s="396" t="s">
        <v>69</v>
      </c>
      <c r="D222" s="386"/>
      <c r="E222" s="386"/>
      <c r="F222" s="386"/>
      <c r="G222" s="386"/>
      <c r="H222" s="386"/>
      <c r="I222" s="386"/>
      <c r="K222" s="393"/>
      <c r="L222" s="396" t="s">
        <v>69</v>
      </c>
      <c r="M222" s="383"/>
      <c r="N222" s="383"/>
      <c r="O222" s="383"/>
      <c r="P222" s="383"/>
      <c r="Q222" s="383"/>
      <c r="R222" s="383"/>
      <c r="S222" s="386"/>
    </row>
    <row r="223" spans="1:19" ht="15" customHeight="1" thickBot="1">
      <c r="A223" s="394"/>
      <c r="B223" s="383"/>
      <c r="C223" s="397" t="str">
        <f>IFERROR(VLOOKUP('Summary of Organisation Cost (2'!C221,'START - AWARD DETAILS'!$C$21:$D$60,2,0),"")</f>
        <v>(Select)</v>
      </c>
      <c r="D223" s="386"/>
      <c r="E223" s="386"/>
      <c r="F223" s="386"/>
      <c r="G223" s="386"/>
      <c r="H223" s="386"/>
      <c r="I223" s="386"/>
      <c r="K223" s="393"/>
      <c r="L223" s="397" t="str">
        <f>IFERROR(VLOOKUP('Summary of Organisation Cost (2'!L221,'START - AWARD DETAILS'!$C$21:$D$60,2,0),"")</f>
        <v>(Select)</v>
      </c>
      <c r="M223" s="383"/>
      <c r="N223" s="383"/>
      <c r="O223" s="383"/>
      <c r="P223" s="383"/>
      <c r="Q223" s="383"/>
      <c r="R223" s="383"/>
      <c r="S223" s="386"/>
    </row>
    <row r="224" spans="1:19" ht="15" customHeight="1" thickBot="1">
      <c r="B224" s="383"/>
      <c r="C224" s="384"/>
      <c r="D224" s="383"/>
      <c r="E224" s="383"/>
      <c r="F224" s="383"/>
      <c r="G224" s="383"/>
      <c r="H224" s="383"/>
      <c r="I224" s="383"/>
      <c r="K224" s="385"/>
      <c r="L224" s="384"/>
      <c r="M224" s="383"/>
      <c r="N224" s="383"/>
      <c r="O224" s="383"/>
      <c r="P224" s="383"/>
      <c r="Q224" s="383"/>
      <c r="R224" s="383"/>
      <c r="S224" s="386"/>
    </row>
    <row r="225" spans="1:19" ht="15" customHeight="1" thickBot="1">
      <c r="B225" s="383"/>
      <c r="C225" s="384"/>
      <c r="D225" s="398" t="s">
        <v>70</v>
      </c>
      <c r="E225" s="399" t="s">
        <v>71</v>
      </c>
      <c r="F225" s="399" t="s">
        <v>72</v>
      </c>
      <c r="G225" s="399" t="s">
        <v>73</v>
      </c>
      <c r="H225" s="400" t="s">
        <v>74</v>
      </c>
      <c r="I225" s="401" t="s">
        <v>75</v>
      </c>
      <c r="K225" s="385"/>
      <c r="L225" s="384"/>
      <c r="M225" s="398" t="s">
        <v>70</v>
      </c>
      <c r="N225" s="399" t="s">
        <v>71</v>
      </c>
      <c r="O225" s="399" t="s">
        <v>72</v>
      </c>
      <c r="P225" s="399" t="s">
        <v>73</v>
      </c>
      <c r="Q225" s="400" t="s">
        <v>74</v>
      </c>
      <c r="R225" s="401" t="s">
        <v>75</v>
      </c>
      <c r="S225" s="386"/>
    </row>
    <row r="226" spans="1:19" ht="15" customHeight="1">
      <c r="B226" s="418" t="s">
        <v>77</v>
      </c>
      <c r="C226" s="402" t="s">
        <v>76</v>
      </c>
      <c r="D226" s="403">
        <f>SUMIF('2. Annual Costs of Staff Posts'!$D$13:$D$113,'Summary of Organisation Cost (2'!C221,'2. Annual Costs of Staff Posts'!$L$13:$L$113)</f>
        <v>0</v>
      </c>
      <c r="E226" s="403">
        <f>SUMIF('2. Annual Costs of Staff Posts'!$D$13:$D$113,'Summary of Organisation Cost (2'!C221,'2. Annual Costs of Staff Posts'!$Q$13:$Q$113)</f>
        <v>0</v>
      </c>
      <c r="F226" s="403">
        <f>SUMIF('2. Annual Costs of Staff Posts'!$D$13:$D$113,'Summary of Organisation Cost (2'!C221,'2. Annual Costs of Staff Posts'!$V$13:$V$113)</f>
        <v>0</v>
      </c>
      <c r="G226" s="403">
        <f>SUMIF('2. Annual Costs of Staff Posts'!$D$13:$D$113,'Summary of Organisation Cost (2'!C221,'2. Annual Costs of Staff Posts'!$AA$13:$AA$113)</f>
        <v>0</v>
      </c>
      <c r="H226" s="403">
        <f>SUMIF('2. Annual Costs of Staff Posts'!$D$13:$D$113,'Summary of Organisation Cost (2'!C221,'2. Annual Costs of Staff Posts'!$AF$13:$AF$113)</f>
        <v>0</v>
      </c>
      <c r="I226" s="404">
        <f>SUM(D226:H226)</f>
        <v>0</v>
      </c>
      <c r="K226" s="418" t="s">
        <v>77</v>
      </c>
      <c r="L226" s="402" t="s">
        <v>76</v>
      </c>
      <c r="M226" s="403">
        <f>SUMIF('2. Annual Costs of Staff Posts'!$D$13:$D$113,'Summary of Organisation Cost (2'!L221,'2. Annual Costs of Staff Posts'!$L$13:$L$113)</f>
        <v>0</v>
      </c>
      <c r="N226" s="403">
        <f>SUMIF('2. Annual Costs of Staff Posts'!$D$13:$D$113,'Summary of Organisation Cost (2'!L221,'2. Annual Costs of Staff Posts'!$Q$13:$Q$113)</f>
        <v>0</v>
      </c>
      <c r="O226" s="403">
        <f>SUMIF('2. Annual Costs of Staff Posts'!$D$13:$D$113,'Summary of Organisation Cost (2'!L221,'2. Annual Costs of Staff Posts'!$V$13:$V$113)</f>
        <v>0</v>
      </c>
      <c r="P226" s="403">
        <f>SUMIF('2. Annual Costs of Staff Posts'!$D$13:$D$113,'Summary of Organisation Cost (2'!L221,'2. Annual Costs of Staff Posts'!$AA$13:$AA$113)</f>
        <v>0</v>
      </c>
      <c r="Q226" s="403">
        <f>SUMIF('2. Annual Costs of Staff Posts'!$D$13:$D$113,'Summary of Organisation Cost (2'!L221,'2. Annual Costs of Staff Posts'!$AF$13:$AF$113)</f>
        <v>0</v>
      </c>
      <c r="R226" s="404">
        <f>SUM(M226:Q226)</f>
        <v>0</v>
      </c>
      <c r="S226" s="386"/>
    </row>
    <row r="227" spans="1:19" ht="15" customHeight="1">
      <c r="A227" s="416"/>
      <c r="B227" s="418" t="s">
        <v>77</v>
      </c>
      <c r="C227" s="405" t="s">
        <v>78</v>
      </c>
      <c r="D227" s="403">
        <f>SUMIF('3.Travel,Subsistence&amp;Conference'!$E$12:$E$61,'Summary of Organisation Cost (2'!C221,'3.Travel,Subsistence&amp;Conference'!$I$12:$I$61)</f>
        <v>0</v>
      </c>
      <c r="E227" s="403">
        <f>SUMIF('3.Travel,Subsistence&amp;Conference'!$E$12:$E$61,'Summary of Organisation Cost (2'!C221,'3.Travel,Subsistence&amp;Conference'!$K$12:$K$61)</f>
        <v>0</v>
      </c>
      <c r="F227" s="403">
        <f>SUMIF('3.Travel,Subsistence&amp;Conference'!$E$12:$E$61,'Summary of Organisation Cost (2'!C221,'3.Travel,Subsistence&amp;Conference'!$M$12:$M$61)</f>
        <v>0</v>
      </c>
      <c r="G227" s="403">
        <f>SUMIF('3.Travel,Subsistence&amp;Conference'!$E$12:$E$61,'Summary of Organisation Cost (2'!C221,'3.Travel,Subsistence&amp;Conference'!$O$12:$O$61)</f>
        <v>0</v>
      </c>
      <c r="H227" s="403">
        <f>SUMIF('3.Travel,Subsistence&amp;Conference'!$E$12:$E$61,'Summary of Organisation Cost (2'!C221,'3.Travel,Subsistence&amp;Conference'!$Q$12:$Q$61)</f>
        <v>0</v>
      </c>
      <c r="I227" s="406">
        <f t="shared" ref="I227:I233" si="52">SUM(D227:H227)</f>
        <v>0</v>
      </c>
      <c r="K227" s="418" t="s">
        <v>77</v>
      </c>
      <c r="L227" s="405" t="s">
        <v>78</v>
      </c>
      <c r="M227" s="403">
        <f>SUMIF('3.Travel,Subsistence&amp;Conference'!$E$12:$E$61,'Summary of Organisation Cost (2'!L221,'3.Travel,Subsistence&amp;Conference'!$I$12:$I$61)</f>
        <v>0</v>
      </c>
      <c r="N227" s="403">
        <f>SUMIF('3.Travel,Subsistence&amp;Conference'!$E$12:$E$61,'Summary of Organisation Cost (2'!L221,'3.Travel,Subsistence&amp;Conference'!$K$12:$K$61)</f>
        <v>0</v>
      </c>
      <c r="O227" s="403">
        <f>SUMIF('3.Travel,Subsistence&amp;Conference'!$E$12:$E$61,'Summary of Organisation Cost (2'!L221,'3.Travel,Subsistence&amp;Conference'!$M$12:$M$61)</f>
        <v>0</v>
      </c>
      <c r="P227" s="403">
        <f>SUMIF('3.Travel,Subsistence&amp;Conference'!$E$12:$E$61,'Summary of Organisation Cost (2'!L221,'3.Travel,Subsistence&amp;Conference'!$O$12:$O$61)</f>
        <v>0</v>
      </c>
      <c r="Q227" s="403">
        <f>SUMIF('3.Travel,Subsistence&amp;Conference'!$E$12:$E$61,'Summary of Organisation Cost (2'!L221,'3.Travel,Subsistence&amp;Conference'!$Q$12:$Q$61)</f>
        <v>0</v>
      </c>
      <c r="R227" s="406">
        <f t="shared" ref="R227:R233" si="53">SUM(M227:Q227)</f>
        <v>0</v>
      </c>
      <c r="S227" s="386"/>
    </row>
    <row r="228" spans="1:19" ht="15" customHeight="1">
      <c r="B228" s="418" t="s">
        <v>77</v>
      </c>
      <c r="C228" s="407" t="s">
        <v>27</v>
      </c>
      <c r="D228" s="403">
        <f>SUMIF('4. Equipment'!$D$12:$D$61,'Summary of Organisation Cost (2'!C221,'4. Equipment'!$H$12:$H$61)</f>
        <v>0</v>
      </c>
      <c r="E228" s="403">
        <f>SUMIF('4. Equipment'!$D$12:$D$61,'Summary of Organisation Cost (2'!C221,'4. Equipment'!$J$12:$J$61)</f>
        <v>0</v>
      </c>
      <c r="F228" s="403">
        <f>SUMIF('4. Equipment'!$D$12:$D$61,'Summary of Organisation Cost (2'!C221,'4. Equipment'!$L$12:$L$61)</f>
        <v>0</v>
      </c>
      <c r="G228" s="403">
        <f>SUMIF('4. Equipment'!$D$12:$D$61,'Summary of Organisation Cost (2'!C221,'4. Equipment'!$N$12:$N$61)</f>
        <v>0</v>
      </c>
      <c r="H228" s="403">
        <f>SUMIF('4. Equipment'!$D$12:$D$61,'Summary of Organisation Cost (2'!C221,'4. Equipment'!$P$12:$P$61)</f>
        <v>0</v>
      </c>
      <c r="I228" s="406">
        <f t="shared" si="52"/>
        <v>0</v>
      </c>
      <c r="K228" s="418" t="s">
        <v>77</v>
      </c>
      <c r="L228" s="407" t="s">
        <v>27</v>
      </c>
      <c r="M228" s="403">
        <f>SUMIF('4. Equipment'!$D$12:$D$61,'Summary of Organisation Cost (2'!L221,'4. Equipment'!$H$12:$H$61)</f>
        <v>0</v>
      </c>
      <c r="N228" s="403">
        <f>SUMIF('4. Equipment'!$D$12:$D$61,'Summary of Organisation Cost (2'!L221,'4. Equipment'!$J$12:$J$61)</f>
        <v>0</v>
      </c>
      <c r="O228" s="403">
        <f>SUMIF('4. Equipment'!$D$12:$D$61,'Summary of Organisation Cost (2'!L221,'4. Equipment'!$L$12:$L$61)</f>
        <v>0</v>
      </c>
      <c r="P228" s="403">
        <f>SUMIF('4. Equipment'!$D$12:$D$61,'Summary of Organisation Cost (2'!L221,'4. Equipment'!$N$12:$N$61)</f>
        <v>0</v>
      </c>
      <c r="Q228" s="403">
        <f>SUMIF('4. Equipment'!$D$12:$D$61,'Summary of Organisation Cost (2'!L221,'4. Equipment'!$P$12:$P$61)</f>
        <v>0</v>
      </c>
      <c r="R228" s="406">
        <f t="shared" si="53"/>
        <v>0</v>
      </c>
      <c r="S228" s="386"/>
    </row>
    <row r="229" spans="1:19" ht="15" customHeight="1">
      <c r="B229" s="418" t="s">
        <v>77</v>
      </c>
      <c r="C229" s="407" t="s">
        <v>28</v>
      </c>
      <c r="D229" s="403">
        <f>SUMIF('5. Consumables'!$D$12:$D$61,'Summary of Organisation Cost (2'!C221,'5. Consumables'!$H$12:$H$61)</f>
        <v>0</v>
      </c>
      <c r="E229" s="403">
        <f>SUMIF('5. Consumables'!$D$12:$D$61,'Summary of Organisation Cost (2'!C221,'5. Consumables'!$J$12:$J$61)</f>
        <v>0</v>
      </c>
      <c r="F229" s="403">
        <f>SUMIF('5. Consumables'!$D$12:$D$61,'Summary of Organisation Cost (2'!C221,'5. Consumables'!$L$12:$L$61)</f>
        <v>0</v>
      </c>
      <c r="G229" s="403">
        <f>SUMIF('5. Consumables'!$D$12:$D$61,'Summary of Organisation Cost (2'!C221,'5. Consumables'!$N$12:$N$61)</f>
        <v>0</v>
      </c>
      <c r="H229" s="403">
        <f>SUMIF('5. Consumables'!$D$12:$D$61,'Summary of Organisation Cost (2'!C221,'5. Consumables'!$P$12:$P$61)</f>
        <v>0</v>
      </c>
      <c r="I229" s="406">
        <f t="shared" si="52"/>
        <v>0</v>
      </c>
      <c r="K229" s="418" t="s">
        <v>77</v>
      </c>
      <c r="L229" s="407" t="s">
        <v>28</v>
      </c>
      <c r="M229" s="403">
        <f>SUMIF('5. Consumables'!$D$12:$D$61,'Summary of Organisation Cost (2'!L221,'5. Consumables'!$H$12:$H$61)</f>
        <v>0</v>
      </c>
      <c r="N229" s="403">
        <f>SUMIF('5. Consumables'!$D$12:$D$61,'Summary of Organisation Cost (2'!L221,'5. Consumables'!$J$12:$J$61)</f>
        <v>0</v>
      </c>
      <c r="O229" s="403">
        <f>SUMIF('5. Consumables'!$D$12:$D$61,'Summary of Organisation Cost (2'!L221,'5. Consumables'!$L$12:$L$61)</f>
        <v>0</v>
      </c>
      <c r="P229" s="403">
        <f>SUMIF('5. Consumables'!$D$12:$D$61,'Summary of Organisation Cost (2'!L221,'5. Consumables'!$N$12:$N$61)</f>
        <v>0</v>
      </c>
      <c r="Q229" s="403">
        <f>SUMIF('5. Consumables'!$D$12:$D$61,'Summary of Organisation Cost (2'!L221,'5. Consumables'!$P$12:$P$61)</f>
        <v>0</v>
      </c>
      <c r="R229" s="406">
        <f t="shared" si="53"/>
        <v>0</v>
      </c>
      <c r="S229" s="386"/>
    </row>
    <row r="230" spans="1:19" ht="15" customHeight="1">
      <c r="B230" s="418" t="s">
        <v>77</v>
      </c>
      <c r="C230" s="407" t="s">
        <v>29</v>
      </c>
      <c r="D230" s="403">
        <f>SUMIF('6. PPIEP'!$D$12:$D$61,'Summary of Organisation Cost (2'!C221,'6. PPIEP'!$H$12:$H$61)</f>
        <v>0</v>
      </c>
      <c r="E230" s="403">
        <f>SUMIF('6. PPIEP'!$D$12:$D$61,'Summary of Organisation Cost (2'!C221,'6. PPIEP'!$J$12:$J$61)</f>
        <v>0</v>
      </c>
      <c r="F230" s="403">
        <f>SUMIF('6. PPIEP'!$D$12:$D$61,'Summary of Organisation Cost (2'!C221,'6. PPIEP'!$L$12:$L$61)</f>
        <v>0</v>
      </c>
      <c r="G230" s="403">
        <f>SUMIF('6. PPIEP'!$D$12:$D$61,'Summary of Organisation Cost (2'!C221,'6. PPIEP'!$N$12:$N$61)</f>
        <v>0</v>
      </c>
      <c r="H230" s="403">
        <f>SUMIF('6. PPIEP'!$D$12:$D$61,'Summary of Organisation Cost (2'!C221,'6. PPIEP'!$P$12:$P$61)</f>
        <v>0</v>
      </c>
      <c r="I230" s="406">
        <f t="shared" si="52"/>
        <v>0</v>
      </c>
      <c r="K230" s="418" t="s">
        <v>77</v>
      </c>
      <c r="L230" s="407" t="s">
        <v>29</v>
      </c>
      <c r="M230" s="403">
        <f>SUMIF('6. PPIEP'!$D$12:$D$61,'Summary of Organisation Cost (2'!L221,'6. PPIEP'!$H$12:$H$61)</f>
        <v>0</v>
      </c>
      <c r="N230" s="403">
        <f>SUMIF('6. PPIEP'!$D$12:$D$61,'Summary of Organisation Cost (2'!L221,'6. PPIEP'!$J$12:$J$61)</f>
        <v>0</v>
      </c>
      <c r="O230" s="403">
        <f>SUMIF('6. PPIEP'!$D$12:$D$61,'Summary of Organisation Cost (2'!L221,'6. PPIEP'!$L$12:$L$61)</f>
        <v>0</v>
      </c>
      <c r="P230" s="403">
        <f>SUMIF('6. PPIEP'!$D$12:$D$61,'Summary of Organisation Cost (2'!L221,'6. PPIEP'!$N$12:$N$61)</f>
        <v>0</v>
      </c>
      <c r="Q230" s="403">
        <f>SUMIF('6. PPIEP'!$D$12:$D$61,'Summary of Organisation Cost (2'!L221,'6. PPIEP'!$P$12:$P$61)</f>
        <v>0</v>
      </c>
      <c r="R230" s="406">
        <f t="shared" si="53"/>
        <v>0</v>
      </c>
      <c r="S230" s="386"/>
    </row>
    <row r="231" spans="1:19" ht="15" customHeight="1">
      <c r="B231" s="418" t="s">
        <v>77</v>
      </c>
      <c r="C231" s="407" t="s">
        <v>30</v>
      </c>
      <c r="D231" s="403">
        <f>SUMIF('7. Dissemination'!$D$12:$D$61,'Summary of Organisation Cost (2'!C221,'7. Dissemination'!$H$12:$H$61)</f>
        <v>0</v>
      </c>
      <c r="E231" s="403">
        <f>SUMIF('7. Dissemination'!$D$12:$D$61,'Summary of Organisation Cost (2'!C221,'7. Dissemination'!$J$12:$J$61)</f>
        <v>0</v>
      </c>
      <c r="F231" s="403">
        <f>SUMIF('7. Dissemination'!$D$12:$D$61,'Summary of Organisation Cost (2'!C221,'7. Dissemination'!$L$12:$L$61)</f>
        <v>0</v>
      </c>
      <c r="G231" s="403">
        <f>SUMIF('7. Dissemination'!$D$12:$D$61,'Summary of Organisation Cost (2'!C221,'7. Dissemination'!$N$12:$N$61)</f>
        <v>0</v>
      </c>
      <c r="H231" s="403">
        <f>SUMIF('7. Dissemination'!$D$12:$D$61,'Summary of Organisation Cost (2'!C221,'7. Dissemination'!$P$12:$P$61)</f>
        <v>0</v>
      </c>
      <c r="I231" s="406">
        <f t="shared" si="52"/>
        <v>0</v>
      </c>
      <c r="K231" s="418" t="s">
        <v>77</v>
      </c>
      <c r="L231" s="407" t="s">
        <v>30</v>
      </c>
      <c r="M231" s="403">
        <f>SUMIF('7. Dissemination'!$D$12:$D$61,'Summary of Organisation Cost (2'!L221,'7. Dissemination'!$H$12:$H$61)</f>
        <v>0</v>
      </c>
      <c r="N231" s="403">
        <f>SUMIF('7. Dissemination'!$D$12:$D$61,'Summary of Organisation Cost (2'!L221,'7. Dissemination'!$J$12:$J$61)</f>
        <v>0</v>
      </c>
      <c r="O231" s="403">
        <f>SUMIF('7. Dissemination'!$D$12:$D$61,'Summary of Organisation Cost (2'!L221,'7. Dissemination'!$L$12:$L$61)</f>
        <v>0</v>
      </c>
      <c r="P231" s="403">
        <f>SUMIF('7. Dissemination'!$D$12:$D$61,'Summary of Organisation Cost (2'!L221,'7. Dissemination'!$N$12:$N$61)</f>
        <v>0</v>
      </c>
      <c r="Q231" s="403">
        <f>SUMIF('7. Dissemination'!$D$12:$D$61,'Summary of Organisation Cost (2'!L221,'7. Dissemination'!$P$12:$P$61)</f>
        <v>0</v>
      </c>
      <c r="R231" s="406">
        <f t="shared" si="53"/>
        <v>0</v>
      </c>
      <c r="S231" s="386"/>
    </row>
    <row r="232" spans="1:19" ht="15" customHeight="1">
      <c r="B232" s="418" t="s">
        <v>77</v>
      </c>
      <c r="C232" s="407" t="s">
        <v>79</v>
      </c>
      <c r="D232" s="403">
        <f>SUMIF('8. Other Direct Costs '!$D$12:$D$62,'Summary of Organisation Cost (2'!C221,'8. Other Direct Costs '!$H$12:$H$62)</f>
        <v>0</v>
      </c>
      <c r="E232" s="403">
        <f>SUMIF('8. Other Direct Costs '!$D$12:$D$62,'Summary of Organisation Cost (2'!C221,'8. Other Direct Costs '!$J$12:$J$62)</f>
        <v>0</v>
      </c>
      <c r="F232" s="403">
        <f>SUMIF('8. Other Direct Costs '!$D$12:$D$62,'Summary of Organisation Cost (2'!C221,'8. Other Direct Costs '!$L$12:$L$62)</f>
        <v>0</v>
      </c>
      <c r="G232" s="403">
        <f>SUMIF('8. Other Direct Costs '!$D$12:$D$62,'Summary of Organisation Cost (2'!C221,'8. Other Direct Costs '!$N$12:$N$62)</f>
        <v>0</v>
      </c>
      <c r="H232" s="403">
        <f>SUMIF('8. Other Direct Costs '!$D$12:$D$62,'Summary of Organisation Cost (2'!C221,'8. Other Direct Costs '!$P$12:$P$62)</f>
        <v>0</v>
      </c>
      <c r="I232" s="406">
        <f t="shared" si="52"/>
        <v>0</v>
      </c>
      <c r="K232" s="418" t="s">
        <v>77</v>
      </c>
      <c r="L232" s="407" t="s">
        <v>79</v>
      </c>
      <c r="M232" s="403">
        <f>SUMIF('8. Other Direct Costs '!$D$12:$D$62,'Summary of Organisation Cost (2'!L221,'8. Other Direct Costs '!$H$12:$H$62)</f>
        <v>0</v>
      </c>
      <c r="N232" s="403">
        <f>SUMIF('8. Other Direct Costs '!$D$12:$D$62,'Summary of Organisation Cost (2'!L221,'8. Other Direct Costs '!$J$12:$J$62)</f>
        <v>0</v>
      </c>
      <c r="O232" s="403">
        <f>SUMIF('8. Other Direct Costs '!$D$12:$D$62,'Summary of Organisation Cost (2'!L221,'8. Other Direct Costs '!$L$12:$L$62)</f>
        <v>0</v>
      </c>
      <c r="P232" s="403">
        <f>SUMIF('8. Other Direct Costs '!$D$12:$D$62,'Summary of Organisation Cost (2'!L221,'8. Other Direct Costs '!$N$12:$N$62)</f>
        <v>0</v>
      </c>
      <c r="Q232" s="403">
        <f>SUMIF('8. Other Direct Costs '!$D$12:$D$62,'Summary of Organisation Cost (2'!L221,'8. Other Direct Costs '!$P$12:$P$62)</f>
        <v>0</v>
      </c>
      <c r="R232" s="406">
        <f t="shared" si="53"/>
        <v>0</v>
      </c>
      <c r="S232" s="386"/>
    </row>
    <row r="233" spans="1:19" ht="15" customHeight="1" thickBot="1">
      <c r="B233" s="418" t="s">
        <v>77</v>
      </c>
      <c r="C233" s="419" t="s">
        <v>80</v>
      </c>
      <c r="D233" s="403">
        <f>SUMIF('9. INDIRECT COSTS'!$C$13:$C$62,'Summary of Organisation Cost (2'!C221,'9. INDIRECT COSTS'!$J$13:$J$62)</f>
        <v>0</v>
      </c>
      <c r="E233" s="403">
        <f>SUMIF('9. INDIRECT COSTS'!$C$13:$C$62,'Summary of Organisation Cost (2'!C221,'9. INDIRECT COSTS'!$N$13:$N$62)</f>
        <v>0</v>
      </c>
      <c r="F233" s="403">
        <f>SUMIF('9. INDIRECT COSTS'!$C$13:$C$62,'Summary of Organisation Cost (2'!C221,'9. INDIRECT COSTS'!$R$13:$R$62)</f>
        <v>0</v>
      </c>
      <c r="G233" s="403">
        <f>SUMIF('9. INDIRECT COSTS'!$C$13:$C$62,'Summary of Organisation Cost (2'!C221,'9. INDIRECT COSTS'!$V$13:$V$62)</f>
        <v>0</v>
      </c>
      <c r="H233" s="403">
        <f>SUMIF('9. INDIRECT COSTS'!$C$13:$C$62,'Summary of Organisation Cost (2'!C221,'9. INDIRECT COSTS'!$Z$13:$Z$62)</f>
        <v>0</v>
      </c>
      <c r="I233" s="406">
        <f t="shared" si="52"/>
        <v>0</v>
      </c>
      <c r="K233" s="418" t="s">
        <v>77</v>
      </c>
      <c r="L233" s="419" t="s">
        <v>80</v>
      </c>
      <c r="M233" s="403">
        <f>SUMIF('9. INDIRECT COSTS'!$C$13:$C$62,'Summary of Organisation Cost (2'!L221,'9. INDIRECT COSTS'!$J$13:$J$62)</f>
        <v>0</v>
      </c>
      <c r="N233" s="403">
        <f>SUMIF('9. INDIRECT COSTS'!$C$13:$C$62,'Summary of Organisation Cost (2'!L221,'9. INDIRECT COSTS'!$N$13:$N$62)</f>
        <v>0</v>
      </c>
      <c r="O233" s="403">
        <f>SUMIF('9. INDIRECT COSTS'!$C$13:$C$62,'Summary of Organisation Cost (2'!L221,'9. INDIRECT COSTS'!$R$13:$R$62)</f>
        <v>0</v>
      </c>
      <c r="P233" s="403">
        <f>SUMIF('9. INDIRECT COSTS'!$C$13:$C$62,'Summary of Organisation Cost (2'!L221,'9. INDIRECT COSTS'!$V$13:$V$62)</f>
        <v>0</v>
      </c>
      <c r="Q233" s="403">
        <f>SUMIF('9. INDIRECT COSTS'!$C$13:$C$62,'Summary of Organisation Cost (2'!L221,'9. INDIRECT COSTS'!$Z$13:$Z$62)</f>
        <v>0</v>
      </c>
      <c r="R233" s="406">
        <f t="shared" si="53"/>
        <v>0</v>
      </c>
      <c r="S233" s="386"/>
    </row>
    <row r="234" spans="1:19" ht="15" customHeight="1" thickBot="1">
      <c r="A234" s="378" t="str">
        <f>C223</f>
        <v>(Select)</v>
      </c>
      <c r="B234" s="418" t="str">
        <f>IF(C221="","-",C221)</f>
        <v>-</v>
      </c>
      <c r="C234" s="408" t="s">
        <v>81</v>
      </c>
      <c r="D234" s="410">
        <f t="shared" ref="D234:I234" si="54">SUM(D226:D233)</f>
        <v>0</v>
      </c>
      <c r="E234" s="410">
        <f t="shared" si="54"/>
        <v>0</v>
      </c>
      <c r="F234" s="410">
        <f t="shared" si="54"/>
        <v>0</v>
      </c>
      <c r="G234" s="410">
        <f t="shared" si="54"/>
        <v>0</v>
      </c>
      <c r="H234" s="410">
        <f t="shared" si="54"/>
        <v>0</v>
      </c>
      <c r="I234" s="412">
        <f t="shared" si="54"/>
        <v>0</v>
      </c>
      <c r="J234" s="481" t="str">
        <f>L223</f>
        <v>(Select)</v>
      </c>
      <c r="K234" s="418" t="str">
        <f>IF(L221="","-",L221)</f>
        <v>-</v>
      </c>
      <c r="L234" s="408" t="s">
        <v>81</v>
      </c>
      <c r="M234" s="410">
        <f t="shared" ref="M234:R234" si="55">SUM(M226:M233)</f>
        <v>0</v>
      </c>
      <c r="N234" s="410">
        <f t="shared" si="55"/>
        <v>0</v>
      </c>
      <c r="O234" s="410">
        <f t="shared" si="55"/>
        <v>0</v>
      </c>
      <c r="P234" s="410">
        <f t="shared" si="55"/>
        <v>0</v>
      </c>
      <c r="Q234" s="410">
        <f t="shared" si="55"/>
        <v>0</v>
      </c>
      <c r="R234" s="412">
        <f t="shared" si="55"/>
        <v>0</v>
      </c>
      <c r="S234" s="386"/>
    </row>
    <row r="235" spans="1:19" ht="15" customHeight="1">
      <c r="B235" s="383"/>
      <c r="C235" s="414"/>
      <c r="D235" s="415"/>
      <c r="E235" s="415"/>
      <c r="F235" s="415"/>
      <c r="G235" s="415"/>
      <c r="H235" s="415"/>
      <c r="I235" s="415"/>
      <c r="J235" s="483"/>
      <c r="K235" s="393"/>
      <c r="L235" s="414"/>
      <c r="M235" s="415"/>
      <c r="N235" s="415"/>
      <c r="O235" s="415"/>
      <c r="P235" s="415"/>
      <c r="Q235" s="415"/>
      <c r="R235" s="415"/>
      <c r="S235" s="386"/>
    </row>
    <row r="236" spans="1:19" ht="15" customHeight="1" thickBot="1">
      <c r="B236" s="383"/>
      <c r="C236" s="392" t="s">
        <v>68</v>
      </c>
      <c r="D236" s="386"/>
      <c r="E236" s="386"/>
      <c r="F236" s="386"/>
      <c r="G236" s="386"/>
      <c r="H236" s="386"/>
      <c r="I236" s="386"/>
      <c r="K236" s="393"/>
      <c r="L236" s="392" t="s">
        <v>68</v>
      </c>
      <c r="M236" s="383"/>
      <c r="N236" s="383"/>
      <c r="O236" s="383"/>
      <c r="P236" s="383"/>
      <c r="Q236" s="383"/>
      <c r="R236" s="383"/>
      <c r="S236" s="386"/>
    </row>
    <row r="237" spans="1:19" ht="15" customHeight="1" thickBot="1">
      <c r="A237" s="394" t="e">
        <f>A221+2</f>
        <v>#REF!</v>
      </c>
      <c r="B237" s="383"/>
      <c r="C237" s="395" t="str">
        <f>IF('START - AWARD DETAILS'!C49="","",'START - AWARD DETAILS'!C49)</f>
        <v/>
      </c>
      <c r="D237" s="386"/>
      <c r="E237" s="386"/>
      <c r="F237" s="386"/>
      <c r="G237" s="386"/>
      <c r="H237" s="386"/>
      <c r="I237" s="386"/>
      <c r="K237" s="393"/>
      <c r="L237" s="395" t="str">
        <f>IF('START - AWARD DETAILS'!C50="","",'START - AWARD DETAILS'!C50)</f>
        <v/>
      </c>
      <c r="M237" s="383"/>
      <c r="N237" s="383"/>
      <c r="O237" s="383"/>
      <c r="P237" s="383"/>
      <c r="Q237" s="383"/>
      <c r="R237" s="383"/>
      <c r="S237" s="386"/>
    </row>
    <row r="238" spans="1:19" ht="15" customHeight="1" thickBot="1">
      <c r="A238" s="394"/>
      <c r="B238" s="383"/>
      <c r="C238" s="396" t="s">
        <v>69</v>
      </c>
      <c r="D238" s="386"/>
      <c r="E238" s="386"/>
      <c r="F238" s="386"/>
      <c r="G238" s="386"/>
      <c r="H238" s="386"/>
      <c r="I238" s="386"/>
      <c r="K238" s="393"/>
      <c r="L238" s="396" t="s">
        <v>69</v>
      </c>
      <c r="M238" s="383"/>
      <c r="N238" s="383"/>
      <c r="O238" s="383"/>
      <c r="P238" s="383"/>
      <c r="Q238" s="383"/>
      <c r="R238" s="383"/>
      <c r="S238" s="386"/>
    </row>
    <row r="239" spans="1:19" ht="15" customHeight="1" thickBot="1">
      <c r="A239" s="394"/>
      <c r="B239" s="383"/>
      <c r="C239" s="397" t="str">
        <f>IFERROR(VLOOKUP('Summary of Organisation Cost (2'!C237,'START - AWARD DETAILS'!$C$21:$D$60,2,0),"")</f>
        <v>(Select)</v>
      </c>
      <c r="D239" s="386"/>
      <c r="E239" s="386"/>
      <c r="F239" s="386"/>
      <c r="G239" s="386"/>
      <c r="H239" s="386"/>
      <c r="I239" s="386"/>
      <c r="K239" s="393"/>
      <c r="L239" s="397" t="str">
        <f>IFERROR(VLOOKUP('Summary of Organisation Cost (2'!L237,'START - AWARD DETAILS'!$C$21:$D$60,2,0),"")</f>
        <v>(Select)</v>
      </c>
      <c r="M239" s="383"/>
      <c r="N239" s="383"/>
      <c r="O239" s="383"/>
      <c r="P239" s="383"/>
      <c r="Q239" s="383"/>
      <c r="R239" s="383"/>
      <c r="S239" s="386"/>
    </row>
    <row r="240" spans="1:19" ht="15" customHeight="1" thickBot="1">
      <c r="B240" s="383"/>
      <c r="C240" s="384"/>
      <c r="D240" s="383"/>
      <c r="E240" s="383"/>
      <c r="F240" s="383"/>
      <c r="G240" s="383"/>
      <c r="H240" s="383"/>
      <c r="I240" s="383"/>
      <c r="K240" s="385"/>
      <c r="L240" s="384"/>
      <c r="M240" s="383"/>
      <c r="N240" s="383"/>
      <c r="O240" s="383"/>
      <c r="P240" s="383"/>
      <c r="Q240" s="383"/>
      <c r="R240" s="383"/>
      <c r="S240" s="386"/>
    </row>
    <row r="241" spans="1:19" ht="15" customHeight="1" thickBot="1">
      <c r="B241" s="383"/>
      <c r="C241" s="384"/>
      <c r="D241" s="398" t="s">
        <v>70</v>
      </c>
      <c r="E241" s="399" t="s">
        <v>71</v>
      </c>
      <c r="F241" s="399" t="s">
        <v>72</v>
      </c>
      <c r="G241" s="399" t="s">
        <v>73</v>
      </c>
      <c r="H241" s="400" t="s">
        <v>74</v>
      </c>
      <c r="I241" s="401" t="s">
        <v>75</v>
      </c>
      <c r="K241" s="385"/>
      <c r="L241" s="384"/>
      <c r="M241" s="398" t="s">
        <v>70</v>
      </c>
      <c r="N241" s="399" t="s">
        <v>71</v>
      </c>
      <c r="O241" s="399" t="s">
        <v>72</v>
      </c>
      <c r="P241" s="399" t="s">
        <v>73</v>
      </c>
      <c r="Q241" s="400" t="s">
        <v>74</v>
      </c>
      <c r="R241" s="401" t="s">
        <v>75</v>
      </c>
      <c r="S241" s="386"/>
    </row>
    <row r="242" spans="1:19" ht="15" customHeight="1">
      <c r="B242" s="418" t="s">
        <v>77</v>
      </c>
      <c r="C242" s="402" t="s">
        <v>76</v>
      </c>
      <c r="D242" s="403">
        <f>SUMIF('2. Annual Costs of Staff Posts'!$D$13:$D$113,'Summary of Organisation Cost (2'!C237,'2. Annual Costs of Staff Posts'!$L$13:$L$113)</f>
        <v>0</v>
      </c>
      <c r="E242" s="403">
        <f>SUMIF('2. Annual Costs of Staff Posts'!$D$13:$D$113,'Summary of Organisation Cost (2'!C237,'2. Annual Costs of Staff Posts'!$Q$13:$Q$113)</f>
        <v>0</v>
      </c>
      <c r="F242" s="403">
        <f>SUMIF('2. Annual Costs of Staff Posts'!$D$13:$D$113,'Summary of Organisation Cost (2'!C237,'2. Annual Costs of Staff Posts'!$V$13:$V$113)</f>
        <v>0</v>
      </c>
      <c r="G242" s="403">
        <f>SUMIF('2. Annual Costs of Staff Posts'!$D$13:$D$113,'Summary of Organisation Cost (2'!C237,'2. Annual Costs of Staff Posts'!$AA$13:$AA$113)</f>
        <v>0</v>
      </c>
      <c r="H242" s="403">
        <f>SUMIF('2. Annual Costs of Staff Posts'!$D$13:$D$113,'Summary of Organisation Cost (2'!C237,'2. Annual Costs of Staff Posts'!$AF$13:$AF$113)</f>
        <v>0</v>
      </c>
      <c r="I242" s="404">
        <f>SUM(D242:H242)</f>
        <v>0</v>
      </c>
      <c r="K242" s="418" t="s">
        <v>77</v>
      </c>
      <c r="L242" s="402" t="s">
        <v>76</v>
      </c>
      <c r="M242" s="403">
        <f>SUMIF('2. Annual Costs of Staff Posts'!$D$13:$D$113,'Summary of Organisation Cost (2'!L237,'2. Annual Costs of Staff Posts'!$L$13:$L$113)</f>
        <v>0</v>
      </c>
      <c r="N242" s="403">
        <f>SUMIF('2. Annual Costs of Staff Posts'!$D$13:$D$113,'Summary of Organisation Cost (2'!L237,'2. Annual Costs of Staff Posts'!$Q$13:$Q$113)</f>
        <v>0</v>
      </c>
      <c r="O242" s="403">
        <f>SUMIF('2. Annual Costs of Staff Posts'!$D$13:$D$113,'Summary of Organisation Cost (2'!L237,'2. Annual Costs of Staff Posts'!$V$13:$V$113)</f>
        <v>0</v>
      </c>
      <c r="P242" s="403">
        <f>SUMIF('2. Annual Costs of Staff Posts'!$D$13:$D$113,'Summary of Organisation Cost (2'!L237,'2. Annual Costs of Staff Posts'!$AA$13:$AA$113)</f>
        <v>0</v>
      </c>
      <c r="Q242" s="403">
        <f>SUMIF('2. Annual Costs of Staff Posts'!$D$13:$D$113,'Summary of Organisation Cost (2'!L237,'2. Annual Costs of Staff Posts'!$AF$13:$AF$113)</f>
        <v>0</v>
      </c>
      <c r="R242" s="404">
        <f>SUM(M242:Q242)</f>
        <v>0</v>
      </c>
      <c r="S242" s="386"/>
    </row>
    <row r="243" spans="1:19" ht="15" customHeight="1">
      <c r="A243" s="416"/>
      <c r="B243" s="418" t="s">
        <v>77</v>
      </c>
      <c r="C243" s="405" t="s">
        <v>78</v>
      </c>
      <c r="D243" s="403">
        <f>SUMIF('3.Travel,Subsistence&amp;Conference'!$E$12:$E$61,'Summary of Organisation Cost (2'!C237,'3.Travel,Subsistence&amp;Conference'!$I$12:$I$61)</f>
        <v>0</v>
      </c>
      <c r="E243" s="403">
        <f>SUMIF('3.Travel,Subsistence&amp;Conference'!$E$12:$E$61,'Summary of Organisation Cost (2'!C237,'3.Travel,Subsistence&amp;Conference'!$K$12:$K$61)</f>
        <v>0</v>
      </c>
      <c r="F243" s="403">
        <f>SUMIF('3.Travel,Subsistence&amp;Conference'!$E$12:$E$61,'Summary of Organisation Cost (2'!C237,'3.Travel,Subsistence&amp;Conference'!$M$12:$M$61)</f>
        <v>0</v>
      </c>
      <c r="G243" s="403">
        <f>SUMIF('3.Travel,Subsistence&amp;Conference'!$E$12:$E$61,'Summary of Organisation Cost (2'!C237,'3.Travel,Subsistence&amp;Conference'!$O$12:$O$61)</f>
        <v>0</v>
      </c>
      <c r="H243" s="403">
        <f>SUMIF('3.Travel,Subsistence&amp;Conference'!$E$12:$E$61,'Summary of Organisation Cost (2'!C237,'3.Travel,Subsistence&amp;Conference'!$Q$12:$Q$61)</f>
        <v>0</v>
      </c>
      <c r="I243" s="406">
        <f t="shared" ref="I243:I249" si="56">SUM(D243:H243)</f>
        <v>0</v>
      </c>
      <c r="K243" s="418" t="s">
        <v>77</v>
      </c>
      <c r="L243" s="405" t="s">
        <v>78</v>
      </c>
      <c r="M243" s="403">
        <f>SUMIF('3.Travel,Subsistence&amp;Conference'!$E$12:$E$61,'Summary of Organisation Cost (2'!L237,'3.Travel,Subsistence&amp;Conference'!$I$12:$I$61)</f>
        <v>0</v>
      </c>
      <c r="N243" s="403">
        <f>SUMIF('3.Travel,Subsistence&amp;Conference'!$E$12:$E$61,'Summary of Organisation Cost (2'!L237,'3.Travel,Subsistence&amp;Conference'!$K$12:$K$61)</f>
        <v>0</v>
      </c>
      <c r="O243" s="403">
        <f>SUMIF('3.Travel,Subsistence&amp;Conference'!$E$12:$E$61,'Summary of Organisation Cost (2'!L237,'3.Travel,Subsistence&amp;Conference'!$M$12:$M$61)</f>
        <v>0</v>
      </c>
      <c r="P243" s="403">
        <f>SUMIF('3.Travel,Subsistence&amp;Conference'!$E$12:$E$61,'Summary of Organisation Cost (2'!L237,'3.Travel,Subsistence&amp;Conference'!$O$12:$O$61)</f>
        <v>0</v>
      </c>
      <c r="Q243" s="403">
        <f>SUMIF('3.Travel,Subsistence&amp;Conference'!$E$12:$E$61,'Summary of Organisation Cost (2'!L237,'3.Travel,Subsistence&amp;Conference'!$Q$12:$Q$61)</f>
        <v>0</v>
      </c>
      <c r="R243" s="406">
        <f t="shared" ref="R243:R249" si="57">SUM(M243:Q243)</f>
        <v>0</v>
      </c>
      <c r="S243" s="386"/>
    </row>
    <row r="244" spans="1:19" ht="15" customHeight="1">
      <c r="B244" s="418" t="s">
        <v>77</v>
      </c>
      <c r="C244" s="407" t="s">
        <v>27</v>
      </c>
      <c r="D244" s="403">
        <f>SUMIF('4. Equipment'!$D$12:$D$61,'Summary of Organisation Cost (2'!C237,'4. Equipment'!$H$12:$H$61)</f>
        <v>0</v>
      </c>
      <c r="E244" s="403">
        <f>SUMIF('4. Equipment'!$D$12:$D$61,'Summary of Organisation Cost (2'!C237,'4. Equipment'!$J$12:$J$61)</f>
        <v>0</v>
      </c>
      <c r="F244" s="403">
        <f>SUMIF('4. Equipment'!$D$12:$D$61,'Summary of Organisation Cost (2'!C237,'4. Equipment'!$L$12:$L$61)</f>
        <v>0</v>
      </c>
      <c r="G244" s="403">
        <f>SUMIF('4. Equipment'!$D$12:$D$61,'Summary of Organisation Cost (2'!C237,'4. Equipment'!$N$12:$N$61)</f>
        <v>0</v>
      </c>
      <c r="H244" s="403">
        <f>SUMIF('4. Equipment'!$D$12:$D$61,'Summary of Organisation Cost (2'!C237,'4. Equipment'!$P$12:$P$61)</f>
        <v>0</v>
      </c>
      <c r="I244" s="406">
        <f t="shared" si="56"/>
        <v>0</v>
      </c>
      <c r="K244" s="418" t="s">
        <v>77</v>
      </c>
      <c r="L244" s="407" t="s">
        <v>27</v>
      </c>
      <c r="M244" s="403">
        <f>SUMIF('4. Equipment'!$D$12:$D$61,'Summary of Organisation Cost (2'!L237,'4. Equipment'!$H$12:$H$61)</f>
        <v>0</v>
      </c>
      <c r="N244" s="403">
        <f>SUMIF('4. Equipment'!$D$12:$D$61,'Summary of Organisation Cost (2'!L237,'4. Equipment'!$J$12:$J$61)</f>
        <v>0</v>
      </c>
      <c r="O244" s="403">
        <f>SUMIF('4. Equipment'!$D$12:$D$61,'Summary of Organisation Cost (2'!L237,'4. Equipment'!$L$12:$L$61)</f>
        <v>0</v>
      </c>
      <c r="P244" s="403">
        <f>SUMIF('4. Equipment'!$D$12:$D$61,'Summary of Organisation Cost (2'!L237,'4. Equipment'!$N$12:$N$61)</f>
        <v>0</v>
      </c>
      <c r="Q244" s="403">
        <f>SUMIF('4. Equipment'!$D$12:$D$61,'Summary of Organisation Cost (2'!L237,'4. Equipment'!$P$12:$P$61)</f>
        <v>0</v>
      </c>
      <c r="R244" s="406">
        <f t="shared" si="57"/>
        <v>0</v>
      </c>
      <c r="S244" s="386"/>
    </row>
    <row r="245" spans="1:19" ht="15" customHeight="1">
      <c r="B245" s="418" t="s">
        <v>77</v>
      </c>
      <c r="C245" s="407" t="s">
        <v>28</v>
      </c>
      <c r="D245" s="403">
        <f>SUMIF('5. Consumables'!$D$12:$D$61,'Summary of Organisation Cost (2'!C237,'5. Consumables'!$H$12:$H$61)</f>
        <v>0</v>
      </c>
      <c r="E245" s="403">
        <f>SUMIF('5. Consumables'!$D$12:$D$61,'Summary of Organisation Cost (2'!C237,'5. Consumables'!$J$12:$J$61)</f>
        <v>0</v>
      </c>
      <c r="F245" s="403">
        <f>SUMIF('5. Consumables'!$D$12:$D$61,'Summary of Organisation Cost (2'!C237,'5. Consumables'!$L$12:$L$61)</f>
        <v>0</v>
      </c>
      <c r="G245" s="403">
        <f>SUMIF('5. Consumables'!$D$12:$D$61,'Summary of Organisation Cost (2'!C237,'5. Consumables'!$N$12:$N$61)</f>
        <v>0</v>
      </c>
      <c r="H245" s="403">
        <f>SUMIF('5. Consumables'!$D$12:$D$61,'Summary of Organisation Cost (2'!C237,'5. Consumables'!$P$12:$P$61)</f>
        <v>0</v>
      </c>
      <c r="I245" s="406">
        <f t="shared" si="56"/>
        <v>0</v>
      </c>
      <c r="K245" s="418" t="s">
        <v>77</v>
      </c>
      <c r="L245" s="407" t="s">
        <v>28</v>
      </c>
      <c r="M245" s="403">
        <f>SUMIF('5. Consumables'!$D$12:$D$61,'Summary of Organisation Cost (2'!L237,'5. Consumables'!$H$12:$H$61)</f>
        <v>0</v>
      </c>
      <c r="N245" s="403">
        <f>SUMIF('5. Consumables'!$D$12:$D$61,'Summary of Organisation Cost (2'!L237,'5. Consumables'!$J$12:$J$61)</f>
        <v>0</v>
      </c>
      <c r="O245" s="403">
        <f>SUMIF('5. Consumables'!$D$12:$D$61,'Summary of Organisation Cost (2'!L237,'5. Consumables'!$L$12:$L$61)</f>
        <v>0</v>
      </c>
      <c r="P245" s="403">
        <f>SUMIF('5. Consumables'!$D$12:$D$61,'Summary of Organisation Cost (2'!L237,'5. Consumables'!$N$12:$N$61)</f>
        <v>0</v>
      </c>
      <c r="Q245" s="403">
        <f>SUMIF('5. Consumables'!$D$12:$D$61,'Summary of Organisation Cost (2'!L237,'5. Consumables'!$P$12:$P$61)</f>
        <v>0</v>
      </c>
      <c r="R245" s="406">
        <f t="shared" si="57"/>
        <v>0</v>
      </c>
      <c r="S245" s="386"/>
    </row>
    <row r="246" spans="1:19" ht="15" customHeight="1">
      <c r="B246" s="418" t="s">
        <v>77</v>
      </c>
      <c r="C246" s="407" t="s">
        <v>29</v>
      </c>
      <c r="D246" s="403">
        <f>SUMIF('6. PPIEP'!$D$12:$D$61,'Summary of Organisation Cost (2'!C237,'6. PPIEP'!$H$12:$H$61)</f>
        <v>0</v>
      </c>
      <c r="E246" s="403">
        <f>SUMIF('6. PPIEP'!$D$12:$D$61,'Summary of Organisation Cost (2'!C237,'6. PPIEP'!$J$12:$J$61)</f>
        <v>0</v>
      </c>
      <c r="F246" s="403">
        <f>SUMIF('6. PPIEP'!$D$12:$D$61,'Summary of Organisation Cost (2'!C237,'6. PPIEP'!$L$12:$L$61)</f>
        <v>0</v>
      </c>
      <c r="G246" s="403">
        <f>SUMIF('6. PPIEP'!$D$12:$D$61,'Summary of Organisation Cost (2'!C237,'6. PPIEP'!$N$12:$N$61)</f>
        <v>0</v>
      </c>
      <c r="H246" s="403">
        <f>SUMIF('6. PPIEP'!$D$12:$D$61,'Summary of Organisation Cost (2'!C237,'6. PPIEP'!$P$12:$P$61)</f>
        <v>0</v>
      </c>
      <c r="I246" s="406">
        <f t="shared" si="56"/>
        <v>0</v>
      </c>
      <c r="K246" s="418" t="s">
        <v>77</v>
      </c>
      <c r="L246" s="407" t="s">
        <v>29</v>
      </c>
      <c r="M246" s="403">
        <f>SUMIF('6. PPIEP'!$D$12:$D$61,'Summary of Organisation Cost (2'!L237,'6. PPIEP'!$H$12:$H$61)</f>
        <v>0</v>
      </c>
      <c r="N246" s="403">
        <f>SUMIF('6. PPIEP'!$D$12:$D$61,'Summary of Organisation Cost (2'!L237,'6. PPIEP'!$J$12:$J$61)</f>
        <v>0</v>
      </c>
      <c r="O246" s="403">
        <f>SUMIF('6. PPIEP'!$D$12:$D$61,'Summary of Organisation Cost (2'!L237,'6. PPIEP'!$L$12:$L$61)</f>
        <v>0</v>
      </c>
      <c r="P246" s="403">
        <f>SUMIF('6. PPIEP'!$D$12:$D$61,'Summary of Organisation Cost (2'!L237,'6. PPIEP'!$N$12:$N$61)</f>
        <v>0</v>
      </c>
      <c r="Q246" s="403">
        <f>SUMIF('6. PPIEP'!$D$12:$D$61,'Summary of Organisation Cost (2'!L237,'6. PPIEP'!$P$12:$P$61)</f>
        <v>0</v>
      </c>
      <c r="R246" s="406">
        <f t="shared" si="57"/>
        <v>0</v>
      </c>
      <c r="S246" s="386"/>
    </row>
    <row r="247" spans="1:19" ht="15" customHeight="1">
      <c r="B247" s="418" t="s">
        <v>77</v>
      </c>
      <c r="C247" s="407" t="s">
        <v>30</v>
      </c>
      <c r="D247" s="403">
        <f>SUMIF('7. Dissemination'!$D$12:$D$61,'Summary of Organisation Cost (2'!C237,'7. Dissemination'!$H$12:$H$61)</f>
        <v>0</v>
      </c>
      <c r="E247" s="403">
        <f>SUMIF('7. Dissemination'!$D$12:$D$61,'Summary of Organisation Cost (2'!C237,'7. Dissemination'!$J$12:$J$61)</f>
        <v>0</v>
      </c>
      <c r="F247" s="403">
        <f>SUMIF('7. Dissemination'!$D$12:$D$61,'Summary of Organisation Cost (2'!C237,'7. Dissemination'!$L$12:$L$61)</f>
        <v>0</v>
      </c>
      <c r="G247" s="403">
        <f>SUMIF('7. Dissemination'!$D$12:$D$61,'Summary of Organisation Cost (2'!C237,'7. Dissemination'!$N$12:$N$61)</f>
        <v>0</v>
      </c>
      <c r="H247" s="403">
        <f>SUMIF('7. Dissemination'!$D$12:$D$61,'Summary of Organisation Cost (2'!C237,'7. Dissemination'!$P$12:$P$61)</f>
        <v>0</v>
      </c>
      <c r="I247" s="406">
        <f t="shared" si="56"/>
        <v>0</v>
      </c>
      <c r="K247" s="418" t="s">
        <v>77</v>
      </c>
      <c r="L247" s="407" t="s">
        <v>30</v>
      </c>
      <c r="M247" s="403">
        <f>SUMIF('7. Dissemination'!$D$12:$D$61,'Summary of Organisation Cost (2'!L237,'7. Dissemination'!$H$12:$H$61)</f>
        <v>0</v>
      </c>
      <c r="N247" s="403">
        <f>SUMIF('7. Dissemination'!$D$12:$D$61,'Summary of Organisation Cost (2'!L237,'7. Dissemination'!$J$12:$J$61)</f>
        <v>0</v>
      </c>
      <c r="O247" s="403">
        <f>SUMIF('7. Dissemination'!$D$12:$D$61,'Summary of Organisation Cost (2'!L237,'7. Dissemination'!$L$12:$L$61)</f>
        <v>0</v>
      </c>
      <c r="P247" s="403">
        <f>SUMIF('7. Dissemination'!$D$12:$D$61,'Summary of Organisation Cost (2'!L237,'7. Dissemination'!$N$12:$N$61)</f>
        <v>0</v>
      </c>
      <c r="Q247" s="403">
        <f>SUMIF('7. Dissemination'!$D$12:$D$61,'Summary of Organisation Cost (2'!L237,'7. Dissemination'!$P$12:$P$61)</f>
        <v>0</v>
      </c>
      <c r="R247" s="406">
        <f t="shared" si="57"/>
        <v>0</v>
      </c>
      <c r="S247" s="386"/>
    </row>
    <row r="248" spans="1:19" ht="15" customHeight="1">
      <c r="B248" s="418" t="s">
        <v>77</v>
      </c>
      <c r="C248" s="407" t="s">
        <v>79</v>
      </c>
      <c r="D248" s="403">
        <f>SUMIF('8. Other Direct Costs '!$D$12:$D$62,'Summary of Organisation Cost (2'!C237,'8. Other Direct Costs '!$H$12:$H$62)</f>
        <v>0</v>
      </c>
      <c r="E248" s="403">
        <f>SUMIF('8. Other Direct Costs '!$D$12:$D$62,'Summary of Organisation Cost (2'!C237,'8. Other Direct Costs '!$J$12:$J$62)</f>
        <v>0</v>
      </c>
      <c r="F248" s="403">
        <f>SUMIF('8. Other Direct Costs '!$D$12:$D$62,'Summary of Organisation Cost (2'!C237,'8. Other Direct Costs '!$L$12:$L$62)</f>
        <v>0</v>
      </c>
      <c r="G248" s="403">
        <f>SUMIF('8. Other Direct Costs '!$D$12:$D$62,'Summary of Organisation Cost (2'!C237,'8. Other Direct Costs '!$N$12:$N$62)</f>
        <v>0</v>
      </c>
      <c r="H248" s="403">
        <f>SUMIF('8. Other Direct Costs '!$D$12:$D$62,'Summary of Organisation Cost (2'!C237,'8. Other Direct Costs '!$P$12:$P$62)</f>
        <v>0</v>
      </c>
      <c r="I248" s="406">
        <f t="shared" si="56"/>
        <v>0</v>
      </c>
      <c r="K248" s="418" t="s">
        <v>77</v>
      </c>
      <c r="L248" s="407" t="s">
        <v>79</v>
      </c>
      <c r="M248" s="403">
        <f>SUMIF('8. Other Direct Costs '!$D$12:$D$62,'Summary of Organisation Cost (2'!L237,'8. Other Direct Costs '!$H$12:$H$62)</f>
        <v>0</v>
      </c>
      <c r="N248" s="403">
        <f>SUMIF('8. Other Direct Costs '!$D$12:$D$62,'Summary of Organisation Cost (2'!L237,'8. Other Direct Costs '!$J$12:$J$62)</f>
        <v>0</v>
      </c>
      <c r="O248" s="403">
        <f>SUMIF('8. Other Direct Costs '!$D$12:$D$62,'Summary of Organisation Cost (2'!L237,'8. Other Direct Costs '!$L$12:$L$62)</f>
        <v>0</v>
      </c>
      <c r="P248" s="403">
        <f>SUMIF('8. Other Direct Costs '!$D$12:$D$62,'Summary of Organisation Cost (2'!L237,'8. Other Direct Costs '!$N$12:$N$62)</f>
        <v>0</v>
      </c>
      <c r="Q248" s="403">
        <f>SUMIF('8. Other Direct Costs '!$D$12:$D$62,'Summary of Organisation Cost (2'!L237,'8. Other Direct Costs '!$P$12:$P$62)</f>
        <v>0</v>
      </c>
      <c r="R248" s="406">
        <f t="shared" si="57"/>
        <v>0</v>
      </c>
      <c r="S248" s="386"/>
    </row>
    <row r="249" spans="1:19" ht="15" customHeight="1" thickBot="1">
      <c r="B249" s="418" t="s">
        <v>77</v>
      </c>
      <c r="C249" s="419" t="s">
        <v>80</v>
      </c>
      <c r="D249" s="403">
        <f>SUMIF('9. INDIRECT COSTS'!$C$13:$C$62,'Summary of Organisation Cost (2'!C237,'9. INDIRECT COSTS'!$J$13:$J$62)</f>
        <v>0</v>
      </c>
      <c r="E249" s="403">
        <f>SUMIF('9. INDIRECT COSTS'!$C$13:$C$62,'Summary of Organisation Cost (2'!C237,'9. INDIRECT COSTS'!$N$13:$N$62)</f>
        <v>0</v>
      </c>
      <c r="F249" s="403">
        <f>SUMIF('9. INDIRECT COSTS'!$C$13:$C$62,'Summary of Organisation Cost (2'!C237,'9. INDIRECT COSTS'!$R$13:$R$62)</f>
        <v>0</v>
      </c>
      <c r="G249" s="403">
        <f>SUMIF('9. INDIRECT COSTS'!$C$13:$C$62,'Summary of Organisation Cost (2'!C237,'9. INDIRECT COSTS'!$V$13:$V$62)</f>
        <v>0</v>
      </c>
      <c r="H249" s="403">
        <f>SUMIF('9. INDIRECT COSTS'!$C$13:$C$62,'Summary of Organisation Cost (2'!C237,'9. INDIRECT COSTS'!$Z$13:$Z$62)</f>
        <v>0</v>
      </c>
      <c r="I249" s="406">
        <f t="shared" si="56"/>
        <v>0</v>
      </c>
      <c r="K249" s="418" t="s">
        <v>77</v>
      </c>
      <c r="L249" s="419" t="s">
        <v>80</v>
      </c>
      <c r="M249" s="403">
        <f>SUMIF('9. INDIRECT COSTS'!$C$13:$C$62,'Summary of Organisation Cost (2'!L237,'9. INDIRECT COSTS'!$J$13:$J$62)</f>
        <v>0</v>
      </c>
      <c r="N249" s="403">
        <f>SUMIF('9. INDIRECT COSTS'!$C$13:$C$62,'Summary of Organisation Cost (2'!L237,'9. INDIRECT COSTS'!$N$13:$N$62)</f>
        <v>0</v>
      </c>
      <c r="O249" s="403">
        <f>SUMIF('9. INDIRECT COSTS'!$C$13:$C$62,'Summary of Organisation Cost (2'!L237,'9. INDIRECT COSTS'!$R$13:$R$62)</f>
        <v>0</v>
      </c>
      <c r="P249" s="403">
        <f>SUMIF('9. INDIRECT COSTS'!$C$13:$C$62,'Summary of Organisation Cost (2'!L237,'9. INDIRECT COSTS'!$V$13:$V$62)</f>
        <v>0</v>
      </c>
      <c r="Q249" s="403">
        <f>SUMIF('9. INDIRECT COSTS'!$C$13:$C$62,'Summary of Organisation Cost (2'!L237,'9. INDIRECT COSTS'!$Z$13:$Z$62)</f>
        <v>0</v>
      </c>
      <c r="R249" s="406">
        <f t="shared" si="57"/>
        <v>0</v>
      </c>
      <c r="S249" s="386"/>
    </row>
    <row r="250" spans="1:19" ht="15" customHeight="1" thickBot="1">
      <c r="A250" s="378" t="str">
        <f>C239</f>
        <v>(Select)</v>
      </c>
      <c r="B250" s="418" t="str">
        <f>IF(C237="","-",C237)</f>
        <v>-</v>
      </c>
      <c r="C250" s="408" t="s">
        <v>81</v>
      </c>
      <c r="D250" s="410">
        <f t="shared" ref="D250:I250" si="58">SUM(D242:D249)</f>
        <v>0</v>
      </c>
      <c r="E250" s="410">
        <f t="shared" si="58"/>
        <v>0</v>
      </c>
      <c r="F250" s="410">
        <f t="shared" si="58"/>
        <v>0</v>
      </c>
      <c r="G250" s="410">
        <f t="shared" si="58"/>
        <v>0</v>
      </c>
      <c r="H250" s="410">
        <f t="shared" si="58"/>
        <v>0</v>
      </c>
      <c r="I250" s="412">
        <f t="shared" si="58"/>
        <v>0</v>
      </c>
      <c r="J250" s="481" t="str">
        <f>L239</f>
        <v>(Select)</v>
      </c>
      <c r="K250" s="418" t="str">
        <f>IF(L237="","-",L237)</f>
        <v>-</v>
      </c>
      <c r="L250" s="408" t="s">
        <v>81</v>
      </c>
      <c r="M250" s="410">
        <f t="shared" ref="M250:R250" si="59">SUM(M242:M249)</f>
        <v>0</v>
      </c>
      <c r="N250" s="410">
        <f t="shared" si="59"/>
        <v>0</v>
      </c>
      <c r="O250" s="410">
        <f t="shared" si="59"/>
        <v>0</v>
      </c>
      <c r="P250" s="410">
        <f t="shared" si="59"/>
        <v>0</v>
      </c>
      <c r="Q250" s="410">
        <f t="shared" si="59"/>
        <v>0</v>
      </c>
      <c r="R250" s="412">
        <f t="shared" si="59"/>
        <v>0</v>
      </c>
      <c r="S250" s="386"/>
    </row>
    <row r="251" spans="1:19" ht="15" customHeight="1">
      <c r="B251" s="383"/>
      <c r="C251" s="414"/>
      <c r="D251" s="415"/>
      <c r="E251" s="415"/>
      <c r="F251" s="415"/>
      <c r="G251" s="415"/>
      <c r="H251" s="415"/>
      <c r="I251" s="415"/>
      <c r="J251" s="483"/>
      <c r="K251" s="393"/>
      <c r="L251" s="414"/>
      <c r="M251" s="415"/>
      <c r="N251" s="415"/>
      <c r="O251" s="415"/>
      <c r="P251" s="415"/>
      <c r="Q251" s="415"/>
      <c r="R251" s="415"/>
      <c r="S251" s="386"/>
    </row>
    <row r="252" spans="1:19" ht="15" customHeight="1" thickBot="1">
      <c r="B252" s="383"/>
      <c r="C252" s="392" t="s">
        <v>68</v>
      </c>
      <c r="D252" s="386"/>
      <c r="E252" s="386"/>
      <c r="F252" s="386"/>
      <c r="G252" s="386"/>
      <c r="H252" s="386"/>
      <c r="I252" s="386"/>
      <c r="K252" s="393"/>
      <c r="L252" s="392" t="s">
        <v>68</v>
      </c>
      <c r="M252" s="383"/>
      <c r="N252" s="383"/>
      <c r="O252" s="383"/>
      <c r="P252" s="383"/>
      <c r="Q252" s="383"/>
      <c r="R252" s="383"/>
      <c r="S252" s="386"/>
    </row>
    <row r="253" spans="1:19" ht="15" customHeight="1" thickBot="1">
      <c r="A253" s="394" t="e">
        <f>A237+2</f>
        <v>#REF!</v>
      </c>
      <c r="B253" s="383"/>
      <c r="C253" s="395" t="str">
        <f>IF('START - AWARD DETAILS'!C51="","",'START - AWARD DETAILS'!C51)</f>
        <v/>
      </c>
      <c r="D253" s="386"/>
      <c r="E253" s="386"/>
      <c r="F253" s="386"/>
      <c r="G253" s="386"/>
      <c r="H253" s="386"/>
      <c r="I253" s="386"/>
      <c r="K253" s="393"/>
      <c r="L253" s="395" t="str">
        <f>IF('START - AWARD DETAILS'!C52="","",'START - AWARD DETAILS'!C52)</f>
        <v/>
      </c>
      <c r="M253" s="383"/>
      <c r="N253" s="383"/>
      <c r="O253" s="383"/>
      <c r="P253" s="383"/>
      <c r="Q253" s="383"/>
      <c r="R253" s="383"/>
      <c r="S253" s="386"/>
    </row>
    <row r="254" spans="1:19" ht="15" customHeight="1" thickBot="1">
      <c r="A254" s="394"/>
      <c r="B254" s="383"/>
      <c r="C254" s="396" t="s">
        <v>69</v>
      </c>
      <c r="D254" s="386"/>
      <c r="E254" s="386"/>
      <c r="F254" s="386"/>
      <c r="G254" s="386"/>
      <c r="H254" s="386"/>
      <c r="I254" s="386"/>
      <c r="K254" s="393"/>
      <c r="L254" s="396" t="s">
        <v>69</v>
      </c>
      <c r="M254" s="383"/>
      <c r="N254" s="383"/>
      <c r="O254" s="383"/>
      <c r="P254" s="383"/>
      <c r="Q254" s="383"/>
      <c r="R254" s="383"/>
      <c r="S254" s="386"/>
    </row>
    <row r="255" spans="1:19" ht="15" customHeight="1" thickBot="1">
      <c r="A255" s="394"/>
      <c r="B255" s="383"/>
      <c r="C255" s="397" t="str">
        <f>IFERROR(VLOOKUP('Summary of Organisation Cost (2'!C253,'START - AWARD DETAILS'!$C$21:$D$60,2,0),"")</f>
        <v>(Select)</v>
      </c>
      <c r="D255" s="386"/>
      <c r="E255" s="386"/>
      <c r="F255" s="386"/>
      <c r="G255" s="386"/>
      <c r="H255" s="386"/>
      <c r="I255" s="386"/>
      <c r="K255" s="393"/>
      <c r="L255" s="397" t="str">
        <f>IFERROR(VLOOKUP('Summary of Organisation Cost (2'!L253,'START - AWARD DETAILS'!$C$21:$D$60,2,0),"")</f>
        <v>(Select)</v>
      </c>
      <c r="M255" s="383"/>
      <c r="N255" s="383"/>
      <c r="O255" s="383"/>
      <c r="P255" s="383"/>
      <c r="Q255" s="383"/>
      <c r="R255" s="383"/>
      <c r="S255" s="386"/>
    </row>
    <row r="256" spans="1:19" ht="15" customHeight="1" thickBot="1">
      <c r="B256" s="383"/>
      <c r="C256" s="384"/>
      <c r="D256" s="383"/>
      <c r="E256" s="383"/>
      <c r="F256" s="383"/>
      <c r="G256" s="383"/>
      <c r="H256" s="383"/>
      <c r="I256" s="383"/>
      <c r="K256" s="385"/>
      <c r="L256" s="384"/>
      <c r="M256" s="383"/>
      <c r="N256" s="383"/>
      <c r="O256" s="383"/>
      <c r="P256" s="383"/>
      <c r="Q256" s="383"/>
      <c r="R256" s="383"/>
      <c r="S256" s="386"/>
    </row>
    <row r="257" spans="1:256" ht="15" customHeight="1" thickBot="1">
      <c r="B257" s="383"/>
      <c r="C257" s="384"/>
      <c r="D257" s="398" t="s">
        <v>70</v>
      </c>
      <c r="E257" s="399" t="s">
        <v>71</v>
      </c>
      <c r="F257" s="399" t="s">
        <v>72</v>
      </c>
      <c r="G257" s="399" t="s">
        <v>73</v>
      </c>
      <c r="H257" s="400" t="s">
        <v>74</v>
      </c>
      <c r="I257" s="401" t="s">
        <v>75</v>
      </c>
      <c r="K257" s="385"/>
      <c r="L257" s="384"/>
      <c r="M257" s="398" t="s">
        <v>70</v>
      </c>
      <c r="N257" s="399" t="s">
        <v>71</v>
      </c>
      <c r="O257" s="399" t="s">
        <v>72</v>
      </c>
      <c r="P257" s="399" t="s">
        <v>73</v>
      </c>
      <c r="Q257" s="400" t="s">
        <v>74</v>
      </c>
      <c r="R257" s="401" t="s">
        <v>75</v>
      </c>
      <c r="S257" s="386"/>
    </row>
    <row r="258" spans="1:256" ht="15" customHeight="1">
      <c r="B258" s="418" t="s">
        <v>77</v>
      </c>
      <c r="C258" s="402" t="s">
        <v>76</v>
      </c>
      <c r="D258" s="403">
        <f>SUMIF('2. Annual Costs of Staff Posts'!$D$13:$D$113,'Summary of Organisation Cost (2'!C253,'2. Annual Costs of Staff Posts'!$L$13:$L$113)</f>
        <v>0</v>
      </c>
      <c r="E258" s="403">
        <f>SUMIF('2. Annual Costs of Staff Posts'!$D$13:$D$113,'Summary of Organisation Cost (2'!C253,'2. Annual Costs of Staff Posts'!$Q$13:$Q$113)</f>
        <v>0</v>
      </c>
      <c r="F258" s="403">
        <f>SUMIF('2. Annual Costs of Staff Posts'!$D$13:$D$113,'Summary of Organisation Cost (2'!C253,'2. Annual Costs of Staff Posts'!$V$13:$V$113)</f>
        <v>0</v>
      </c>
      <c r="G258" s="403">
        <f>SUMIF('2. Annual Costs of Staff Posts'!$D$13:$D$113,'Summary of Organisation Cost (2'!C253,'2. Annual Costs of Staff Posts'!$AA$13:$AA$113)</f>
        <v>0</v>
      </c>
      <c r="H258" s="403">
        <f>SUMIF('2. Annual Costs of Staff Posts'!$D$13:$D$113,'Summary of Organisation Cost (2'!C253,'2. Annual Costs of Staff Posts'!$AF$13:$AF$113)</f>
        <v>0</v>
      </c>
      <c r="I258" s="404">
        <f>SUM(D258:H258)</f>
        <v>0</v>
      </c>
      <c r="K258" s="418" t="s">
        <v>77</v>
      </c>
      <c r="L258" s="402" t="s">
        <v>76</v>
      </c>
      <c r="M258" s="403">
        <f>SUMIF('2. Annual Costs of Staff Posts'!$D$13:$D$113,'Summary of Organisation Cost (2'!L253,'2. Annual Costs of Staff Posts'!$L$13:$L$113)</f>
        <v>0</v>
      </c>
      <c r="N258" s="403">
        <f>SUMIF('2. Annual Costs of Staff Posts'!$D$13:$D$113,'Summary of Organisation Cost (2'!L253,'2. Annual Costs of Staff Posts'!$Q$13:$Q$113)</f>
        <v>0</v>
      </c>
      <c r="O258" s="403">
        <f>SUMIF('2. Annual Costs of Staff Posts'!$D$13:$D$113,'Summary of Organisation Cost (2'!L253,'2. Annual Costs of Staff Posts'!$V$13:$V$113)</f>
        <v>0</v>
      </c>
      <c r="P258" s="403">
        <f>SUMIF('2. Annual Costs of Staff Posts'!$D$13:$D$113,'Summary of Organisation Cost (2'!L253,'2. Annual Costs of Staff Posts'!$AA$13:$AA$113)</f>
        <v>0</v>
      </c>
      <c r="Q258" s="403">
        <f>SUMIF('2. Annual Costs of Staff Posts'!$D$13:$D$113,'Summary of Organisation Cost (2'!L253,'2. Annual Costs of Staff Posts'!$AF$13:$AF$113)</f>
        <v>0</v>
      </c>
      <c r="R258" s="404">
        <f>SUM(M258:Q258)</f>
        <v>0</v>
      </c>
      <c r="S258" s="386"/>
    </row>
    <row r="259" spans="1:256" ht="15" customHeight="1">
      <c r="A259" s="416"/>
      <c r="B259" s="418" t="s">
        <v>77</v>
      </c>
      <c r="C259" s="405" t="s">
        <v>78</v>
      </c>
      <c r="D259" s="403">
        <f>SUMIF('3.Travel,Subsistence&amp;Conference'!$E$12:$E$61,'Summary of Organisation Cost (2'!C253,'3.Travel,Subsistence&amp;Conference'!$I$12:$I$61)</f>
        <v>0</v>
      </c>
      <c r="E259" s="403">
        <f>SUMIF('3.Travel,Subsistence&amp;Conference'!$E$12:$E$61,'Summary of Organisation Cost (2'!C253,'3.Travel,Subsistence&amp;Conference'!$K$12:$K$61)</f>
        <v>0</v>
      </c>
      <c r="F259" s="403">
        <f>SUMIF('3.Travel,Subsistence&amp;Conference'!$E$12:$E$61,'Summary of Organisation Cost (2'!C253,'3.Travel,Subsistence&amp;Conference'!$M$12:$M$61)</f>
        <v>0</v>
      </c>
      <c r="G259" s="403">
        <f>SUMIF('3.Travel,Subsistence&amp;Conference'!$E$12:$E$61,'Summary of Organisation Cost (2'!C253,'3.Travel,Subsistence&amp;Conference'!$O$12:$O$61)</f>
        <v>0</v>
      </c>
      <c r="H259" s="403">
        <f>SUMIF('3.Travel,Subsistence&amp;Conference'!$E$12:$E$61,'Summary of Organisation Cost (2'!C253,'3.Travel,Subsistence&amp;Conference'!$Q$12:$Q$61)</f>
        <v>0</v>
      </c>
      <c r="I259" s="406">
        <f t="shared" ref="I259:I265" si="60">SUM(D259:H259)</f>
        <v>0</v>
      </c>
      <c r="K259" s="418" t="s">
        <v>77</v>
      </c>
      <c r="L259" s="405" t="s">
        <v>78</v>
      </c>
      <c r="M259" s="403">
        <f>SUMIF('3.Travel,Subsistence&amp;Conference'!$E$12:$E$61,'Summary of Organisation Cost (2'!L253,'3.Travel,Subsistence&amp;Conference'!$I$12:$I$61)</f>
        <v>0</v>
      </c>
      <c r="N259" s="403">
        <f>SUMIF('3.Travel,Subsistence&amp;Conference'!$E$12:$E$61,'Summary of Organisation Cost (2'!L253,'3.Travel,Subsistence&amp;Conference'!$K$12:$K$61)</f>
        <v>0</v>
      </c>
      <c r="O259" s="403">
        <f>SUMIF('3.Travel,Subsistence&amp;Conference'!$E$12:$E$61,'Summary of Organisation Cost (2'!L253,'3.Travel,Subsistence&amp;Conference'!$M$12:$M$61)</f>
        <v>0</v>
      </c>
      <c r="P259" s="403">
        <f>SUMIF('3.Travel,Subsistence&amp;Conference'!$E$12:$E$61,'Summary of Organisation Cost (2'!L253,'3.Travel,Subsistence&amp;Conference'!$O$12:$O$61)</f>
        <v>0</v>
      </c>
      <c r="Q259" s="403">
        <f>SUMIF('3.Travel,Subsistence&amp;Conference'!$E$12:$E$61,'Summary of Organisation Cost (2'!L253,'3.Travel,Subsistence&amp;Conference'!$Q$12:$Q$61)</f>
        <v>0</v>
      </c>
      <c r="R259" s="406">
        <f t="shared" ref="R259:R265" si="61">SUM(M259:Q259)</f>
        <v>0</v>
      </c>
      <c r="S259" s="386"/>
    </row>
    <row r="260" spans="1:256" ht="15" customHeight="1">
      <c r="B260" s="418" t="s">
        <v>77</v>
      </c>
      <c r="C260" s="407" t="s">
        <v>27</v>
      </c>
      <c r="D260" s="403">
        <f>SUMIF('4. Equipment'!$D$12:$D$61,'Summary of Organisation Cost (2'!C253,'4. Equipment'!$H$12:$H$61)</f>
        <v>0</v>
      </c>
      <c r="E260" s="403">
        <f>SUMIF('4. Equipment'!$D$12:$D$61,'Summary of Organisation Cost (2'!C253,'4. Equipment'!$J$12:$J$61)</f>
        <v>0</v>
      </c>
      <c r="F260" s="403">
        <f>SUMIF('4. Equipment'!$D$12:$D$61,'Summary of Organisation Cost (2'!C253,'4. Equipment'!$L$12:$L$61)</f>
        <v>0</v>
      </c>
      <c r="G260" s="403">
        <f>SUMIF('4. Equipment'!$D$12:$D$61,'Summary of Organisation Cost (2'!C253,'4. Equipment'!$N$12:$N$61)</f>
        <v>0</v>
      </c>
      <c r="H260" s="403">
        <f>SUMIF('4. Equipment'!$D$12:$D$61,'Summary of Organisation Cost (2'!C253,'4. Equipment'!$P$12:$P$61)</f>
        <v>0</v>
      </c>
      <c r="I260" s="406">
        <f t="shared" si="60"/>
        <v>0</v>
      </c>
      <c r="K260" s="418" t="s">
        <v>77</v>
      </c>
      <c r="L260" s="407" t="s">
        <v>27</v>
      </c>
      <c r="M260" s="403">
        <f>SUMIF('4. Equipment'!$D$12:$D$61,'Summary of Organisation Cost (2'!L253,'4. Equipment'!$H$12:$H$61)</f>
        <v>0</v>
      </c>
      <c r="N260" s="403">
        <f>SUMIF('4. Equipment'!$D$12:$D$61,'Summary of Organisation Cost (2'!L253,'4. Equipment'!$J$12:$J$61)</f>
        <v>0</v>
      </c>
      <c r="O260" s="403">
        <f>SUMIF('4. Equipment'!$D$12:$D$61,'Summary of Organisation Cost (2'!L253,'4. Equipment'!$L$12:$L$61)</f>
        <v>0</v>
      </c>
      <c r="P260" s="403">
        <f>SUMIF('4. Equipment'!$D$12:$D$61,'Summary of Organisation Cost (2'!L253,'4. Equipment'!$N$12:$N$61)</f>
        <v>0</v>
      </c>
      <c r="Q260" s="403">
        <f>SUMIF('4. Equipment'!$D$12:$D$61,'Summary of Organisation Cost (2'!L253,'4. Equipment'!$P$12:$P$61)</f>
        <v>0</v>
      </c>
      <c r="R260" s="406">
        <f t="shared" si="61"/>
        <v>0</v>
      </c>
      <c r="S260" s="386"/>
    </row>
    <row r="261" spans="1:256" ht="15" customHeight="1">
      <c r="B261" s="418" t="s">
        <v>77</v>
      </c>
      <c r="C261" s="407" t="s">
        <v>28</v>
      </c>
      <c r="D261" s="403">
        <f>SUMIF('5. Consumables'!$D$12:$D$61,'Summary of Organisation Cost (2'!C253,'5. Consumables'!$H$12:$H$61)</f>
        <v>0</v>
      </c>
      <c r="E261" s="403">
        <f>SUMIF('5. Consumables'!$D$12:$D$61,'Summary of Organisation Cost (2'!C253,'5. Consumables'!$J$12:$J$61)</f>
        <v>0</v>
      </c>
      <c r="F261" s="403">
        <f>SUMIF('5. Consumables'!$D$12:$D$61,'Summary of Organisation Cost (2'!C253,'5. Consumables'!$L$12:$L$61)</f>
        <v>0</v>
      </c>
      <c r="G261" s="403">
        <f>SUMIF('5. Consumables'!$D$12:$D$61,'Summary of Organisation Cost (2'!C253,'5. Consumables'!$N$12:$N$61)</f>
        <v>0</v>
      </c>
      <c r="H261" s="403">
        <f>SUMIF('5. Consumables'!$D$12:$D$61,'Summary of Organisation Cost (2'!C253,'5. Consumables'!$P$12:$P$61)</f>
        <v>0</v>
      </c>
      <c r="I261" s="406">
        <f t="shared" si="60"/>
        <v>0</v>
      </c>
      <c r="K261" s="418" t="s">
        <v>77</v>
      </c>
      <c r="L261" s="407" t="s">
        <v>28</v>
      </c>
      <c r="M261" s="403">
        <f>SUMIF('5. Consumables'!$D$12:$D$61,'Summary of Organisation Cost (2'!L253,'5. Consumables'!$H$12:$H$61)</f>
        <v>0</v>
      </c>
      <c r="N261" s="403">
        <f>SUMIF('5. Consumables'!$D$12:$D$61,'Summary of Organisation Cost (2'!L253,'5. Consumables'!$J$12:$J$61)</f>
        <v>0</v>
      </c>
      <c r="O261" s="403">
        <f>SUMIF('5. Consumables'!$D$12:$D$61,'Summary of Organisation Cost (2'!L253,'5. Consumables'!$L$12:$L$61)</f>
        <v>0</v>
      </c>
      <c r="P261" s="403">
        <f>SUMIF('5. Consumables'!$D$12:$D$61,'Summary of Organisation Cost (2'!L253,'5. Consumables'!$N$12:$N$61)</f>
        <v>0</v>
      </c>
      <c r="Q261" s="403">
        <f>SUMIF('5. Consumables'!$D$12:$D$61,'Summary of Organisation Cost (2'!L253,'5. Consumables'!$P$12:$P$61)</f>
        <v>0</v>
      </c>
      <c r="R261" s="406">
        <f t="shared" si="61"/>
        <v>0</v>
      </c>
      <c r="S261" s="386"/>
    </row>
    <row r="262" spans="1:256" ht="15" customHeight="1">
      <c r="B262" s="418" t="s">
        <v>77</v>
      </c>
      <c r="C262" s="407" t="s">
        <v>29</v>
      </c>
      <c r="D262" s="403">
        <f>SUMIF('6. PPIEP'!$D$12:$D$61,'Summary of Organisation Cost (2'!C253,'6. PPIEP'!$H$12:$H$61)</f>
        <v>0</v>
      </c>
      <c r="E262" s="403">
        <f>SUMIF('6. PPIEP'!$D$12:$D$61,'Summary of Organisation Cost (2'!C253,'6. PPIEP'!$J$12:$J$61)</f>
        <v>0</v>
      </c>
      <c r="F262" s="403">
        <f>SUMIF('6. PPIEP'!$D$12:$D$61,'Summary of Organisation Cost (2'!C253,'6. PPIEP'!$L$12:$L$61)</f>
        <v>0</v>
      </c>
      <c r="G262" s="403">
        <f>SUMIF('6. PPIEP'!$D$12:$D$61,'Summary of Organisation Cost (2'!C253,'6. PPIEP'!$N$12:$N$61)</f>
        <v>0</v>
      </c>
      <c r="H262" s="403">
        <f>SUMIF('6. PPIEP'!$D$12:$D$61,'Summary of Organisation Cost (2'!C253,'6. PPIEP'!$P$12:$P$61)</f>
        <v>0</v>
      </c>
      <c r="I262" s="406">
        <f t="shared" si="60"/>
        <v>0</v>
      </c>
      <c r="K262" s="418" t="s">
        <v>77</v>
      </c>
      <c r="L262" s="407" t="s">
        <v>29</v>
      </c>
      <c r="M262" s="403">
        <f>SUMIF('6. PPIEP'!$D$12:$D$61,'Summary of Organisation Cost (2'!L253,'6. PPIEP'!$H$12:$H$61)</f>
        <v>0</v>
      </c>
      <c r="N262" s="403">
        <f>SUMIF('6. PPIEP'!$D$12:$D$61,'Summary of Organisation Cost (2'!L253,'6. PPIEP'!$J$12:$J$61)</f>
        <v>0</v>
      </c>
      <c r="O262" s="403">
        <f>SUMIF('6. PPIEP'!$D$12:$D$61,'Summary of Organisation Cost (2'!L253,'6. PPIEP'!$L$12:$L$61)</f>
        <v>0</v>
      </c>
      <c r="P262" s="403">
        <f>SUMIF('6. PPIEP'!$D$12:$D$61,'Summary of Organisation Cost (2'!L253,'6. PPIEP'!$N$12:$N$61)</f>
        <v>0</v>
      </c>
      <c r="Q262" s="403">
        <f>SUMIF('6. PPIEP'!$D$12:$D$61,'Summary of Organisation Cost (2'!L253,'6. PPIEP'!$P$12:$P$61)</f>
        <v>0</v>
      </c>
      <c r="R262" s="406">
        <f t="shared" si="61"/>
        <v>0</v>
      </c>
      <c r="S262" s="386"/>
    </row>
    <row r="263" spans="1:256" ht="15" customHeight="1">
      <c r="B263" s="418" t="s">
        <v>77</v>
      </c>
      <c r="C263" s="407" t="s">
        <v>30</v>
      </c>
      <c r="D263" s="403">
        <f>SUMIF('7. Dissemination'!$D$12:$D$61,'Summary of Organisation Cost (2'!C253,'7. Dissemination'!$H$12:$H$61)</f>
        <v>0</v>
      </c>
      <c r="E263" s="403">
        <f>SUMIF('7. Dissemination'!$D$12:$D$61,'Summary of Organisation Cost (2'!C253,'7. Dissemination'!$J$12:$J$61)</f>
        <v>0</v>
      </c>
      <c r="F263" s="403">
        <f>SUMIF('7. Dissemination'!$D$12:$D$61,'Summary of Organisation Cost (2'!C253,'7. Dissemination'!$L$12:$L$61)</f>
        <v>0</v>
      </c>
      <c r="G263" s="403">
        <f>SUMIF('7. Dissemination'!$D$12:$D$61,'Summary of Organisation Cost (2'!C253,'7. Dissemination'!$N$12:$N$61)</f>
        <v>0</v>
      </c>
      <c r="H263" s="403">
        <f>SUMIF('7. Dissemination'!$D$12:$D$61,'Summary of Organisation Cost (2'!C253,'7. Dissemination'!$P$12:$P$61)</f>
        <v>0</v>
      </c>
      <c r="I263" s="406">
        <f t="shared" si="60"/>
        <v>0</v>
      </c>
      <c r="K263" s="418" t="s">
        <v>77</v>
      </c>
      <c r="L263" s="407" t="s">
        <v>30</v>
      </c>
      <c r="M263" s="403">
        <f>SUMIF('7. Dissemination'!$D$12:$D$61,'Summary of Organisation Cost (2'!L253,'7. Dissemination'!$H$12:$H$61)</f>
        <v>0</v>
      </c>
      <c r="N263" s="403">
        <f>SUMIF('7. Dissemination'!$D$12:$D$61,'Summary of Organisation Cost (2'!L253,'7. Dissemination'!$J$12:$J$61)</f>
        <v>0</v>
      </c>
      <c r="O263" s="403">
        <f>SUMIF('7. Dissemination'!$D$12:$D$61,'Summary of Organisation Cost (2'!L253,'7. Dissemination'!$L$12:$L$61)</f>
        <v>0</v>
      </c>
      <c r="P263" s="403">
        <f>SUMIF('7. Dissemination'!$D$12:$D$61,'Summary of Organisation Cost (2'!L253,'7. Dissemination'!$N$12:$N$61)</f>
        <v>0</v>
      </c>
      <c r="Q263" s="403">
        <f>SUMIF('7. Dissemination'!$D$12:$D$61,'Summary of Organisation Cost (2'!L253,'7. Dissemination'!$P$12:$P$61)</f>
        <v>0</v>
      </c>
      <c r="R263" s="406">
        <f t="shared" si="61"/>
        <v>0</v>
      </c>
      <c r="S263" s="386"/>
    </row>
    <row r="264" spans="1:256" ht="15" customHeight="1">
      <c r="B264" s="418" t="s">
        <v>77</v>
      </c>
      <c r="C264" s="407" t="s">
        <v>79</v>
      </c>
      <c r="D264" s="403">
        <f>SUMIF('8. Other Direct Costs '!$D$12:$D$62,'Summary of Organisation Cost (2'!C253,'8. Other Direct Costs '!$H$12:$H$62)</f>
        <v>0</v>
      </c>
      <c r="E264" s="403">
        <f>SUMIF('8. Other Direct Costs '!$D$12:$D$62,'Summary of Organisation Cost (2'!C253,'8. Other Direct Costs '!$J$12:$J$62)</f>
        <v>0</v>
      </c>
      <c r="F264" s="403">
        <f>SUMIF('8. Other Direct Costs '!$D$12:$D$62,'Summary of Organisation Cost (2'!C253,'8. Other Direct Costs '!$L$12:$L$62)</f>
        <v>0</v>
      </c>
      <c r="G264" s="403">
        <f>SUMIF('8. Other Direct Costs '!$D$12:$D$62,'Summary of Organisation Cost (2'!C253,'8. Other Direct Costs '!$N$12:$N$62)</f>
        <v>0</v>
      </c>
      <c r="H264" s="403">
        <f>SUMIF('8. Other Direct Costs '!$D$12:$D$62,'Summary of Organisation Cost (2'!C253,'8. Other Direct Costs '!$P$12:$P$62)</f>
        <v>0</v>
      </c>
      <c r="I264" s="406">
        <f t="shared" si="60"/>
        <v>0</v>
      </c>
      <c r="K264" s="418" t="s">
        <v>77</v>
      </c>
      <c r="L264" s="407" t="s">
        <v>79</v>
      </c>
      <c r="M264" s="403">
        <f>SUMIF('8. Other Direct Costs '!$D$12:$D$62,'Summary of Organisation Cost (2'!L253,'8. Other Direct Costs '!$H$12:$H$62)</f>
        <v>0</v>
      </c>
      <c r="N264" s="403">
        <f>SUMIF('8. Other Direct Costs '!$D$12:$D$62,'Summary of Organisation Cost (2'!L253,'8. Other Direct Costs '!$J$12:$J$62)</f>
        <v>0</v>
      </c>
      <c r="O264" s="403">
        <f>SUMIF('8. Other Direct Costs '!$D$12:$D$62,'Summary of Organisation Cost (2'!L253,'8. Other Direct Costs '!$L$12:$L$62)</f>
        <v>0</v>
      </c>
      <c r="P264" s="403">
        <f>SUMIF('8. Other Direct Costs '!$D$12:$D$62,'Summary of Organisation Cost (2'!L253,'8. Other Direct Costs '!$N$12:$N$62)</f>
        <v>0</v>
      </c>
      <c r="Q264" s="403">
        <f>SUMIF('8. Other Direct Costs '!$D$12:$D$62,'Summary of Organisation Cost (2'!L253,'8. Other Direct Costs '!$P$12:$P$62)</f>
        <v>0</v>
      </c>
      <c r="R264" s="406">
        <f t="shared" si="61"/>
        <v>0</v>
      </c>
      <c r="S264" s="386"/>
    </row>
    <row r="265" spans="1:256" ht="15" customHeight="1" thickBot="1">
      <c r="B265" s="418" t="s">
        <v>77</v>
      </c>
      <c r="C265" s="419" t="s">
        <v>80</v>
      </c>
      <c r="D265" s="403">
        <f>SUMIF('9. INDIRECT COSTS'!$C$13:$C$62,'Summary of Organisation Cost (2'!C253,'9. INDIRECT COSTS'!$J$13:$J$62)</f>
        <v>0</v>
      </c>
      <c r="E265" s="403">
        <f>SUMIF('9. INDIRECT COSTS'!$C$13:$C$62,'Summary of Organisation Cost (2'!C253,'9. INDIRECT COSTS'!$N$13:$N$62)</f>
        <v>0</v>
      </c>
      <c r="F265" s="403">
        <f>SUMIF('9. INDIRECT COSTS'!$C$13:$C$62,'Summary of Organisation Cost (2'!C253,'9. INDIRECT COSTS'!$R$13:$R$62)</f>
        <v>0</v>
      </c>
      <c r="G265" s="403">
        <f>SUMIF('9. INDIRECT COSTS'!$C$13:$C$62,'Summary of Organisation Cost (2'!C253,'9. INDIRECT COSTS'!$V$13:$V$62)</f>
        <v>0</v>
      </c>
      <c r="H265" s="403">
        <f>SUMIF('9. INDIRECT COSTS'!$C$13:$C$62,'Summary of Organisation Cost (2'!C253,'9. INDIRECT COSTS'!$Z$13:$Z$62)</f>
        <v>0</v>
      </c>
      <c r="I265" s="406">
        <f t="shared" si="60"/>
        <v>0</v>
      </c>
      <c r="K265" s="418" t="s">
        <v>77</v>
      </c>
      <c r="L265" s="419" t="s">
        <v>80</v>
      </c>
      <c r="M265" s="403">
        <f>SUMIF('9. INDIRECT COSTS'!$C$13:$C$62,'Summary of Organisation Cost (2'!L253,'9. INDIRECT COSTS'!$J$13:$J$62)</f>
        <v>0</v>
      </c>
      <c r="N265" s="403">
        <f>SUMIF('9. INDIRECT COSTS'!$C$13:$C$62,'Summary of Organisation Cost (2'!L253,'9. INDIRECT COSTS'!$N$13:$N$62)</f>
        <v>0</v>
      </c>
      <c r="O265" s="403">
        <f>SUMIF('9. INDIRECT COSTS'!$C$13:$C$62,'Summary of Organisation Cost (2'!L253,'9. INDIRECT COSTS'!$R$13:$R$62)</f>
        <v>0</v>
      </c>
      <c r="P265" s="403">
        <f>SUMIF('9. INDIRECT COSTS'!$C$13:$C$62,'Summary of Organisation Cost (2'!L253,'9. INDIRECT COSTS'!$V$13:$V$62)</f>
        <v>0</v>
      </c>
      <c r="Q265" s="403">
        <f>SUMIF('9. INDIRECT COSTS'!$C$13:$C$62,'Summary of Organisation Cost (2'!L253,'9. INDIRECT COSTS'!$Z$13:$Z$62)</f>
        <v>0</v>
      </c>
      <c r="R265" s="406">
        <f t="shared" si="61"/>
        <v>0</v>
      </c>
      <c r="S265" s="386"/>
    </row>
    <row r="266" spans="1:256" ht="15" customHeight="1" thickBot="1">
      <c r="A266" s="378" t="str">
        <f>C255</f>
        <v>(Select)</v>
      </c>
      <c r="B266" s="418" t="str">
        <f>IF(C253="","-",C253)</f>
        <v>-</v>
      </c>
      <c r="C266" s="408" t="s">
        <v>81</v>
      </c>
      <c r="D266" s="410">
        <f t="shared" ref="D266:I266" si="62">SUM(D258:D265)</f>
        <v>0</v>
      </c>
      <c r="E266" s="410">
        <f t="shared" si="62"/>
        <v>0</v>
      </c>
      <c r="F266" s="410">
        <f t="shared" si="62"/>
        <v>0</v>
      </c>
      <c r="G266" s="410">
        <f t="shared" si="62"/>
        <v>0</v>
      </c>
      <c r="H266" s="410">
        <f t="shared" si="62"/>
        <v>0</v>
      </c>
      <c r="I266" s="412">
        <f t="shared" si="62"/>
        <v>0</v>
      </c>
      <c r="J266" s="481" t="str">
        <f>L255</f>
        <v>(Select)</v>
      </c>
      <c r="K266" s="418" t="str">
        <f>IF(L253="","-",L253)</f>
        <v>-</v>
      </c>
      <c r="L266" s="408" t="s">
        <v>81</v>
      </c>
      <c r="M266" s="410">
        <f t="shared" ref="M266:R266" si="63">SUM(M258:M265)</f>
        <v>0</v>
      </c>
      <c r="N266" s="410">
        <f t="shared" si="63"/>
        <v>0</v>
      </c>
      <c r="O266" s="410">
        <f t="shared" si="63"/>
        <v>0</v>
      </c>
      <c r="P266" s="410">
        <f t="shared" si="63"/>
        <v>0</v>
      </c>
      <c r="Q266" s="410">
        <f t="shared" si="63"/>
        <v>0</v>
      </c>
      <c r="R266" s="412">
        <f t="shared" si="63"/>
        <v>0</v>
      </c>
      <c r="S266" s="386"/>
    </row>
    <row r="267" spans="1:256" s="382" customFormat="1" ht="15" customHeight="1">
      <c r="A267" s="378"/>
      <c r="B267" s="383"/>
      <c r="C267" s="413"/>
      <c r="D267" s="386"/>
      <c r="E267" s="386"/>
      <c r="F267" s="386"/>
      <c r="G267" s="386"/>
      <c r="H267" s="386"/>
      <c r="I267" s="386"/>
      <c r="J267" s="481"/>
      <c r="K267" s="393"/>
      <c r="L267" s="414"/>
      <c r="M267" s="415"/>
      <c r="N267" s="415"/>
      <c r="O267" s="415"/>
      <c r="P267" s="415"/>
      <c r="Q267" s="415"/>
      <c r="R267" s="415"/>
      <c r="S267" s="386"/>
      <c r="U267" s="417"/>
      <c r="V267" s="417"/>
      <c r="W267" s="417"/>
      <c r="X267" s="417"/>
      <c r="Y267" s="417"/>
      <c r="Z267" s="417"/>
      <c r="AA267" s="417"/>
      <c r="AB267" s="417"/>
      <c r="AC267" s="417"/>
      <c r="AD267" s="417"/>
      <c r="AE267" s="417"/>
      <c r="AF267" s="417"/>
      <c r="AG267" s="417"/>
      <c r="AH267" s="417"/>
      <c r="AI267" s="417"/>
      <c r="AJ267" s="417"/>
      <c r="AK267" s="417"/>
      <c r="AL267" s="417"/>
      <c r="AM267" s="417"/>
      <c r="AN267" s="417"/>
      <c r="AO267" s="417"/>
      <c r="AP267" s="417"/>
      <c r="AQ267" s="417"/>
      <c r="AR267" s="417"/>
      <c r="AS267" s="417"/>
      <c r="AT267" s="417"/>
      <c r="AU267" s="417"/>
      <c r="AV267" s="417"/>
      <c r="AW267" s="417"/>
      <c r="AX267" s="417"/>
      <c r="AY267" s="417"/>
      <c r="AZ267" s="417"/>
      <c r="BA267" s="417"/>
      <c r="BB267" s="417"/>
      <c r="BC267" s="417"/>
      <c r="BD267" s="417"/>
      <c r="BE267" s="417"/>
      <c r="BF267" s="417"/>
      <c r="BG267" s="417"/>
      <c r="BH267" s="417"/>
      <c r="BI267" s="417"/>
      <c r="BJ267" s="417"/>
      <c r="BK267" s="417"/>
      <c r="BL267" s="417"/>
      <c r="BM267" s="417"/>
      <c r="BN267" s="417"/>
      <c r="BO267" s="417"/>
      <c r="BP267" s="417"/>
      <c r="BQ267" s="417"/>
      <c r="BR267" s="417"/>
      <c r="BS267" s="417"/>
      <c r="BT267" s="417"/>
      <c r="BU267" s="417"/>
      <c r="BV267" s="417"/>
      <c r="BW267" s="417"/>
      <c r="BX267" s="417"/>
      <c r="BY267" s="417"/>
      <c r="BZ267" s="417"/>
      <c r="CA267" s="417"/>
      <c r="CB267" s="417"/>
      <c r="CC267" s="417"/>
      <c r="CD267" s="417"/>
      <c r="CE267" s="417"/>
      <c r="CF267" s="417"/>
      <c r="CG267" s="417"/>
      <c r="CH267" s="417"/>
      <c r="CI267" s="417"/>
      <c r="CJ267" s="417"/>
      <c r="CK267" s="417"/>
      <c r="CL267" s="417"/>
      <c r="CM267" s="417"/>
      <c r="CN267" s="417"/>
      <c r="CO267" s="417"/>
      <c r="CP267" s="417"/>
      <c r="CQ267" s="417"/>
      <c r="CR267" s="417"/>
      <c r="CS267" s="417"/>
      <c r="CT267" s="417"/>
      <c r="CU267" s="417"/>
      <c r="CV267" s="417"/>
      <c r="CW267" s="417"/>
      <c r="CX267" s="417"/>
      <c r="CY267" s="417"/>
      <c r="CZ267" s="417"/>
      <c r="DA267" s="417"/>
      <c r="DB267" s="417"/>
      <c r="DC267" s="417"/>
      <c r="DD267" s="417"/>
      <c r="DE267" s="417"/>
      <c r="DF267" s="417"/>
      <c r="DG267" s="417"/>
      <c r="DH267" s="417"/>
      <c r="DI267" s="417"/>
      <c r="DJ267" s="417"/>
      <c r="DK267" s="417"/>
      <c r="DL267" s="417"/>
      <c r="DM267" s="417"/>
      <c r="DN267" s="417"/>
      <c r="DO267" s="417"/>
      <c r="DP267" s="417"/>
      <c r="DQ267" s="417"/>
      <c r="DR267" s="417"/>
      <c r="DS267" s="417"/>
      <c r="DT267" s="417"/>
      <c r="DU267" s="417"/>
      <c r="DV267" s="417"/>
      <c r="DW267" s="417"/>
      <c r="DX267" s="417"/>
      <c r="DY267" s="417"/>
      <c r="DZ267" s="417"/>
      <c r="EA267" s="417"/>
      <c r="EB267" s="417"/>
      <c r="EC267" s="417"/>
      <c r="ED267" s="417"/>
      <c r="EE267" s="417"/>
      <c r="EF267" s="417"/>
      <c r="EG267" s="417"/>
      <c r="EH267" s="417"/>
      <c r="EI267" s="417"/>
      <c r="EJ267" s="417"/>
      <c r="EK267" s="417"/>
      <c r="EL267" s="417"/>
      <c r="EM267" s="417"/>
      <c r="EN267" s="417"/>
      <c r="EO267" s="417"/>
      <c r="EP267" s="417"/>
      <c r="EQ267" s="417"/>
      <c r="ER267" s="417"/>
      <c r="ES267" s="417"/>
      <c r="ET267" s="417"/>
      <c r="EU267" s="417"/>
      <c r="EV267" s="417"/>
      <c r="EW267" s="417"/>
      <c r="EX267" s="417"/>
      <c r="EY267" s="417"/>
      <c r="EZ267" s="417"/>
      <c r="FA267" s="417"/>
      <c r="FB267" s="417"/>
      <c r="FC267" s="417"/>
      <c r="FD267" s="417"/>
      <c r="FE267" s="417"/>
      <c r="FF267" s="417"/>
      <c r="FG267" s="417"/>
      <c r="FH267" s="417"/>
      <c r="FI267" s="417"/>
      <c r="FJ267" s="417"/>
      <c r="FK267" s="417"/>
      <c r="FL267" s="417"/>
      <c r="FM267" s="417"/>
      <c r="FN267" s="417"/>
      <c r="FO267" s="417"/>
      <c r="FP267" s="417"/>
      <c r="FQ267" s="417"/>
      <c r="FR267" s="417"/>
      <c r="FS267" s="417"/>
      <c r="FT267" s="417"/>
      <c r="FU267" s="417"/>
      <c r="FV267" s="417"/>
      <c r="FW267" s="417"/>
      <c r="FX267" s="417"/>
      <c r="FY267" s="417"/>
      <c r="FZ267" s="417"/>
      <c r="GA267" s="417"/>
      <c r="GB267" s="417"/>
      <c r="GC267" s="417"/>
      <c r="GD267" s="417"/>
      <c r="GE267" s="417"/>
      <c r="GF267" s="417"/>
      <c r="GG267" s="417"/>
      <c r="GH267" s="417"/>
      <c r="GI267" s="417"/>
      <c r="GJ267" s="417"/>
      <c r="GK267" s="417"/>
      <c r="GL267" s="417"/>
      <c r="GM267" s="417"/>
      <c r="GN267" s="417"/>
      <c r="GO267" s="417"/>
      <c r="GP267" s="417"/>
      <c r="GQ267" s="417"/>
      <c r="GR267" s="417"/>
      <c r="GS267" s="417"/>
      <c r="GT267" s="417"/>
      <c r="GU267" s="417"/>
      <c r="GV267" s="417"/>
      <c r="GW267" s="417"/>
      <c r="GX267" s="417"/>
      <c r="GY267" s="417"/>
      <c r="GZ267" s="417"/>
      <c r="HA267" s="417"/>
      <c r="HB267" s="417"/>
      <c r="HC267" s="417"/>
      <c r="HD267" s="417"/>
      <c r="HE267" s="417"/>
      <c r="HF267" s="417"/>
      <c r="HG267" s="417"/>
      <c r="HH267" s="417"/>
      <c r="HI267" s="417"/>
      <c r="HJ267" s="417"/>
      <c r="HK267" s="417"/>
      <c r="HL267" s="417"/>
      <c r="HM267" s="417"/>
      <c r="HN267" s="417"/>
      <c r="HO267" s="417"/>
      <c r="HP267" s="417"/>
      <c r="HQ267" s="417"/>
      <c r="HR267" s="417"/>
      <c r="HS267" s="417"/>
      <c r="HT267" s="417"/>
      <c r="HU267" s="417"/>
      <c r="HV267" s="417"/>
      <c r="HW267" s="417"/>
      <c r="HX267" s="417"/>
      <c r="HY267" s="417"/>
      <c r="HZ267" s="417"/>
      <c r="IA267" s="417"/>
      <c r="IB267" s="417"/>
      <c r="IC267" s="417"/>
      <c r="ID267" s="417"/>
      <c r="IE267" s="417"/>
      <c r="IF267" s="417"/>
      <c r="IG267" s="417"/>
      <c r="IH267" s="417"/>
      <c r="II267" s="417"/>
      <c r="IJ267" s="417"/>
      <c r="IK267" s="417"/>
      <c r="IL267" s="417"/>
      <c r="IM267" s="417"/>
      <c r="IN267" s="417"/>
      <c r="IO267" s="417"/>
      <c r="IP267" s="417"/>
      <c r="IQ267" s="417"/>
      <c r="IR267" s="417"/>
      <c r="IS267" s="417"/>
      <c r="IT267" s="417"/>
      <c r="IU267" s="417"/>
      <c r="IV267" s="417"/>
    </row>
    <row r="268" spans="1:256" s="382" customFormat="1" ht="15" customHeight="1" thickBot="1">
      <c r="A268" s="378"/>
      <c r="B268" s="383"/>
      <c r="C268" s="392" t="s">
        <v>68</v>
      </c>
      <c r="D268" s="386"/>
      <c r="E268" s="386"/>
      <c r="F268" s="386"/>
      <c r="G268" s="386"/>
      <c r="H268" s="386"/>
      <c r="I268" s="386"/>
      <c r="J268" s="481"/>
      <c r="K268" s="393"/>
      <c r="L268" s="392" t="s">
        <v>68</v>
      </c>
      <c r="M268" s="383"/>
      <c r="N268" s="383"/>
      <c r="O268" s="383"/>
      <c r="P268" s="383"/>
      <c r="Q268" s="383"/>
      <c r="R268" s="383"/>
      <c r="S268" s="386"/>
      <c r="U268" s="417"/>
      <c r="V268" s="417"/>
      <c r="W268" s="417"/>
      <c r="X268" s="417"/>
      <c r="Y268" s="417"/>
      <c r="Z268" s="417"/>
      <c r="AA268" s="417"/>
      <c r="AB268" s="417"/>
      <c r="AC268" s="417"/>
      <c r="AD268" s="417"/>
      <c r="AE268" s="417"/>
      <c r="AF268" s="417"/>
      <c r="AG268" s="417"/>
      <c r="AH268" s="417"/>
      <c r="AI268" s="417"/>
      <c r="AJ268" s="417"/>
      <c r="AK268" s="417"/>
      <c r="AL268" s="417"/>
      <c r="AM268" s="417"/>
      <c r="AN268" s="417"/>
      <c r="AO268" s="417"/>
      <c r="AP268" s="417"/>
      <c r="AQ268" s="417"/>
      <c r="AR268" s="417"/>
      <c r="AS268" s="417"/>
      <c r="AT268" s="417"/>
      <c r="AU268" s="417"/>
      <c r="AV268" s="417"/>
      <c r="AW268" s="417"/>
      <c r="AX268" s="417"/>
      <c r="AY268" s="417"/>
      <c r="AZ268" s="417"/>
      <c r="BA268" s="417"/>
      <c r="BB268" s="417"/>
      <c r="BC268" s="417"/>
      <c r="BD268" s="417"/>
      <c r="BE268" s="417"/>
      <c r="BF268" s="417"/>
      <c r="BG268" s="417"/>
      <c r="BH268" s="417"/>
      <c r="BI268" s="417"/>
      <c r="BJ268" s="417"/>
      <c r="BK268" s="417"/>
      <c r="BL268" s="417"/>
      <c r="BM268" s="417"/>
      <c r="BN268" s="417"/>
      <c r="BO268" s="417"/>
      <c r="BP268" s="417"/>
      <c r="BQ268" s="417"/>
      <c r="BR268" s="417"/>
      <c r="BS268" s="417"/>
      <c r="BT268" s="417"/>
      <c r="BU268" s="417"/>
      <c r="BV268" s="417"/>
      <c r="BW268" s="417"/>
      <c r="BX268" s="417"/>
      <c r="BY268" s="417"/>
      <c r="BZ268" s="417"/>
      <c r="CA268" s="417"/>
      <c r="CB268" s="417"/>
      <c r="CC268" s="417"/>
      <c r="CD268" s="417"/>
      <c r="CE268" s="417"/>
      <c r="CF268" s="417"/>
      <c r="CG268" s="417"/>
      <c r="CH268" s="417"/>
      <c r="CI268" s="417"/>
      <c r="CJ268" s="417"/>
      <c r="CK268" s="417"/>
      <c r="CL268" s="417"/>
      <c r="CM268" s="417"/>
      <c r="CN268" s="417"/>
      <c r="CO268" s="417"/>
      <c r="CP268" s="417"/>
      <c r="CQ268" s="417"/>
      <c r="CR268" s="417"/>
      <c r="CS268" s="417"/>
      <c r="CT268" s="417"/>
      <c r="CU268" s="417"/>
      <c r="CV268" s="417"/>
      <c r="CW268" s="417"/>
      <c r="CX268" s="417"/>
      <c r="CY268" s="417"/>
      <c r="CZ268" s="417"/>
      <c r="DA268" s="417"/>
      <c r="DB268" s="417"/>
      <c r="DC268" s="417"/>
      <c r="DD268" s="417"/>
      <c r="DE268" s="417"/>
      <c r="DF268" s="417"/>
      <c r="DG268" s="417"/>
      <c r="DH268" s="417"/>
      <c r="DI268" s="417"/>
      <c r="DJ268" s="417"/>
      <c r="DK268" s="417"/>
      <c r="DL268" s="417"/>
      <c r="DM268" s="417"/>
      <c r="DN268" s="417"/>
      <c r="DO268" s="417"/>
      <c r="DP268" s="417"/>
      <c r="DQ268" s="417"/>
      <c r="DR268" s="417"/>
      <c r="DS268" s="417"/>
      <c r="DT268" s="417"/>
      <c r="DU268" s="417"/>
      <c r="DV268" s="417"/>
      <c r="DW268" s="417"/>
      <c r="DX268" s="417"/>
      <c r="DY268" s="417"/>
      <c r="DZ268" s="417"/>
      <c r="EA268" s="417"/>
      <c r="EB268" s="417"/>
      <c r="EC268" s="417"/>
      <c r="ED268" s="417"/>
      <c r="EE268" s="417"/>
      <c r="EF268" s="417"/>
      <c r="EG268" s="417"/>
      <c r="EH268" s="417"/>
      <c r="EI268" s="417"/>
      <c r="EJ268" s="417"/>
      <c r="EK268" s="417"/>
      <c r="EL268" s="417"/>
      <c r="EM268" s="417"/>
      <c r="EN268" s="417"/>
      <c r="EO268" s="417"/>
      <c r="EP268" s="417"/>
      <c r="EQ268" s="417"/>
      <c r="ER268" s="417"/>
      <c r="ES268" s="417"/>
      <c r="ET268" s="417"/>
      <c r="EU268" s="417"/>
      <c r="EV268" s="417"/>
      <c r="EW268" s="417"/>
      <c r="EX268" s="417"/>
      <c r="EY268" s="417"/>
      <c r="EZ268" s="417"/>
      <c r="FA268" s="417"/>
      <c r="FB268" s="417"/>
      <c r="FC268" s="417"/>
      <c r="FD268" s="417"/>
      <c r="FE268" s="417"/>
      <c r="FF268" s="417"/>
      <c r="FG268" s="417"/>
      <c r="FH268" s="417"/>
      <c r="FI268" s="417"/>
      <c r="FJ268" s="417"/>
      <c r="FK268" s="417"/>
      <c r="FL268" s="417"/>
      <c r="FM268" s="417"/>
      <c r="FN268" s="417"/>
      <c r="FO268" s="417"/>
      <c r="FP268" s="417"/>
      <c r="FQ268" s="417"/>
      <c r="FR268" s="417"/>
      <c r="FS268" s="417"/>
      <c r="FT268" s="417"/>
      <c r="FU268" s="417"/>
      <c r="FV268" s="417"/>
      <c r="FW268" s="417"/>
      <c r="FX268" s="417"/>
      <c r="FY268" s="417"/>
      <c r="FZ268" s="417"/>
      <c r="GA268" s="417"/>
      <c r="GB268" s="417"/>
      <c r="GC268" s="417"/>
      <c r="GD268" s="417"/>
      <c r="GE268" s="417"/>
      <c r="GF268" s="417"/>
      <c r="GG268" s="417"/>
      <c r="GH268" s="417"/>
      <c r="GI268" s="417"/>
      <c r="GJ268" s="417"/>
      <c r="GK268" s="417"/>
      <c r="GL268" s="417"/>
      <c r="GM268" s="417"/>
      <c r="GN268" s="417"/>
      <c r="GO268" s="417"/>
      <c r="GP268" s="417"/>
      <c r="GQ268" s="417"/>
      <c r="GR268" s="417"/>
      <c r="GS268" s="417"/>
      <c r="GT268" s="417"/>
      <c r="GU268" s="417"/>
      <c r="GV268" s="417"/>
      <c r="GW268" s="417"/>
      <c r="GX268" s="417"/>
      <c r="GY268" s="417"/>
      <c r="GZ268" s="417"/>
      <c r="HA268" s="417"/>
      <c r="HB268" s="417"/>
      <c r="HC268" s="417"/>
      <c r="HD268" s="417"/>
      <c r="HE268" s="417"/>
      <c r="HF268" s="417"/>
      <c r="HG268" s="417"/>
      <c r="HH268" s="417"/>
      <c r="HI268" s="417"/>
      <c r="HJ268" s="417"/>
      <c r="HK268" s="417"/>
      <c r="HL268" s="417"/>
      <c r="HM268" s="417"/>
      <c r="HN268" s="417"/>
      <c r="HO268" s="417"/>
      <c r="HP268" s="417"/>
      <c r="HQ268" s="417"/>
      <c r="HR268" s="417"/>
      <c r="HS268" s="417"/>
      <c r="HT268" s="417"/>
      <c r="HU268" s="417"/>
      <c r="HV268" s="417"/>
      <c r="HW268" s="417"/>
      <c r="HX268" s="417"/>
      <c r="HY268" s="417"/>
      <c r="HZ268" s="417"/>
      <c r="IA268" s="417"/>
      <c r="IB268" s="417"/>
      <c r="IC268" s="417"/>
      <c r="ID268" s="417"/>
      <c r="IE268" s="417"/>
      <c r="IF268" s="417"/>
      <c r="IG268" s="417"/>
      <c r="IH268" s="417"/>
      <c r="II268" s="417"/>
      <c r="IJ268" s="417"/>
      <c r="IK268" s="417"/>
      <c r="IL268" s="417"/>
      <c r="IM268" s="417"/>
      <c r="IN268" s="417"/>
      <c r="IO268" s="417"/>
      <c r="IP268" s="417"/>
      <c r="IQ268" s="417"/>
      <c r="IR268" s="417"/>
      <c r="IS268" s="417"/>
      <c r="IT268" s="417"/>
      <c r="IU268" s="417"/>
      <c r="IV268" s="417"/>
    </row>
    <row r="269" spans="1:256" s="382" customFormat="1" ht="15" customHeight="1" thickBot="1">
      <c r="A269" s="394" t="e">
        <f>A253+2</f>
        <v>#REF!</v>
      </c>
      <c r="B269" s="383"/>
      <c r="C269" s="395" t="str">
        <f>IF('START - AWARD DETAILS'!C53="","",'START - AWARD DETAILS'!C53)</f>
        <v/>
      </c>
      <c r="D269" s="386"/>
      <c r="E269" s="386"/>
      <c r="F269" s="386"/>
      <c r="G269" s="386"/>
      <c r="H269" s="386"/>
      <c r="I269" s="386"/>
      <c r="J269" s="481"/>
      <c r="K269" s="393"/>
      <c r="L269" s="395" t="str">
        <f>IF('START - AWARD DETAILS'!C54="","",'START - AWARD DETAILS'!C54)</f>
        <v/>
      </c>
      <c r="M269" s="383"/>
      <c r="N269" s="383"/>
      <c r="O269" s="383"/>
      <c r="P269" s="383"/>
      <c r="Q269" s="383"/>
      <c r="R269" s="383"/>
      <c r="S269" s="386"/>
      <c r="U269" s="417"/>
      <c r="V269" s="417"/>
      <c r="W269" s="417"/>
      <c r="X269" s="417"/>
      <c r="Y269" s="417"/>
      <c r="Z269" s="417"/>
      <c r="AA269" s="417"/>
      <c r="AB269" s="417"/>
      <c r="AC269" s="417"/>
      <c r="AD269" s="417"/>
      <c r="AE269" s="417"/>
      <c r="AF269" s="417"/>
      <c r="AG269" s="417"/>
      <c r="AH269" s="417"/>
      <c r="AI269" s="417"/>
      <c r="AJ269" s="417"/>
      <c r="AK269" s="417"/>
      <c r="AL269" s="417"/>
      <c r="AM269" s="417"/>
      <c r="AN269" s="417"/>
      <c r="AO269" s="417"/>
      <c r="AP269" s="417"/>
      <c r="AQ269" s="417"/>
      <c r="AR269" s="417"/>
      <c r="AS269" s="417"/>
      <c r="AT269" s="417"/>
      <c r="AU269" s="417"/>
      <c r="AV269" s="417"/>
      <c r="AW269" s="417"/>
      <c r="AX269" s="417"/>
      <c r="AY269" s="417"/>
      <c r="AZ269" s="417"/>
      <c r="BA269" s="417"/>
      <c r="BB269" s="417"/>
      <c r="BC269" s="417"/>
      <c r="BD269" s="417"/>
      <c r="BE269" s="417"/>
      <c r="BF269" s="417"/>
      <c r="BG269" s="417"/>
      <c r="BH269" s="417"/>
      <c r="BI269" s="417"/>
      <c r="BJ269" s="417"/>
      <c r="BK269" s="417"/>
      <c r="BL269" s="417"/>
      <c r="BM269" s="417"/>
      <c r="BN269" s="417"/>
      <c r="BO269" s="417"/>
      <c r="BP269" s="417"/>
      <c r="BQ269" s="417"/>
      <c r="BR269" s="417"/>
      <c r="BS269" s="417"/>
      <c r="BT269" s="417"/>
      <c r="BU269" s="417"/>
      <c r="BV269" s="417"/>
      <c r="BW269" s="417"/>
      <c r="BX269" s="417"/>
      <c r="BY269" s="417"/>
      <c r="BZ269" s="417"/>
      <c r="CA269" s="417"/>
      <c r="CB269" s="417"/>
      <c r="CC269" s="417"/>
      <c r="CD269" s="417"/>
      <c r="CE269" s="417"/>
      <c r="CF269" s="417"/>
      <c r="CG269" s="417"/>
      <c r="CH269" s="417"/>
      <c r="CI269" s="417"/>
      <c r="CJ269" s="417"/>
      <c r="CK269" s="417"/>
      <c r="CL269" s="417"/>
      <c r="CM269" s="417"/>
      <c r="CN269" s="417"/>
      <c r="CO269" s="417"/>
      <c r="CP269" s="417"/>
      <c r="CQ269" s="417"/>
      <c r="CR269" s="417"/>
      <c r="CS269" s="417"/>
      <c r="CT269" s="417"/>
      <c r="CU269" s="417"/>
      <c r="CV269" s="417"/>
      <c r="CW269" s="417"/>
      <c r="CX269" s="417"/>
      <c r="CY269" s="417"/>
      <c r="CZ269" s="417"/>
      <c r="DA269" s="417"/>
      <c r="DB269" s="417"/>
      <c r="DC269" s="417"/>
      <c r="DD269" s="417"/>
      <c r="DE269" s="417"/>
      <c r="DF269" s="417"/>
      <c r="DG269" s="417"/>
      <c r="DH269" s="417"/>
      <c r="DI269" s="417"/>
      <c r="DJ269" s="417"/>
      <c r="DK269" s="417"/>
      <c r="DL269" s="417"/>
      <c r="DM269" s="417"/>
      <c r="DN269" s="417"/>
      <c r="DO269" s="417"/>
      <c r="DP269" s="417"/>
      <c r="DQ269" s="417"/>
      <c r="DR269" s="417"/>
      <c r="DS269" s="417"/>
      <c r="DT269" s="417"/>
      <c r="DU269" s="417"/>
      <c r="DV269" s="417"/>
      <c r="DW269" s="417"/>
      <c r="DX269" s="417"/>
      <c r="DY269" s="417"/>
      <c r="DZ269" s="417"/>
      <c r="EA269" s="417"/>
      <c r="EB269" s="417"/>
      <c r="EC269" s="417"/>
      <c r="ED269" s="417"/>
      <c r="EE269" s="417"/>
      <c r="EF269" s="417"/>
      <c r="EG269" s="417"/>
      <c r="EH269" s="417"/>
      <c r="EI269" s="417"/>
      <c r="EJ269" s="417"/>
      <c r="EK269" s="417"/>
      <c r="EL269" s="417"/>
      <c r="EM269" s="417"/>
      <c r="EN269" s="417"/>
      <c r="EO269" s="417"/>
      <c r="EP269" s="417"/>
      <c r="EQ269" s="417"/>
      <c r="ER269" s="417"/>
      <c r="ES269" s="417"/>
      <c r="ET269" s="417"/>
      <c r="EU269" s="417"/>
      <c r="EV269" s="417"/>
      <c r="EW269" s="417"/>
      <c r="EX269" s="417"/>
      <c r="EY269" s="417"/>
      <c r="EZ269" s="417"/>
      <c r="FA269" s="417"/>
      <c r="FB269" s="417"/>
      <c r="FC269" s="417"/>
      <c r="FD269" s="417"/>
      <c r="FE269" s="417"/>
      <c r="FF269" s="417"/>
      <c r="FG269" s="417"/>
      <c r="FH269" s="417"/>
      <c r="FI269" s="417"/>
      <c r="FJ269" s="417"/>
      <c r="FK269" s="417"/>
      <c r="FL269" s="417"/>
      <c r="FM269" s="417"/>
      <c r="FN269" s="417"/>
      <c r="FO269" s="417"/>
      <c r="FP269" s="417"/>
      <c r="FQ269" s="417"/>
      <c r="FR269" s="417"/>
      <c r="FS269" s="417"/>
      <c r="FT269" s="417"/>
      <c r="FU269" s="417"/>
      <c r="FV269" s="417"/>
      <c r="FW269" s="417"/>
      <c r="FX269" s="417"/>
      <c r="FY269" s="417"/>
      <c r="FZ269" s="417"/>
      <c r="GA269" s="417"/>
      <c r="GB269" s="417"/>
      <c r="GC269" s="417"/>
      <c r="GD269" s="417"/>
      <c r="GE269" s="417"/>
      <c r="GF269" s="417"/>
      <c r="GG269" s="417"/>
      <c r="GH269" s="417"/>
      <c r="GI269" s="417"/>
      <c r="GJ269" s="417"/>
      <c r="GK269" s="417"/>
      <c r="GL269" s="417"/>
      <c r="GM269" s="417"/>
      <c r="GN269" s="417"/>
      <c r="GO269" s="417"/>
      <c r="GP269" s="417"/>
      <c r="GQ269" s="417"/>
      <c r="GR269" s="417"/>
      <c r="GS269" s="417"/>
      <c r="GT269" s="417"/>
      <c r="GU269" s="417"/>
      <c r="GV269" s="417"/>
      <c r="GW269" s="417"/>
      <c r="GX269" s="417"/>
      <c r="GY269" s="417"/>
      <c r="GZ269" s="417"/>
      <c r="HA269" s="417"/>
      <c r="HB269" s="417"/>
      <c r="HC269" s="417"/>
      <c r="HD269" s="417"/>
      <c r="HE269" s="417"/>
      <c r="HF269" s="417"/>
      <c r="HG269" s="417"/>
      <c r="HH269" s="417"/>
      <c r="HI269" s="417"/>
      <c r="HJ269" s="417"/>
      <c r="HK269" s="417"/>
      <c r="HL269" s="417"/>
      <c r="HM269" s="417"/>
      <c r="HN269" s="417"/>
      <c r="HO269" s="417"/>
      <c r="HP269" s="417"/>
      <c r="HQ269" s="417"/>
      <c r="HR269" s="417"/>
      <c r="HS269" s="417"/>
      <c r="HT269" s="417"/>
      <c r="HU269" s="417"/>
      <c r="HV269" s="417"/>
      <c r="HW269" s="417"/>
      <c r="HX269" s="417"/>
      <c r="HY269" s="417"/>
      <c r="HZ269" s="417"/>
      <c r="IA269" s="417"/>
      <c r="IB269" s="417"/>
      <c r="IC269" s="417"/>
      <c r="ID269" s="417"/>
      <c r="IE269" s="417"/>
      <c r="IF269" s="417"/>
      <c r="IG269" s="417"/>
      <c r="IH269" s="417"/>
      <c r="II269" s="417"/>
      <c r="IJ269" s="417"/>
      <c r="IK269" s="417"/>
      <c r="IL269" s="417"/>
      <c r="IM269" s="417"/>
      <c r="IN269" s="417"/>
      <c r="IO269" s="417"/>
      <c r="IP269" s="417"/>
      <c r="IQ269" s="417"/>
      <c r="IR269" s="417"/>
      <c r="IS269" s="417"/>
      <c r="IT269" s="417"/>
      <c r="IU269" s="417"/>
      <c r="IV269" s="417"/>
    </row>
    <row r="270" spans="1:256" s="382" customFormat="1" ht="15" customHeight="1" thickBot="1">
      <c r="A270" s="394"/>
      <c r="B270" s="383"/>
      <c r="C270" s="396" t="s">
        <v>69</v>
      </c>
      <c r="D270" s="386"/>
      <c r="E270" s="386"/>
      <c r="F270" s="386"/>
      <c r="G270" s="386"/>
      <c r="H270" s="386"/>
      <c r="I270" s="386"/>
      <c r="J270" s="481"/>
      <c r="K270" s="393"/>
      <c r="L270" s="396" t="s">
        <v>69</v>
      </c>
      <c r="M270" s="383"/>
      <c r="N270" s="383"/>
      <c r="O270" s="383"/>
      <c r="P270" s="383"/>
      <c r="Q270" s="383"/>
      <c r="R270" s="383"/>
      <c r="S270" s="386"/>
      <c r="U270" s="417"/>
      <c r="V270" s="417"/>
      <c r="W270" s="417"/>
      <c r="X270" s="417"/>
      <c r="Y270" s="417"/>
      <c r="Z270" s="417"/>
      <c r="AA270" s="417"/>
      <c r="AB270" s="417"/>
      <c r="AC270" s="417"/>
      <c r="AD270" s="417"/>
      <c r="AE270" s="417"/>
      <c r="AF270" s="417"/>
      <c r="AG270" s="417"/>
      <c r="AH270" s="417"/>
      <c r="AI270" s="417"/>
      <c r="AJ270" s="417"/>
      <c r="AK270" s="417"/>
      <c r="AL270" s="417"/>
      <c r="AM270" s="417"/>
      <c r="AN270" s="417"/>
      <c r="AO270" s="417"/>
      <c r="AP270" s="417"/>
      <c r="AQ270" s="417"/>
      <c r="AR270" s="417"/>
      <c r="AS270" s="417"/>
      <c r="AT270" s="417"/>
      <c r="AU270" s="417"/>
      <c r="AV270" s="417"/>
      <c r="AW270" s="417"/>
      <c r="AX270" s="417"/>
      <c r="AY270" s="417"/>
      <c r="AZ270" s="417"/>
      <c r="BA270" s="417"/>
      <c r="BB270" s="417"/>
      <c r="BC270" s="417"/>
      <c r="BD270" s="417"/>
      <c r="BE270" s="417"/>
      <c r="BF270" s="417"/>
      <c r="BG270" s="417"/>
      <c r="BH270" s="417"/>
      <c r="BI270" s="417"/>
      <c r="BJ270" s="417"/>
      <c r="BK270" s="417"/>
      <c r="BL270" s="417"/>
      <c r="BM270" s="417"/>
      <c r="BN270" s="417"/>
      <c r="BO270" s="417"/>
      <c r="BP270" s="417"/>
      <c r="BQ270" s="417"/>
      <c r="BR270" s="417"/>
      <c r="BS270" s="417"/>
      <c r="BT270" s="417"/>
      <c r="BU270" s="417"/>
      <c r="BV270" s="417"/>
      <c r="BW270" s="417"/>
      <c r="BX270" s="417"/>
      <c r="BY270" s="417"/>
      <c r="BZ270" s="417"/>
      <c r="CA270" s="417"/>
      <c r="CB270" s="417"/>
      <c r="CC270" s="417"/>
      <c r="CD270" s="417"/>
      <c r="CE270" s="417"/>
      <c r="CF270" s="417"/>
      <c r="CG270" s="417"/>
      <c r="CH270" s="417"/>
      <c r="CI270" s="417"/>
      <c r="CJ270" s="417"/>
      <c r="CK270" s="417"/>
      <c r="CL270" s="417"/>
      <c r="CM270" s="417"/>
      <c r="CN270" s="417"/>
      <c r="CO270" s="417"/>
      <c r="CP270" s="417"/>
      <c r="CQ270" s="417"/>
      <c r="CR270" s="417"/>
      <c r="CS270" s="417"/>
      <c r="CT270" s="417"/>
      <c r="CU270" s="417"/>
      <c r="CV270" s="417"/>
      <c r="CW270" s="417"/>
      <c r="CX270" s="417"/>
      <c r="CY270" s="417"/>
      <c r="CZ270" s="417"/>
      <c r="DA270" s="417"/>
      <c r="DB270" s="417"/>
      <c r="DC270" s="417"/>
      <c r="DD270" s="417"/>
      <c r="DE270" s="417"/>
      <c r="DF270" s="417"/>
      <c r="DG270" s="417"/>
      <c r="DH270" s="417"/>
      <c r="DI270" s="417"/>
      <c r="DJ270" s="417"/>
      <c r="DK270" s="417"/>
      <c r="DL270" s="417"/>
      <c r="DM270" s="417"/>
      <c r="DN270" s="417"/>
      <c r="DO270" s="417"/>
      <c r="DP270" s="417"/>
      <c r="DQ270" s="417"/>
      <c r="DR270" s="417"/>
      <c r="DS270" s="417"/>
      <c r="DT270" s="417"/>
      <c r="DU270" s="417"/>
      <c r="DV270" s="417"/>
      <c r="DW270" s="417"/>
      <c r="DX270" s="417"/>
      <c r="DY270" s="417"/>
      <c r="DZ270" s="417"/>
      <c r="EA270" s="417"/>
      <c r="EB270" s="417"/>
      <c r="EC270" s="417"/>
      <c r="ED270" s="417"/>
      <c r="EE270" s="417"/>
      <c r="EF270" s="417"/>
      <c r="EG270" s="417"/>
      <c r="EH270" s="417"/>
      <c r="EI270" s="417"/>
      <c r="EJ270" s="417"/>
      <c r="EK270" s="417"/>
      <c r="EL270" s="417"/>
      <c r="EM270" s="417"/>
      <c r="EN270" s="417"/>
      <c r="EO270" s="417"/>
      <c r="EP270" s="417"/>
      <c r="EQ270" s="417"/>
      <c r="ER270" s="417"/>
      <c r="ES270" s="417"/>
      <c r="ET270" s="417"/>
      <c r="EU270" s="417"/>
      <c r="EV270" s="417"/>
      <c r="EW270" s="417"/>
      <c r="EX270" s="417"/>
      <c r="EY270" s="417"/>
      <c r="EZ270" s="417"/>
      <c r="FA270" s="417"/>
      <c r="FB270" s="417"/>
      <c r="FC270" s="417"/>
      <c r="FD270" s="417"/>
      <c r="FE270" s="417"/>
      <c r="FF270" s="417"/>
      <c r="FG270" s="417"/>
      <c r="FH270" s="417"/>
      <c r="FI270" s="417"/>
      <c r="FJ270" s="417"/>
      <c r="FK270" s="417"/>
      <c r="FL270" s="417"/>
      <c r="FM270" s="417"/>
      <c r="FN270" s="417"/>
      <c r="FO270" s="417"/>
      <c r="FP270" s="417"/>
      <c r="FQ270" s="417"/>
      <c r="FR270" s="417"/>
      <c r="FS270" s="417"/>
      <c r="FT270" s="417"/>
      <c r="FU270" s="417"/>
      <c r="FV270" s="417"/>
      <c r="FW270" s="417"/>
      <c r="FX270" s="417"/>
      <c r="FY270" s="417"/>
      <c r="FZ270" s="417"/>
      <c r="GA270" s="417"/>
      <c r="GB270" s="417"/>
      <c r="GC270" s="417"/>
      <c r="GD270" s="417"/>
      <c r="GE270" s="417"/>
      <c r="GF270" s="417"/>
      <c r="GG270" s="417"/>
      <c r="GH270" s="417"/>
      <c r="GI270" s="417"/>
      <c r="GJ270" s="417"/>
      <c r="GK270" s="417"/>
      <c r="GL270" s="417"/>
      <c r="GM270" s="417"/>
      <c r="GN270" s="417"/>
      <c r="GO270" s="417"/>
      <c r="GP270" s="417"/>
      <c r="GQ270" s="417"/>
      <c r="GR270" s="417"/>
      <c r="GS270" s="417"/>
      <c r="GT270" s="417"/>
      <c r="GU270" s="417"/>
      <c r="GV270" s="417"/>
      <c r="GW270" s="417"/>
      <c r="GX270" s="417"/>
      <c r="GY270" s="417"/>
      <c r="GZ270" s="417"/>
      <c r="HA270" s="417"/>
      <c r="HB270" s="417"/>
      <c r="HC270" s="417"/>
      <c r="HD270" s="417"/>
      <c r="HE270" s="417"/>
      <c r="HF270" s="417"/>
      <c r="HG270" s="417"/>
      <c r="HH270" s="417"/>
      <c r="HI270" s="417"/>
      <c r="HJ270" s="417"/>
      <c r="HK270" s="417"/>
      <c r="HL270" s="417"/>
      <c r="HM270" s="417"/>
      <c r="HN270" s="417"/>
      <c r="HO270" s="417"/>
      <c r="HP270" s="417"/>
      <c r="HQ270" s="417"/>
      <c r="HR270" s="417"/>
      <c r="HS270" s="417"/>
      <c r="HT270" s="417"/>
      <c r="HU270" s="417"/>
      <c r="HV270" s="417"/>
      <c r="HW270" s="417"/>
      <c r="HX270" s="417"/>
      <c r="HY270" s="417"/>
      <c r="HZ270" s="417"/>
      <c r="IA270" s="417"/>
      <c r="IB270" s="417"/>
      <c r="IC270" s="417"/>
      <c r="ID270" s="417"/>
      <c r="IE270" s="417"/>
      <c r="IF270" s="417"/>
      <c r="IG270" s="417"/>
      <c r="IH270" s="417"/>
      <c r="II270" s="417"/>
      <c r="IJ270" s="417"/>
      <c r="IK270" s="417"/>
      <c r="IL270" s="417"/>
      <c r="IM270" s="417"/>
      <c r="IN270" s="417"/>
      <c r="IO270" s="417"/>
      <c r="IP270" s="417"/>
      <c r="IQ270" s="417"/>
      <c r="IR270" s="417"/>
      <c r="IS270" s="417"/>
      <c r="IT270" s="417"/>
      <c r="IU270" s="417"/>
      <c r="IV270" s="417"/>
    </row>
    <row r="271" spans="1:256" s="382" customFormat="1" ht="15" customHeight="1" thickBot="1">
      <c r="A271" s="394"/>
      <c r="B271" s="383"/>
      <c r="C271" s="397" t="str">
        <f>IFERROR(VLOOKUP('Summary of Organisation Cost (2'!C269,'START - AWARD DETAILS'!$C$21:$D$60,2,0),"")</f>
        <v>(Select)</v>
      </c>
      <c r="D271" s="386"/>
      <c r="E271" s="386"/>
      <c r="F271" s="386"/>
      <c r="G271" s="386"/>
      <c r="H271" s="386"/>
      <c r="I271" s="386"/>
      <c r="J271" s="481"/>
      <c r="K271" s="393"/>
      <c r="L271" s="397" t="str">
        <f>IFERROR(VLOOKUP('Summary of Organisation Cost (2'!L269,'START - AWARD DETAILS'!$C$21:$D$60,2,0),"")</f>
        <v>(Select)</v>
      </c>
      <c r="M271" s="383"/>
      <c r="N271" s="383"/>
      <c r="O271" s="383"/>
      <c r="P271" s="383"/>
      <c r="Q271" s="383"/>
      <c r="R271" s="383"/>
      <c r="S271" s="386"/>
      <c r="U271" s="417"/>
      <c r="V271" s="417"/>
      <c r="W271" s="417"/>
      <c r="X271" s="417"/>
      <c r="Y271" s="417"/>
      <c r="Z271" s="417"/>
      <c r="AA271" s="417"/>
      <c r="AB271" s="417"/>
      <c r="AC271" s="417"/>
      <c r="AD271" s="417"/>
      <c r="AE271" s="417"/>
      <c r="AF271" s="417"/>
      <c r="AG271" s="417"/>
      <c r="AH271" s="417"/>
      <c r="AI271" s="417"/>
      <c r="AJ271" s="417"/>
      <c r="AK271" s="417"/>
      <c r="AL271" s="417"/>
      <c r="AM271" s="417"/>
      <c r="AN271" s="417"/>
      <c r="AO271" s="417"/>
      <c r="AP271" s="417"/>
      <c r="AQ271" s="417"/>
      <c r="AR271" s="417"/>
      <c r="AS271" s="417"/>
      <c r="AT271" s="417"/>
      <c r="AU271" s="417"/>
      <c r="AV271" s="417"/>
      <c r="AW271" s="417"/>
      <c r="AX271" s="417"/>
      <c r="AY271" s="417"/>
      <c r="AZ271" s="417"/>
      <c r="BA271" s="417"/>
      <c r="BB271" s="417"/>
      <c r="BC271" s="417"/>
      <c r="BD271" s="417"/>
      <c r="BE271" s="417"/>
      <c r="BF271" s="417"/>
      <c r="BG271" s="417"/>
      <c r="BH271" s="417"/>
      <c r="BI271" s="417"/>
      <c r="BJ271" s="417"/>
      <c r="BK271" s="417"/>
      <c r="BL271" s="417"/>
      <c r="BM271" s="417"/>
      <c r="BN271" s="417"/>
      <c r="BO271" s="417"/>
      <c r="BP271" s="417"/>
      <c r="BQ271" s="417"/>
      <c r="BR271" s="417"/>
      <c r="BS271" s="417"/>
      <c r="BT271" s="417"/>
      <c r="BU271" s="417"/>
      <c r="BV271" s="417"/>
      <c r="BW271" s="417"/>
      <c r="BX271" s="417"/>
      <c r="BY271" s="417"/>
      <c r="BZ271" s="417"/>
      <c r="CA271" s="417"/>
      <c r="CB271" s="417"/>
      <c r="CC271" s="417"/>
      <c r="CD271" s="417"/>
      <c r="CE271" s="417"/>
      <c r="CF271" s="417"/>
      <c r="CG271" s="417"/>
      <c r="CH271" s="417"/>
      <c r="CI271" s="417"/>
      <c r="CJ271" s="417"/>
      <c r="CK271" s="417"/>
      <c r="CL271" s="417"/>
      <c r="CM271" s="417"/>
      <c r="CN271" s="417"/>
      <c r="CO271" s="417"/>
      <c r="CP271" s="417"/>
      <c r="CQ271" s="417"/>
      <c r="CR271" s="417"/>
      <c r="CS271" s="417"/>
      <c r="CT271" s="417"/>
      <c r="CU271" s="417"/>
      <c r="CV271" s="417"/>
      <c r="CW271" s="417"/>
      <c r="CX271" s="417"/>
      <c r="CY271" s="417"/>
      <c r="CZ271" s="417"/>
      <c r="DA271" s="417"/>
      <c r="DB271" s="417"/>
      <c r="DC271" s="417"/>
      <c r="DD271" s="417"/>
      <c r="DE271" s="417"/>
      <c r="DF271" s="417"/>
      <c r="DG271" s="417"/>
      <c r="DH271" s="417"/>
      <c r="DI271" s="417"/>
      <c r="DJ271" s="417"/>
      <c r="DK271" s="417"/>
      <c r="DL271" s="417"/>
      <c r="DM271" s="417"/>
      <c r="DN271" s="417"/>
      <c r="DO271" s="417"/>
      <c r="DP271" s="417"/>
      <c r="DQ271" s="417"/>
      <c r="DR271" s="417"/>
      <c r="DS271" s="417"/>
      <c r="DT271" s="417"/>
      <c r="DU271" s="417"/>
      <c r="DV271" s="417"/>
      <c r="DW271" s="417"/>
      <c r="DX271" s="417"/>
      <c r="DY271" s="417"/>
      <c r="DZ271" s="417"/>
      <c r="EA271" s="417"/>
      <c r="EB271" s="417"/>
      <c r="EC271" s="417"/>
      <c r="ED271" s="417"/>
      <c r="EE271" s="417"/>
      <c r="EF271" s="417"/>
      <c r="EG271" s="417"/>
      <c r="EH271" s="417"/>
      <c r="EI271" s="417"/>
      <c r="EJ271" s="417"/>
      <c r="EK271" s="417"/>
      <c r="EL271" s="417"/>
      <c r="EM271" s="417"/>
      <c r="EN271" s="417"/>
      <c r="EO271" s="417"/>
      <c r="EP271" s="417"/>
      <c r="EQ271" s="417"/>
      <c r="ER271" s="417"/>
      <c r="ES271" s="417"/>
      <c r="ET271" s="417"/>
      <c r="EU271" s="417"/>
      <c r="EV271" s="417"/>
      <c r="EW271" s="417"/>
      <c r="EX271" s="417"/>
      <c r="EY271" s="417"/>
      <c r="EZ271" s="417"/>
      <c r="FA271" s="417"/>
      <c r="FB271" s="417"/>
      <c r="FC271" s="417"/>
      <c r="FD271" s="417"/>
      <c r="FE271" s="417"/>
      <c r="FF271" s="417"/>
      <c r="FG271" s="417"/>
      <c r="FH271" s="417"/>
      <c r="FI271" s="417"/>
      <c r="FJ271" s="417"/>
      <c r="FK271" s="417"/>
      <c r="FL271" s="417"/>
      <c r="FM271" s="417"/>
      <c r="FN271" s="417"/>
      <c r="FO271" s="417"/>
      <c r="FP271" s="417"/>
      <c r="FQ271" s="417"/>
      <c r="FR271" s="417"/>
      <c r="FS271" s="417"/>
      <c r="FT271" s="417"/>
      <c r="FU271" s="417"/>
      <c r="FV271" s="417"/>
      <c r="FW271" s="417"/>
      <c r="FX271" s="417"/>
      <c r="FY271" s="417"/>
      <c r="FZ271" s="417"/>
      <c r="GA271" s="417"/>
      <c r="GB271" s="417"/>
      <c r="GC271" s="417"/>
      <c r="GD271" s="417"/>
      <c r="GE271" s="417"/>
      <c r="GF271" s="417"/>
      <c r="GG271" s="417"/>
      <c r="GH271" s="417"/>
      <c r="GI271" s="417"/>
      <c r="GJ271" s="417"/>
      <c r="GK271" s="417"/>
      <c r="GL271" s="417"/>
      <c r="GM271" s="417"/>
      <c r="GN271" s="417"/>
      <c r="GO271" s="417"/>
      <c r="GP271" s="417"/>
      <c r="GQ271" s="417"/>
      <c r="GR271" s="417"/>
      <c r="GS271" s="417"/>
      <c r="GT271" s="417"/>
      <c r="GU271" s="417"/>
      <c r="GV271" s="417"/>
      <c r="GW271" s="417"/>
      <c r="GX271" s="417"/>
      <c r="GY271" s="417"/>
      <c r="GZ271" s="417"/>
      <c r="HA271" s="417"/>
      <c r="HB271" s="417"/>
      <c r="HC271" s="417"/>
      <c r="HD271" s="417"/>
      <c r="HE271" s="417"/>
      <c r="HF271" s="417"/>
      <c r="HG271" s="417"/>
      <c r="HH271" s="417"/>
      <c r="HI271" s="417"/>
      <c r="HJ271" s="417"/>
      <c r="HK271" s="417"/>
      <c r="HL271" s="417"/>
      <c r="HM271" s="417"/>
      <c r="HN271" s="417"/>
      <c r="HO271" s="417"/>
      <c r="HP271" s="417"/>
      <c r="HQ271" s="417"/>
      <c r="HR271" s="417"/>
      <c r="HS271" s="417"/>
      <c r="HT271" s="417"/>
      <c r="HU271" s="417"/>
      <c r="HV271" s="417"/>
      <c r="HW271" s="417"/>
      <c r="HX271" s="417"/>
      <c r="HY271" s="417"/>
      <c r="HZ271" s="417"/>
      <c r="IA271" s="417"/>
      <c r="IB271" s="417"/>
      <c r="IC271" s="417"/>
      <c r="ID271" s="417"/>
      <c r="IE271" s="417"/>
      <c r="IF271" s="417"/>
      <c r="IG271" s="417"/>
      <c r="IH271" s="417"/>
      <c r="II271" s="417"/>
      <c r="IJ271" s="417"/>
      <c r="IK271" s="417"/>
      <c r="IL271" s="417"/>
      <c r="IM271" s="417"/>
      <c r="IN271" s="417"/>
      <c r="IO271" s="417"/>
      <c r="IP271" s="417"/>
      <c r="IQ271" s="417"/>
      <c r="IR271" s="417"/>
      <c r="IS271" s="417"/>
      <c r="IT271" s="417"/>
      <c r="IU271" s="417"/>
      <c r="IV271" s="417"/>
    </row>
    <row r="272" spans="1:256" s="382" customFormat="1" ht="15" customHeight="1" thickBot="1">
      <c r="A272" s="378"/>
      <c r="B272" s="383"/>
      <c r="C272" s="384"/>
      <c r="D272" s="383"/>
      <c r="E272" s="383"/>
      <c r="F272" s="383"/>
      <c r="G272" s="383"/>
      <c r="H272" s="383"/>
      <c r="I272" s="383"/>
      <c r="J272" s="481"/>
      <c r="K272" s="385"/>
      <c r="L272" s="384"/>
      <c r="M272" s="383"/>
      <c r="N272" s="383"/>
      <c r="O272" s="383"/>
      <c r="P272" s="383"/>
      <c r="Q272" s="383"/>
      <c r="R272" s="383"/>
      <c r="S272" s="386"/>
      <c r="U272" s="417"/>
      <c r="V272" s="417"/>
      <c r="W272" s="417"/>
      <c r="X272" s="417"/>
      <c r="Y272" s="417"/>
      <c r="Z272" s="417"/>
      <c r="AA272" s="417"/>
      <c r="AB272" s="417"/>
      <c r="AC272" s="417"/>
      <c r="AD272" s="417"/>
      <c r="AE272" s="417"/>
      <c r="AF272" s="417"/>
      <c r="AG272" s="417"/>
      <c r="AH272" s="417"/>
      <c r="AI272" s="417"/>
      <c r="AJ272" s="417"/>
      <c r="AK272" s="417"/>
      <c r="AL272" s="417"/>
      <c r="AM272" s="417"/>
      <c r="AN272" s="417"/>
      <c r="AO272" s="417"/>
      <c r="AP272" s="417"/>
      <c r="AQ272" s="417"/>
      <c r="AR272" s="417"/>
      <c r="AS272" s="417"/>
      <c r="AT272" s="417"/>
      <c r="AU272" s="417"/>
      <c r="AV272" s="417"/>
      <c r="AW272" s="417"/>
      <c r="AX272" s="417"/>
      <c r="AY272" s="417"/>
      <c r="AZ272" s="417"/>
      <c r="BA272" s="417"/>
      <c r="BB272" s="417"/>
      <c r="BC272" s="417"/>
      <c r="BD272" s="417"/>
      <c r="BE272" s="417"/>
      <c r="BF272" s="417"/>
      <c r="BG272" s="417"/>
      <c r="BH272" s="417"/>
      <c r="BI272" s="417"/>
      <c r="BJ272" s="417"/>
      <c r="BK272" s="417"/>
      <c r="BL272" s="417"/>
      <c r="BM272" s="417"/>
      <c r="BN272" s="417"/>
      <c r="BO272" s="417"/>
      <c r="BP272" s="417"/>
      <c r="BQ272" s="417"/>
      <c r="BR272" s="417"/>
      <c r="BS272" s="417"/>
      <c r="BT272" s="417"/>
      <c r="BU272" s="417"/>
      <c r="BV272" s="417"/>
      <c r="BW272" s="417"/>
      <c r="BX272" s="417"/>
      <c r="BY272" s="417"/>
      <c r="BZ272" s="417"/>
      <c r="CA272" s="417"/>
      <c r="CB272" s="417"/>
      <c r="CC272" s="417"/>
      <c r="CD272" s="417"/>
      <c r="CE272" s="417"/>
      <c r="CF272" s="417"/>
      <c r="CG272" s="417"/>
      <c r="CH272" s="417"/>
      <c r="CI272" s="417"/>
      <c r="CJ272" s="417"/>
      <c r="CK272" s="417"/>
      <c r="CL272" s="417"/>
      <c r="CM272" s="417"/>
      <c r="CN272" s="417"/>
      <c r="CO272" s="417"/>
      <c r="CP272" s="417"/>
      <c r="CQ272" s="417"/>
      <c r="CR272" s="417"/>
      <c r="CS272" s="417"/>
      <c r="CT272" s="417"/>
      <c r="CU272" s="417"/>
      <c r="CV272" s="417"/>
      <c r="CW272" s="417"/>
      <c r="CX272" s="417"/>
      <c r="CY272" s="417"/>
      <c r="CZ272" s="417"/>
      <c r="DA272" s="417"/>
      <c r="DB272" s="417"/>
      <c r="DC272" s="417"/>
      <c r="DD272" s="417"/>
      <c r="DE272" s="417"/>
      <c r="DF272" s="417"/>
      <c r="DG272" s="417"/>
      <c r="DH272" s="417"/>
      <c r="DI272" s="417"/>
      <c r="DJ272" s="417"/>
      <c r="DK272" s="417"/>
      <c r="DL272" s="417"/>
      <c r="DM272" s="417"/>
      <c r="DN272" s="417"/>
      <c r="DO272" s="417"/>
      <c r="DP272" s="417"/>
      <c r="DQ272" s="417"/>
      <c r="DR272" s="417"/>
      <c r="DS272" s="417"/>
      <c r="DT272" s="417"/>
      <c r="DU272" s="417"/>
      <c r="DV272" s="417"/>
      <c r="DW272" s="417"/>
      <c r="DX272" s="417"/>
      <c r="DY272" s="417"/>
      <c r="DZ272" s="417"/>
      <c r="EA272" s="417"/>
      <c r="EB272" s="417"/>
      <c r="EC272" s="417"/>
      <c r="ED272" s="417"/>
      <c r="EE272" s="417"/>
      <c r="EF272" s="417"/>
      <c r="EG272" s="417"/>
      <c r="EH272" s="417"/>
      <c r="EI272" s="417"/>
      <c r="EJ272" s="417"/>
      <c r="EK272" s="417"/>
      <c r="EL272" s="417"/>
      <c r="EM272" s="417"/>
      <c r="EN272" s="417"/>
      <c r="EO272" s="417"/>
      <c r="EP272" s="417"/>
      <c r="EQ272" s="417"/>
      <c r="ER272" s="417"/>
      <c r="ES272" s="417"/>
      <c r="ET272" s="417"/>
      <c r="EU272" s="417"/>
      <c r="EV272" s="417"/>
      <c r="EW272" s="417"/>
      <c r="EX272" s="417"/>
      <c r="EY272" s="417"/>
      <c r="EZ272" s="417"/>
      <c r="FA272" s="417"/>
      <c r="FB272" s="417"/>
      <c r="FC272" s="417"/>
      <c r="FD272" s="417"/>
      <c r="FE272" s="417"/>
      <c r="FF272" s="417"/>
      <c r="FG272" s="417"/>
      <c r="FH272" s="417"/>
      <c r="FI272" s="417"/>
      <c r="FJ272" s="417"/>
      <c r="FK272" s="417"/>
      <c r="FL272" s="417"/>
      <c r="FM272" s="417"/>
      <c r="FN272" s="417"/>
      <c r="FO272" s="417"/>
      <c r="FP272" s="417"/>
      <c r="FQ272" s="417"/>
      <c r="FR272" s="417"/>
      <c r="FS272" s="417"/>
      <c r="FT272" s="417"/>
      <c r="FU272" s="417"/>
      <c r="FV272" s="417"/>
      <c r="FW272" s="417"/>
      <c r="FX272" s="417"/>
      <c r="FY272" s="417"/>
      <c r="FZ272" s="417"/>
      <c r="GA272" s="417"/>
      <c r="GB272" s="417"/>
      <c r="GC272" s="417"/>
      <c r="GD272" s="417"/>
      <c r="GE272" s="417"/>
      <c r="GF272" s="417"/>
      <c r="GG272" s="417"/>
      <c r="GH272" s="417"/>
      <c r="GI272" s="417"/>
      <c r="GJ272" s="417"/>
      <c r="GK272" s="417"/>
      <c r="GL272" s="417"/>
      <c r="GM272" s="417"/>
      <c r="GN272" s="417"/>
      <c r="GO272" s="417"/>
      <c r="GP272" s="417"/>
      <c r="GQ272" s="417"/>
      <c r="GR272" s="417"/>
      <c r="GS272" s="417"/>
      <c r="GT272" s="417"/>
      <c r="GU272" s="417"/>
      <c r="GV272" s="417"/>
      <c r="GW272" s="417"/>
      <c r="GX272" s="417"/>
      <c r="GY272" s="417"/>
      <c r="GZ272" s="417"/>
      <c r="HA272" s="417"/>
      <c r="HB272" s="417"/>
      <c r="HC272" s="417"/>
      <c r="HD272" s="417"/>
      <c r="HE272" s="417"/>
      <c r="HF272" s="417"/>
      <c r="HG272" s="417"/>
      <c r="HH272" s="417"/>
      <c r="HI272" s="417"/>
      <c r="HJ272" s="417"/>
      <c r="HK272" s="417"/>
      <c r="HL272" s="417"/>
      <c r="HM272" s="417"/>
      <c r="HN272" s="417"/>
      <c r="HO272" s="417"/>
      <c r="HP272" s="417"/>
      <c r="HQ272" s="417"/>
      <c r="HR272" s="417"/>
      <c r="HS272" s="417"/>
      <c r="HT272" s="417"/>
      <c r="HU272" s="417"/>
      <c r="HV272" s="417"/>
      <c r="HW272" s="417"/>
      <c r="HX272" s="417"/>
      <c r="HY272" s="417"/>
      <c r="HZ272" s="417"/>
      <c r="IA272" s="417"/>
      <c r="IB272" s="417"/>
      <c r="IC272" s="417"/>
      <c r="ID272" s="417"/>
      <c r="IE272" s="417"/>
      <c r="IF272" s="417"/>
      <c r="IG272" s="417"/>
      <c r="IH272" s="417"/>
      <c r="II272" s="417"/>
      <c r="IJ272" s="417"/>
      <c r="IK272" s="417"/>
      <c r="IL272" s="417"/>
      <c r="IM272" s="417"/>
      <c r="IN272" s="417"/>
      <c r="IO272" s="417"/>
      <c r="IP272" s="417"/>
      <c r="IQ272" s="417"/>
      <c r="IR272" s="417"/>
      <c r="IS272" s="417"/>
      <c r="IT272" s="417"/>
      <c r="IU272" s="417"/>
      <c r="IV272" s="417"/>
    </row>
    <row r="273" spans="1:256" s="382" customFormat="1" ht="15" customHeight="1" thickBot="1">
      <c r="A273" s="378"/>
      <c r="B273" s="383"/>
      <c r="C273" s="384"/>
      <c r="D273" s="398" t="s">
        <v>70</v>
      </c>
      <c r="E273" s="399" t="s">
        <v>71</v>
      </c>
      <c r="F273" s="399" t="s">
        <v>72</v>
      </c>
      <c r="G273" s="399" t="s">
        <v>73</v>
      </c>
      <c r="H273" s="400" t="s">
        <v>74</v>
      </c>
      <c r="I273" s="401" t="s">
        <v>75</v>
      </c>
      <c r="J273" s="481"/>
      <c r="K273" s="385"/>
      <c r="L273" s="384"/>
      <c r="M273" s="398" t="s">
        <v>70</v>
      </c>
      <c r="N273" s="399" t="s">
        <v>71</v>
      </c>
      <c r="O273" s="399" t="s">
        <v>72</v>
      </c>
      <c r="P273" s="399" t="s">
        <v>73</v>
      </c>
      <c r="Q273" s="400" t="s">
        <v>74</v>
      </c>
      <c r="R273" s="401" t="s">
        <v>75</v>
      </c>
      <c r="S273" s="386"/>
      <c r="U273" s="417"/>
      <c r="V273" s="417"/>
      <c r="W273" s="417"/>
      <c r="X273" s="417"/>
      <c r="Y273" s="417"/>
      <c r="Z273" s="417"/>
      <c r="AA273" s="417"/>
      <c r="AB273" s="417"/>
      <c r="AC273" s="417"/>
      <c r="AD273" s="417"/>
      <c r="AE273" s="417"/>
      <c r="AF273" s="417"/>
      <c r="AG273" s="417"/>
      <c r="AH273" s="417"/>
      <c r="AI273" s="417"/>
      <c r="AJ273" s="417"/>
      <c r="AK273" s="417"/>
      <c r="AL273" s="417"/>
      <c r="AM273" s="417"/>
      <c r="AN273" s="417"/>
      <c r="AO273" s="417"/>
      <c r="AP273" s="417"/>
      <c r="AQ273" s="417"/>
      <c r="AR273" s="417"/>
      <c r="AS273" s="417"/>
      <c r="AT273" s="417"/>
      <c r="AU273" s="417"/>
      <c r="AV273" s="417"/>
      <c r="AW273" s="417"/>
      <c r="AX273" s="417"/>
      <c r="AY273" s="417"/>
      <c r="AZ273" s="417"/>
      <c r="BA273" s="417"/>
      <c r="BB273" s="417"/>
      <c r="BC273" s="417"/>
      <c r="BD273" s="417"/>
      <c r="BE273" s="417"/>
      <c r="BF273" s="417"/>
      <c r="BG273" s="417"/>
      <c r="BH273" s="417"/>
      <c r="BI273" s="417"/>
      <c r="BJ273" s="417"/>
      <c r="BK273" s="417"/>
      <c r="BL273" s="417"/>
      <c r="BM273" s="417"/>
      <c r="BN273" s="417"/>
      <c r="BO273" s="417"/>
      <c r="BP273" s="417"/>
      <c r="BQ273" s="417"/>
      <c r="BR273" s="417"/>
      <c r="BS273" s="417"/>
      <c r="BT273" s="417"/>
      <c r="BU273" s="417"/>
      <c r="BV273" s="417"/>
      <c r="BW273" s="417"/>
      <c r="BX273" s="417"/>
      <c r="BY273" s="417"/>
      <c r="BZ273" s="417"/>
      <c r="CA273" s="417"/>
      <c r="CB273" s="417"/>
      <c r="CC273" s="417"/>
      <c r="CD273" s="417"/>
      <c r="CE273" s="417"/>
      <c r="CF273" s="417"/>
      <c r="CG273" s="417"/>
      <c r="CH273" s="417"/>
      <c r="CI273" s="417"/>
      <c r="CJ273" s="417"/>
      <c r="CK273" s="417"/>
      <c r="CL273" s="417"/>
      <c r="CM273" s="417"/>
      <c r="CN273" s="417"/>
      <c r="CO273" s="417"/>
      <c r="CP273" s="417"/>
      <c r="CQ273" s="417"/>
      <c r="CR273" s="417"/>
      <c r="CS273" s="417"/>
      <c r="CT273" s="417"/>
      <c r="CU273" s="417"/>
      <c r="CV273" s="417"/>
      <c r="CW273" s="417"/>
      <c r="CX273" s="417"/>
      <c r="CY273" s="417"/>
      <c r="CZ273" s="417"/>
      <c r="DA273" s="417"/>
      <c r="DB273" s="417"/>
      <c r="DC273" s="417"/>
      <c r="DD273" s="417"/>
      <c r="DE273" s="417"/>
      <c r="DF273" s="417"/>
      <c r="DG273" s="417"/>
      <c r="DH273" s="417"/>
      <c r="DI273" s="417"/>
      <c r="DJ273" s="417"/>
      <c r="DK273" s="417"/>
      <c r="DL273" s="417"/>
      <c r="DM273" s="417"/>
      <c r="DN273" s="417"/>
      <c r="DO273" s="417"/>
      <c r="DP273" s="417"/>
      <c r="DQ273" s="417"/>
      <c r="DR273" s="417"/>
      <c r="DS273" s="417"/>
      <c r="DT273" s="417"/>
      <c r="DU273" s="417"/>
      <c r="DV273" s="417"/>
      <c r="DW273" s="417"/>
      <c r="DX273" s="417"/>
      <c r="DY273" s="417"/>
      <c r="DZ273" s="417"/>
      <c r="EA273" s="417"/>
      <c r="EB273" s="417"/>
      <c r="EC273" s="417"/>
      <c r="ED273" s="417"/>
      <c r="EE273" s="417"/>
      <c r="EF273" s="417"/>
      <c r="EG273" s="417"/>
      <c r="EH273" s="417"/>
      <c r="EI273" s="417"/>
      <c r="EJ273" s="417"/>
      <c r="EK273" s="417"/>
      <c r="EL273" s="417"/>
      <c r="EM273" s="417"/>
      <c r="EN273" s="417"/>
      <c r="EO273" s="417"/>
      <c r="EP273" s="417"/>
      <c r="EQ273" s="417"/>
      <c r="ER273" s="417"/>
      <c r="ES273" s="417"/>
      <c r="ET273" s="417"/>
      <c r="EU273" s="417"/>
      <c r="EV273" s="417"/>
      <c r="EW273" s="417"/>
      <c r="EX273" s="417"/>
      <c r="EY273" s="417"/>
      <c r="EZ273" s="417"/>
      <c r="FA273" s="417"/>
      <c r="FB273" s="417"/>
      <c r="FC273" s="417"/>
      <c r="FD273" s="417"/>
      <c r="FE273" s="417"/>
      <c r="FF273" s="417"/>
      <c r="FG273" s="417"/>
      <c r="FH273" s="417"/>
      <c r="FI273" s="417"/>
      <c r="FJ273" s="417"/>
      <c r="FK273" s="417"/>
      <c r="FL273" s="417"/>
      <c r="FM273" s="417"/>
      <c r="FN273" s="417"/>
      <c r="FO273" s="417"/>
      <c r="FP273" s="417"/>
      <c r="FQ273" s="417"/>
      <c r="FR273" s="417"/>
      <c r="FS273" s="417"/>
      <c r="FT273" s="417"/>
      <c r="FU273" s="417"/>
      <c r="FV273" s="417"/>
      <c r="FW273" s="417"/>
      <c r="FX273" s="417"/>
      <c r="FY273" s="417"/>
      <c r="FZ273" s="417"/>
      <c r="GA273" s="417"/>
      <c r="GB273" s="417"/>
      <c r="GC273" s="417"/>
      <c r="GD273" s="417"/>
      <c r="GE273" s="417"/>
      <c r="GF273" s="417"/>
      <c r="GG273" s="417"/>
      <c r="GH273" s="417"/>
      <c r="GI273" s="417"/>
      <c r="GJ273" s="417"/>
      <c r="GK273" s="417"/>
      <c r="GL273" s="417"/>
      <c r="GM273" s="417"/>
      <c r="GN273" s="417"/>
      <c r="GO273" s="417"/>
      <c r="GP273" s="417"/>
      <c r="GQ273" s="417"/>
      <c r="GR273" s="417"/>
      <c r="GS273" s="417"/>
      <c r="GT273" s="417"/>
      <c r="GU273" s="417"/>
      <c r="GV273" s="417"/>
      <c r="GW273" s="417"/>
      <c r="GX273" s="417"/>
      <c r="GY273" s="417"/>
      <c r="GZ273" s="417"/>
      <c r="HA273" s="417"/>
      <c r="HB273" s="417"/>
      <c r="HC273" s="417"/>
      <c r="HD273" s="417"/>
      <c r="HE273" s="417"/>
      <c r="HF273" s="417"/>
      <c r="HG273" s="417"/>
      <c r="HH273" s="417"/>
      <c r="HI273" s="417"/>
      <c r="HJ273" s="417"/>
      <c r="HK273" s="417"/>
      <c r="HL273" s="417"/>
      <c r="HM273" s="417"/>
      <c r="HN273" s="417"/>
      <c r="HO273" s="417"/>
      <c r="HP273" s="417"/>
      <c r="HQ273" s="417"/>
      <c r="HR273" s="417"/>
      <c r="HS273" s="417"/>
      <c r="HT273" s="417"/>
      <c r="HU273" s="417"/>
      <c r="HV273" s="417"/>
      <c r="HW273" s="417"/>
      <c r="HX273" s="417"/>
      <c r="HY273" s="417"/>
      <c r="HZ273" s="417"/>
      <c r="IA273" s="417"/>
      <c r="IB273" s="417"/>
      <c r="IC273" s="417"/>
      <c r="ID273" s="417"/>
      <c r="IE273" s="417"/>
      <c r="IF273" s="417"/>
      <c r="IG273" s="417"/>
      <c r="IH273" s="417"/>
      <c r="II273" s="417"/>
      <c r="IJ273" s="417"/>
      <c r="IK273" s="417"/>
      <c r="IL273" s="417"/>
      <c r="IM273" s="417"/>
      <c r="IN273" s="417"/>
      <c r="IO273" s="417"/>
      <c r="IP273" s="417"/>
      <c r="IQ273" s="417"/>
      <c r="IR273" s="417"/>
      <c r="IS273" s="417"/>
      <c r="IT273" s="417"/>
      <c r="IU273" s="417"/>
      <c r="IV273" s="417"/>
    </row>
    <row r="274" spans="1:256" s="382" customFormat="1" ht="15" customHeight="1">
      <c r="A274" s="378"/>
      <c r="B274" s="418" t="s">
        <v>77</v>
      </c>
      <c r="C274" s="402" t="s">
        <v>76</v>
      </c>
      <c r="D274" s="403">
        <f>SUMIF('2. Annual Costs of Staff Posts'!$D$13:$D$113,'Summary of Organisation Cost (2'!C269,'2. Annual Costs of Staff Posts'!$L$13:$L$113)</f>
        <v>0</v>
      </c>
      <c r="E274" s="403">
        <f>SUMIF('2. Annual Costs of Staff Posts'!$D$13:$D$113,'Summary of Organisation Cost (2'!C269,'2. Annual Costs of Staff Posts'!$Q$13:$Q$113)</f>
        <v>0</v>
      </c>
      <c r="F274" s="403">
        <f>SUMIF('2. Annual Costs of Staff Posts'!$D$13:$D$113,'Summary of Organisation Cost (2'!C269,'2. Annual Costs of Staff Posts'!$V$13:$V$113)</f>
        <v>0</v>
      </c>
      <c r="G274" s="403">
        <f>SUMIF('2. Annual Costs of Staff Posts'!$D$13:$D$113,'Summary of Organisation Cost (2'!C269,'2. Annual Costs of Staff Posts'!$AA$13:$AA$113)</f>
        <v>0</v>
      </c>
      <c r="H274" s="403">
        <f>SUMIF('2. Annual Costs of Staff Posts'!$D$13:$D$113,'Summary of Organisation Cost (2'!C269,'2. Annual Costs of Staff Posts'!$AF$13:$AF$113)</f>
        <v>0</v>
      </c>
      <c r="I274" s="404">
        <f>SUM(D274:H274)</f>
        <v>0</v>
      </c>
      <c r="J274" s="481"/>
      <c r="K274" s="418" t="s">
        <v>77</v>
      </c>
      <c r="L274" s="402" t="s">
        <v>76</v>
      </c>
      <c r="M274" s="403">
        <f>SUMIF('2. Annual Costs of Staff Posts'!$D$13:$D$113,'Summary of Organisation Cost (2'!L269,'2. Annual Costs of Staff Posts'!$L$13:$L$113)</f>
        <v>0</v>
      </c>
      <c r="N274" s="403">
        <f>SUMIF('2. Annual Costs of Staff Posts'!$D$13:$D$113,'Summary of Organisation Cost (2'!L269,'2. Annual Costs of Staff Posts'!$Q$13:$Q$113)</f>
        <v>0</v>
      </c>
      <c r="O274" s="403">
        <f>SUMIF('2. Annual Costs of Staff Posts'!$D$13:$D$113,'Summary of Organisation Cost (2'!L269,'2. Annual Costs of Staff Posts'!$V$13:$V$113)</f>
        <v>0</v>
      </c>
      <c r="P274" s="403">
        <f>SUMIF('2. Annual Costs of Staff Posts'!$D$13:$D$113,'Summary of Organisation Cost (2'!L269,'2. Annual Costs of Staff Posts'!$AA$13:$AA$113)</f>
        <v>0</v>
      </c>
      <c r="Q274" s="403">
        <f>SUMIF('2. Annual Costs of Staff Posts'!$D$13:$D$113,'Summary of Organisation Cost (2'!L269,'2. Annual Costs of Staff Posts'!$AF$13:$AF$113)</f>
        <v>0</v>
      </c>
      <c r="R274" s="404">
        <f>SUM(M274:Q274)</f>
        <v>0</v>
      </c>
      <c r="S274" s="386"/>
      <c r="U274" s="417"/>
      <c r="V274" s="417"/>
      <c r="W274" s="417"/>
      <c r="X274" s="417"/>
      <c r="Y274" s="417"/>
      <c r="Z274" s="417"/>
      <c r="AA274" s="417"/>
      <c r="AB274" s="417"/>
      <c r="AC274" s="417"/>
      <c r="AD274" s="417"/>
      <c r="AE274" s="417"/>
      <c r="AF274" s="417"/>
      <c r="AG274" s="417"/>
      <c r="AH274" s="417"/>
      <c r="AI274" s="417"/>
      <c r="AJ274" s="417"/>
      <c r="AK274" s="417"/>
      <c r="AL274" s="417"/>
      <c r="AM274" s="417"/>
      <c r="AN274" s="417"/>
      <c r="AO274" s="417"/>
      <c r="AP274" s="417"/>
      <c r="AQ274" s="417"/>
      <c r="AR274" s="417"/>
      <c r="AS274" s="417"/>
      <c r="AT274" s="417"/>
      <c r="AU274" s="417"/>
      <c r="AV274" s="417"/>
      <c r="AW274" s="417"/>
      <c r="AX274" s="417"/>
      <c r="AY274" s="417"/>
      <c r="AZ274" s="417"/>
      <c r="BA274" s="417"/>
      <c r="BB274" s="417"/>
      <c r="BC274" s="417"/>
      <c r="BD274" s="417"/>
      <c r="BE274" s="417"/>
      <c r="BF274" s="417"/>
      <c r="BG274" s="417"/>
      <c r="BH274" s="417"/>
      <c r="BI274" s="417"/>
      <c r="BJ274" s="417"/>
      <c r="BK274" s="417"/>
      <c r="BL274" s="417"/>
      <c r="BM274" s="417"/>
      <c r="BN274" s="417"/>
      <c r="BO274" s="417"/>
      <c r="BP274" s="417"/>
      <c r="BQ274" s="417"/>
      <c r="BR274" s="417"/>
      <c r="BS274" s="417"/>
      <c r="BT274" s="417"/>
      <c r="BU274" s="417"/>
      <c r="BV274" s="417"/>
      <c r="BW274" s="417"/>
      <c r="BX274" s="417"/>
      <c r="BY274" s="417"/>
      <c r="BZ274" s="417"/>
      <c r="CA274" s="417"/>
      <c r="CB274" s="417"/>
      <c r="CC274" s="417"/>
      <c r="CD274" s="417"/>
      <c r="CE274" s="417"/>
      <c r="CF274" s="417"/>
      <c r="CG274" s="417"/>
      <c r="CH274" s="417"/>
      <c r="CI274" s="417"/>
      <c r="CJ274" s="417"/>
      <c r="CK274" s="417"/>
      <c r="CL274" s="417"/>
      <c r="CM274" s="417"/>
      <c r="CN274" s="417"/>
      <c r="CO274" s="417"/>
      <c r="CP274" s="417"/>
      <c r="CQ274" s="417"/>
      <c r="CR274" s="417"/>
      <c r="CS274" s="417"/>
      <c r="CT274" s="417"/>
      <c r="CU274" s="417"/>
      <c r="CV274" s="417"/>
      <c r="CW274" s="417"/>
      <c r="CX274" s="417"/>
      <c r="CY274" s="417"/>
      <c r="CZ274" s="417"/>
      <c r="DA274" s="417"/>
      <c r="DB274" s="417"/>
      <c r="DC274" s="417"/>
      <c r="DD274" s="417"/>
      <c r="DE274" s="417"/>
      <c r="DF274" s="417"/>
      <c r="DG274" s="417"/>
      <c r="DH274" s="417"/>
      <c r="DI274" s="417"/>
      <c r="DJ274" s="417"/>
      <c r="DK274" s="417"/>
      <c r="DL274" s="417"/>
      <c r="DM274" s="417"/>
      <c r="DN274" s="417"/>
      <c r="DO274" s="417"/>
      <c r="DP274" s="417"/>
      <c r="DQ274" s="417"/>
      <c r="DR274" s="417"/>
      <c r="DS274" s="417"/>
      <c r="DT274" s="417"/>
      <c r="DU274" s="417"/>
      <c r="DV274" s="417"/>
      <c r="DW274" s="417"/>
      <c r="DX274" s="417"/>
      <c r="DY274" s="417"/>
      <c r="DZ274" s="417"/>
      <c r="EA274" s="417"/>
      <c r="EB274" s="417"/>
      <c r="EC274" s="417"/>
      <c r="ED274" s="417"/>
      <c r="EE274" s="417"/>
      <c r="EF274" s="417"/>
      <c r="EG274" s="417"/>
      <c r="EH274" s="417"/>
      <c r="EI274" s="417"/>
      <c r="EJ274" s="417"/>
      <c r="EK274" s="417"/>
      <c r="EL274" s="417"/>
      <c r="EM274" s="417"/>
      <c r="EN274" s="417"/>
      <c r="EO274" s="417"/>
      <c r="EP274" s="417"/>
      <c r="EQ274" s="417"/>
      <c r="ER274" s="417"/>
      <c r="ES274" s="417"/>
      <c r="ET274" s="417"/>
      <c r="EU274" s="417"/>
      <c r="EV274" s="417"/>
      <c r="EW274" s="417"/>
      <c r="EX274" s="417"/>
      <c r="EY274" s="417"/>
      <c r="EZ274" s="417"/>
      <c r="FA274" s="417"/>
      <c r="FB274" s="417"/>
      <c r="FC274" s="417"/>
      <c r="FD274" s="417"/>
      <c r="FE274" s="417"/>
      <c r="FF274" s="417"/>
      <c r="FG274" s="417"/>
      <c r="FH274" s="417"/>
      <c r="FI274" s="417"/>
      <c r="FJ274" s="417"/>
      <c r="FK274" s="417"/>
      <c r="FL274" s="417"/>
      <c r="FM274" s="417"/>
      <c r="FN274" s="417"/>
      <c r="FO274" s="417"/>
      <c r="FP274" s="417"/>
      <c r="FQ274" s="417"/>
      <c r="FR274" s="417"/>
      <c r="FS274" s="417"/>
      <c r="FT274" s="417"/>
      <c r="FU274" s="417"/>
      <c r="FV274" s="417"/>
      <c r="FW274" s="417"/>
      <c r="FX274" s="417"/>
      <c r="FY274" s="417"/>
      <c r="FZ274" s="417"/>
      <c r="GA274" s="417"/>
      <c r="GB274" s="417"/>
      <c r="GC274" s="417"/>
      <c r="GD274" s="417"/>
      <c r="GE274" s="417"/>
      <c r="GF274" s="417"/>
      <c r="GG274" s="417"/>
      <c r="GH274" s="417"/>
      <c r="GI274" s="417"/>
      <c r="GJ274" s="417"/>
      <c r="GK274" s="417"/>
      <c r="GL274" s="417"/>
      <c r="GM274" s="417"/>
      <c r="GN274" s="417"/>
      <c r="GO274" s="417"/>
      <c r="GP274" s="417"/>
      <c r="GQ274" s="417"/>
      <c r="GR274" s="417"/>
      <c r="GS274" s="417"/>
      <c r="GT274" s="417"/>
      <c r="GU274" s="417"/>
      <c r="GV274" s="417"/>
      <c r="GW274" s="417"/>
      <c r="GX274" s="417"/>
      <c r="GY274" s="417"/>
      <c r="GZ274" s="417"/>
      <c r="HA274" s="417"/>
      <c r="HB274" s="417"/>
      <c r="HC274" s="417"/>
      <c r="HD274" s="417"/>
      <c r="HE274" s="417"/>
      <c r="HF274" s="417"/>
      <c r="HG274" s="417"/>
      <c r="HH274" s="417"/>
      <c r="HI274" s="417"/>
      <c r="HJ274" s="417"/>
      <c r="HK274" s="417"/>
      <c r="HL274" s="417"/>
      <c r="HM274" s="417"/>
      <c r="HN274" s="417"/>
      <c r="HO274" s="417"/>
      <c r="HP274" s="417"/>
      <c r="HQ274" s="417"/>
      <c r="HR274" s="417"/>
      <c r="HS274" s="417"/>
      <c r="HT274" s="417"/>
      <c r="HU274" s="417"/>
      <c r="HV274" s="417"/>
      <c r="HW274" s="417"/>
      <c r="HX274" s="417"/>
      <c r="HY274" s="417"/>
      <c r="HZ274" s="417"/>
      <c r="IA274" s="417"/>
      <c r="IB274" s="417"/>
      <c r="IC274" s="417"/>
      <c r="ID274" s="417"/>
      <c r="IE274" s="417"/>
      <c r="IF274" s="417"/>
      <c r="IG274" s="417"/>
      <c r="IH274" s="417"/>
      <c r="II274" s="417"/>
      <c r="IJ274" s="417"/>
      <c r="IK274" s="417"/>
      <c r="IL274" s="417"/>
      <c r="IM274" s="417"/>
      <c r="IN274" s="417"/>
      <c r="IO274" s="417"/>
      <c r="IP274" s="417"/>
      <c r="IQ274" s="417"/>
      <c r="IR274" s="417"/>
      <c r="IS274" s="417"/>
      <c r="IT274" s="417"/>
      <c r="IU274" s="417"/>
      <c r="IV274" s="417"/>
    </row>
    <row r="275" spans="1:256" s="382" customFormat="1" ht="15" customHeight="1">
      <c r="A275" s="416"/>
      <c r="B275" s="418" t="s">
        <v>77</v>
      </c>
      <c r="C275" s="405" t="s">
        <v>78</v>
      </c>
      <c r="D275" s="403">
        <f>SUMIF('3.Travel,Subsistence&amp;Conference'!$E$12:$E$61,'Summary of Organisation Cost (2'!C269,'3.Travel,Subsistence&amp;Conference'!$I$12:$I$61)</f>
        <v>0</v>
      </c>
      <c r="E275" s="403">
        <f>SUMIF('3.Travel,Subsistence&amp;Conference'!$E$12:$E$61,'Summary of Organisation Cost (2'!C269,'3.Travel,Subsistence&amp;Conference'!$K$12:$K$61)</f>
        <v>0</v>
      </c>
      <c r="F275" s="403">
        <f>SUMIF('3.Travel,Subsistence&amp;Conference'!$E$12:$E$61,'Summary of Organisation Cost (2'!C269,'3.Travel,Subsistence&amp;Conference'!$M$12:$M$61)</f>
        <v>0</v>
      </c>
      <c r="G275" s="403">
        <f>SUMIF('3.Travel,Subsistence&amp;Conference'!$E$12:$E$61,'Summary of Organisation Cost (2'!C269,'3.Travel,Subsistence&amp;Conference'!$O$12:$O$61)</f>
        <v>0</v>
      </c>
      <c r="H275" s="403">
        <f>SUMIF('3.Travel,Subsistence&amp;Conference'!$E$12:$E$61,'Summary of Organisation Cost (2'!C269,'3.Travel,Subsistence&amp;Conference'!$Q$12:$Q$61)</f>
        <v>0</v>
      </c>
      <c r="I275" s="406">
        <f t="shared" ref="I275:I281" si="64">SUM(D275:H275)</f>
        <v>0</v>
      </c>
      <c r="J275" s="481"/>
      <c r="K275" s="418" t="s">
        <v>77</v>
      </c>
      <c r="L275" s="405" t="s">
        <v>78</v>
      </c>
      <c r="M275" s="403">
        <f>SUMIF('3.Travel,Subsistence&amp;Conference'!$E$12:$E$61,'Summary of Organisation Cost (2'!L269,'3.Travel,Subsistence&amp;Conference'!$I$12:$I$61)</f>
        <v>0</v>
      </c>
      <c r="N275" s="403">
        <f>SUMIF('3.Travel,Subsistence&amp;Conference'!$E$12:$E$61,'Summary of Organisation Cost (2'!L269,'3.Travel,Subsistence&amp;Conference'!$K$12:$K$61)</f>
        <v>0</v>
      </c>
      <c r="O275" s="403">
        <f>SUMIF('3.Travel,Subsistence&amp;Conference'!$E$12:$E$61,'Summary of Organisation Cost (2'!L269,'3.Travel,Subsistence&amp;Conference'!$M$12:$M$61)</f>
        <v>0</v>
      </c>
      <c r="P275" s="403">
        <f>SUMIF('3.Travel,Subsistence&amp;Conference'!$E$12:$E$61,'Summary of Organisation Cost (2'!L269,'3.Travel,Subsistence&amp;Conference'!$O$12:$O$61)</f>
        <v>0</v>
      </c>
      <c r="Q275" s="403">
        <f>SUMIF('3.Travel,Subsistence&amp;Conference'!$E$12:$E$61,'Summary of Organisation Cost (2'!L269,'3.Travel,Subsistence&amp;Conference'!$Q$12:$Q$61)</f>
        <v>0</v>
      </c>
      <c r="R275" s="406">
        <f t="shared" ref="R275:R281" si="65">SUM(M275:Q275)</f>
        <v>0</v>
      </c>
      <c r="S275" s="386"/>
      <c r="U275" s="417"/>
      <c r="V275" s="417"/>
      <c r="W275" s="417"/>
      <c r="X275" s="417"/>
      <c r="Y275" s="417"/>
      <c r="Z275" s="417"/>
      <c r="AA275" s="417"/>
      <c r="AB275" s="417"/>
      <c r="AC275" s="417"/>
      <c r="AD275" s="417"/>
      <c r="AE275" s="417"/>
      <c r="AF275" s="417"/>
      <c r="AG275" s="417"/>
      <c r="AH275" s="417"/>
      <c r="AI275" s="417"/>
      <c r="AJ275" s="417"/>
      <c r="AK275" s="417"/>
      <c r="AL275" s="417"/>
      <c r="AM275" s="417"/>
      <c r="AN275" s="417"/>
      <c r="AO275" s="417"/>
      <c r="AP275" s="417"/>
      <c r="AQ275" s="417"/>
      <c r="AR275" s="417"/>
      <c r="AS275" s="417"/>
      <c r="AT275" s="417"/>
      <c r="AU275" s="417"/>
      <c r="AV275" s="417"/>
      <c r="AW275" s="417"/>
      <c r="AX275" s="417"/>
      <c r="AY275" s="417"/>
      <c r="AZ275" s="417"/>
      <c r="BA275" s="417"/>
      <c r="BB275" s="417"/>
      <c r="BC275" s="417"/>
      <c r="BD275" s="417"/>
      <c r="BE275" s="417"/>
      <c r="BF275" s="417"/>
      <c r="BG275" s="417"/>
      <c r="BH275" s="417"/>
      <c r="BI275" s="417"/>
      <c r="BJ275" s="417"/>
      <c r="BK275" s="417"/>
      <c r="BL275" s="417"/>
      <c r="BM275" s="417"/>
      <c r="BN275" s="417"/>
      <c r="BO275" s="417"/>
      <c r="BP275" s="417"/>
      <c r="BQ275" s="417"/>
      <c r="BR275" s="417"/>
      <c r="BS275" s="417"/>
      <c r="BT275" s="417"/>
      <c r="BU275" s="417"/>
      <c r="BV275" s="417"/>
      <c r="BW275" s="417"/>
      <c r="BX275" s="417"/>
      <c r="BY275" s="417"/>
      <c r="BZ275" s="417"/>
      <c r="CA275" s="417"/>
      <c r="CB275" s="417"/>
      <c r="CC275" s="417"/>
      <c r="CD275" s="417"/>
      <c r="CE275" s="417"/>
      <c r="CF275" s="417"/>
      <c r="CG275" s="417"/>
      <c r="CH275" s="417"/>
      <c r="CI275" s="417"/>
      <c r="CJ275" s="417"/>
      <c r="CK275" s="417"/>
      <c r="CL275" s="417"/>
      <c r="CM275" s="417"/>
      <c r="CN275" s="417"/>
      <c r="CO275" s="417"/>
      <c r="CP275" s="417"/>
      <c r="CQ275" s="417"/>
      <c r="CR275" s="417"/>
      <c r="CS275" s="417"/>
      <c r="CT275" s="417"/>
      <c r="CU275" s="417"/>
      <c r="CV275" s="417"/>
      <c r="CW275" s="417"/>
      <c r="CX275" s="417"/>
      <c r="CY275" s="417"/>
      <c r="CZ275" s="417"/>
      <c r="DA275" s="417"/>
      <c r="DB275" s="417"/>
      <c r="DC275" s="417"/>
      <c r="DD275" s="417"/>
      <c r="DE275" s="417"/>
      <c r="DF275" s="417"/>
      <c r="DG275" s="417"/>
      <c r="DH275" s="417"/>
      <c r="DI275" s="417"/>
      <c r="DJ275" s="417"/>
      <c r="DK275" s="417"/>
      <c r="DL275" s="417"/>
      <c r="DM275" s="417"/>
      <c r="DN275" s="417"/>
      <c r="DO275" s="417"/>
      <c r="DP275" s="417"/>
      <c r="DQ275" s="417"/>
      <c r="DR275" s="417"/>
      <c r="DS275" s="417"/>
      <c r="DT275" s="417"/>
      <c r="DU275" s="417"/>
      <c r="DV275" s="417"/>
      <c r="DW275" s="417"/>
      <c r="DX275" s="417"/>
      <c r="DY275" s="417"/>
      <c r="DZ275" s="417"/>
      <c r="EA275" s="417"/>
      <c r="EB275" s="417"/>
      <c r="EC275" s="417"/>
      <c r="ED275" s="417"/>
      <c r="EE275" s="417"/>
      <c r="EF275" s="417"/>
      <c r="EG275" s="417"/>
      <c r="EH275" s="417"/>
      <c r="EI275" s="417"/>
      <c r="EJ275" s="417"/>
      <c r="EK275" s="417"/>
      <c r="EL275" s="417"/>
      <c r="EM275" s="417"/>
      <c r="EN275" s="417"/>
      <c r="EO275" s="417"/>
      <c r="EP275" s="417"/>
      <c r="EQ275" s="417"/>
      <c r="ER275" s="417"/>
      <c r="ES275" s="417"/>
      <c r="ET275" s="417"/>
      <c r="EU275" s="417"/>
      <c r="EV275" s="417"/>
      <c r="EW275" s="417"/>
      <c r="EX275" s="417"/>
      <c r="EY275" s="417"/>
      <c r="EZ275" s="417"/>
      <c r="FA275" s="417"/>
      <c r="FB275" s="417"/>
      <c r="FC275" s="417"/>
      <c r="FD275" s="417"/>
      <c r="FE275" s="417"/>
      <c r="FF275" s="417"/>
      <c r="FG275" s="417"/>
      <c r="FH275" s="417"/>
      <c r="FI275" s="417"/>
      <c r="FJ275" s="417"/>
      <c r="FK275" s="417"/>
      <c r="FL275" s="417"/>
      <c r="FM275" s="417"/>
      <c r="FN275" s="417"/>
      <c r="FO275" s="417"/>
      <c r="FP275" s="417"/>
      <c r="FQ275" s="417"/>
      <c r="FR275" s="417"/>
      <c r="FS275" s="417"/>
      <c r="FT275" s="417"/>
      <c r="FU275" s="417"/>
      <c r="FV275" s="417"/>
      <c r="FW275" s="417"/>
      <c r="FX275" s="417"/>
      <c r="FY275" s="417"/>
      <c r="FZ275" s="417"/>
      <c r="GA275" s="417"/>
      <c r="GB275" s="417"/>
      <c r="GC275" s="417"/>
      <c r="GD275" s="417"/>
      <c r="GE275" s="417"/>
      <c r="GF275" s="417"/>
      <c r="GG275" s="417"/>
      <c r="GH275" s="417"/>
      <c r="GI275" s="417"/>
      <c r="GJ275" s="417"/>
      <c r="GK275" s="417"/>
      <c r="GL275" s="417"/>
      <c r="GM275" s="417"/>
      <c r="GN275" s="417"/>
      <c r="GO275" s="417"/>
      <c r="GP275" s="417"/>
      <c r="GQ275" s="417"/>
      <c r="GR275" s="417"/>
      <c r="GS275" s="417"/>
      <c r="GT275" s="417"/>
      <c r="GU275" s="417"/>
      <c r="GV275" s="417"/>
      <c r="GW275" s="417"/>
      <c r="GX275" s="417"/>
      <c r="GY275" s="417"/>
      <c r="GZ275" s="417"/>
      <c r="HA275" s="417"/>
      <c r="HB275" s="417"/>
      <c r="HC275" s="417"/>
      <c r="HD275" s="417"/>
      <c r="HE275" s="417"/>
      <c r="HF275" s="417"/>
      <c r="HG275" s="417"/>
      <c r="HH275" s="417"/>
      <c r="HI275" s="417"/>
      <c r="HJ275" s="417"/>
      <c r="HK275" s="417"/>
      <c r="HL275" s="417"/>
      <c r="HM275" s="417"/>
      <c r="HN275" s="417"/>
      <c r="HO275" s="417"/>
      <c r="HP275" s="417"/>
      <c r="HQ275" s="417"/>
      <c r="HR275" s="417"/>
      <c r="HS275" s="417"/>
      <c r="HT275" s="417"/>
      <c r="HU275" s="417"/>
      <c r="HV275" s="417"/>
      <c r="HW275" s="417"/>
      <c r="HX275" s="417"/>
      <c r="HY275" s="417"/>
      <c r="HZ275" s="417"/>
      <c r="IA275" s="417"/>
      <c r="IB275" s="417"/>
      <c r="IC275" s="417"/>
      <c r="ID275" s="417"/>
      <c r="IE275" s="417"/>
      <c r="IF275" s="417"/>
      <c r="IG275" s="417"/>
      <c r="IH275" s="417"/>
      <c r="II275" s="417"/>
      <c r="IJ275" s="417"/>
      <c r="IK275" s="417"/>
      <c r="IL275" s="417"/>
      <c r="IM275" s="417"/>
      <c r="IN275" s="417"/>
      <c r="IO275" s="417"/>
      <c r="IP275" s="417"/>
      <c r="IQ275" s="417"/>
      <c r="IR275" s="417"/>
      <c r="IS275" s="417"/>
      <c r="IT275" s="417"/>
      <c r="IU275" s="417"/>
      <c r="IV275" s="417"/>
    </row>
    <row r="276" spans="1:256" s="382" customFormat="1" ht="15" customHeight="1">
      <c r="A276" s="378"/>
      <c r="B276" s="418" t="s">
        <v>77</v>
      </c>
      <c r="C276" s="407" t="s">
        <v>27</v>
      </c>
      <c r="D276" s="403">
        <f>SUMIF('4. Equipment'!$D$12:$D$61,'Summary of Organisation Cost (2'!C269,'4. Equipment'!$H$12:$H$61)</f>
        <v>0</v>
      </c>
      <c r="E276" s="403">
        <f>SUMIF('4. Equipment'!$D$12:$D$61,'Summary of Organisation Cost (2'!C269,'4. Equipment'!$J$12:$J$61)</f>
        <v>0</v>
      </c>
      <c r="F276" s="403">
        <f>SUMIF('4. Equipment'!$D$12:$D$61,'Summary of Organisation Cost (2'!C269,'4. Equipment'!$L$12:$L$61)</f>
        <v>0</v>
      </c>
      <c r="G276" s="403">
        <f>SUMIF('4. Equipment'!$D$12:$D$61,'Summary of Organisation Cost (2'!C269,'4. Equipment'!$N$12:$N$61)</f>
        <v>0</v>
      </c>
      <c r="H276" s="403">
        <f>SUMIF('4. Equipment'!$D$12:$D$61,'Summary of Organisation Cost (2'!C269,'4. Equipment'!$P$12:$P$61)</f>
        <v>0</v>
      </c>
      <c r="I276" s="406">
        <f t="shared" si="64"/>
        <v>0</v>
      </c>
      <c r="J276" s="481"/>
      <c r="K276" s="418" t="s">
        <v>77</v>
      </c>
      <c r="L276" s="407" t="s">
        <v>27</v>
      </c>
      <c r="M276" s="403">
        <f>SUMIF('4. Equipment'!$D$12:$D$61,'Summary of Organisation Cost (2'!L269,'4. Equipment'!$H$12:$H$61)</f>
        <v>0</v>
      </c>
      <c r="N276" s="403">
        <f>SUMIF('4. Equipment'!$D$12:$D$61,'Summary of Organisation Cost (2'!L269,'4. Equipment'!$J$12:$J$61)</f>
        <v>0</v>
      </c>
      <c r="O276" s="403">
        <f>SUMIF('4. Equipment'!$D$12:$D$61,'Summary of Organisation Cost (2'!L269,'4. Equipment'!$L$12:$L$61)</f>
        <v>0</v>
      </c>
      <c r="P276" s="403">
        <f>SUMIF('4. Equipment'!$D$12:$D$61,'Summary of Organisation Cost (2'!L269,'4. Equipment'!$N$12:$N$61)</f>
        <v>0</v>
      </c>
      <c r="Q276" s="403">
        <f>SUMIF('4. Equipment'!$D$12:$D$61,'Summary of Organisation Cost (2'!L269,'4. Equipment'!$P$12:$P$61)</f>
        <v>0</v>
      </c>
      <c r="R276" s="406">
        <f t="shared" si="65"/>
        <v>0</v>
      </c>
      <c r="S276" s="386"/>
      <c r="U276" s="417"/>
      <c r="V276" s="417"/>
      <c r="W276" s="417"/>
      <c r="X276" s="417"/>
      <c r="Y276" s="417"/>
      <c r="Z276" s="417"/>
      <c r="AA276" s="417"/>
      <c r="AB276" s="417"/>
      <c r="AC276" s="417"/>
      <c r="AD276" s="417"/>
      <c r="AE276" s="417"/>
      <c r="AF276" s="417"/>
      <c r="AG276" s="417"/>
      <c r="AH276" s="417"/>
      <c r="AI276" s="417"/>
      <c r="AJ276" s="417"/>
      <c r="AK276" s="417"/>
      <c r="AL276" s="417"/>
      <c r="AM276" s="417"/>
      <c r="AN276" s="417"/>
      <c r="AO276" s="417"/>
      <c r="AP276" s="417"/>
      <c r="AQ276" s="417"/>
      <c r="AR276" s="417"/>
      <c r="AS276" s="417"/>
      <c r="AT276" s="417"/>
      <c r="AU276" s="417"/>
      <c r="AV276" s="417"/>
      <c r="AW276" s="417"/>
      <c r="AX276" s="417"/>
      <c r="AY276" s="417"/>
      <c r="AZ276" s="417"/>
      <c r="BA276" s="417"/>
      <c r="BB276" s="417"/>
      <c r="BC276" s="417"/>
      <c r="BD276" s="417"/>
      <c r="BE276" s="417"/>
      <c r="BF276" s="417"/>
      <c r="BG276" s="417"/>
      <c r="BH276" s="417"/>
      <c r="BI276" s="417"/>
      <c r="BJ276" s="417"/>
      <c r="BK276" s="417"/>
      <c r="BL276" s="417"/>
      <c r="BM276" s="417"/>
      <c r="BN276" s="417"/>
      <c r="BO276" s="417"/>
      <c r="BP276" s="417"/>
      <c r="BQ276" s="417"/>
      <c r="BR276" s="417"/>
      <c r="BS276" s="417"/>
      <c r="BT276" s="417"/>
      <c r="BU276" s="417"/>
      <c r="BV276" s="417"/>
      <c r="BW276" s="417"/>
      <c r="BX276" s="417"/>
      <c r="BY276" s="417"/>
      <c r="BZ276" s="417"/>
      <c r="CA276" s="417"/>
      <c r="CB276" s="417"/>
      <c r="CC276" s="417"/>
      <c r="CD276" s="417"/>
      <c r="CE276" s="417"/>
      <c r="CF276" s="417"/>
      <c r="CG276" s="417"/>
      <c r="CH276" s="417"/>
      <c r="CI276" s="417"/>
      <c r="CJ276" s="417"/>
      <c r="CK276" s="417"/>
      <c r="CL276" s="417"/>
      <c r="CM276" s="417"/>
      <c r="CN276" s="417"/>
      <c r="CO276" s="417"/>
      <c r="CP276" s="417"/>
      <c r="CQ276" s="417"/>
      <c r="CR276" s="417"/>
      <c r="CS276" s="417"/>
      <c r="CT276" s="417"/>
      <c r="CU276" s="417"/>
      <c r="CV276" s="417"/>
      <c r="CW276" s="417"/>
      <c r="CX276" s="417"/>
      <c r="CY276" s="417"/>
      <c r="CZ276" s="417"/>
      <c r="DA276" s="417"/>
      <c r="DB276" s="417"/>
      <c r="DC276" s="417"/>
      <c r="DD276" s="417"/>
      <c r="DE276" s="417"/>
      <c r="DF276" s="417"/>
      <c r="DG276" s="417"/>
      <c r="DH276" s="417"/>
      <c r="DI276" s="417"/>
      <c r="DJ276" s="417"/>
      <c r="DK276" s="417"/>
      <c r="DL276" s="417"/>
      <c r="DM276" s="417"/>
      <c r="DN276" s="417"/>
      <c r="DO276" s="417"/>
      <c r="DP276" s="417"/>
      <c r="DQ276" s="417"/>
      <c r="DR276" s="417"/>
      <c r="DS276" s="417"/>
      <c r="DT276" s="417"/>
      <c r="DU276" s="417"/>
      <c r="DV276" s="417"/>
      <c r="DW276" s="417"/>
      <c r="DX276" s="417"/>
      <c r="DY276" s="417"/>
      <c r="DZ276" s="417"/>
      <c r="EA276" s="417"/>
      <c r="EB276" s="417"/>
      <c r="EC276" s="417"/>
      <c r="ED276" s="417"/>
      <c r="EE276" s="417"/>
      <c r="EF276" s="417"/>
      <c r="EG276" s="417"/>
      <c r="EH276" s="417"/>
      <c r="EI276" s="417"/>
      <c r="EJ276" s="417"/>
      <c r="EK276" s="417"/>
      <c r="EL276" s="417"/>
      <c r="EM276" s="417"/>
      <c r="EN276" s="417"/>
      <c r="EO276" s="417"/>
      <c r="EP276" s="417"/>
      <c r="EQ276" s="417"/>
      <c r="ER276" s="417"/>
      <c r="ES276" s="417"/>
      <c r="ET276" s="417"/>
      <c r="EU276" s="417"/>
      <c r="EV276" s="417"/>
      <c r="EW276" s="417"/>
      <c r="EX276" s="417"/>
      <c r="EY276" s="417"/>
      <c r="EZ276" s="417"/>
      <c r="FA276" s="417"/>
      <c r="FB276" s="417"/>
      <c r="FC276" s="417"/>
      <c r="FD276" s="417"/>
      <c r="FE276" s="417"/>
      <c r="FF276" s="417"/>
      <c r="FG276" s="417"/>
      <c r="FH276" s="417"/>
      <c r="FI276" s="417"/>
      <c r="FJ276" s="417"/>
      <c r="FK276" s="417"/>
      <c r="FL276" s="417"/>
      <c r="FM276" s="417"/>
      <c r="FN276" s="417"/>
      <c r="FO276" s="417"/>
      <c r="FP276" s="417"/>
      <c r="FQ276" s="417"/>
      <c r="FR276" s="417"/>
      <c r="FS276" s="417"/>
      <c r="FT276" s="417"/>
      <c r="FU276" s="417"/>
      <c r="FV276" s="417"/>
      <c r="FW276" s="417"/>
      <c r="FX276" s="417"/>
      <c r="FY276" s="417"/>
      <c r="FZ276" s="417"/>
      <c r="GA276" s="417"/>
      <c r="GB276" s="417"/>
      <c r="GC276" s="417"/>
      <c r="GD276" s="417"/>
      <c r="GE276" s="417"/>
      <c r="GF276" s="417"/>
      <c r="GG276" s="417"/>
      <c r="GH276" s="417"/>
      <c r="GI276" s="417"/>
      <c r="GJ276" s="417"/>
      <c r="GK276" s="417"/>
      <c r="GL276" s="417"/>
      <c r="GM276" s="417"/>
      <c r="GN276" s="417"/>
      <c r="GO276" s="417"/>
      <c r="GP276" s="417"/>
      <c r="GQ276" s="417"/>
      <c r="GR276" s="417"/>
      <c r="GS276" s="417"/>
      <c r="GT276" s="417"/>
      <c r="GU276" s="417"/>
      <c r="GV276" s="417"/>
      <c r="GW276" s="417"/>
      <c r="GX276" s="417"/>
      <c r="GY276" s="417"/>
      <c r="GZ276" s="417"/>
      <c r="HA276" s="417"/>
      <c r="HB276" s="417"/>
      <c r="HC276" s="417"/>
      <c r="HD276" s="417"/>
      <c r="HE276" s="417"/>
      <c r="HF276" s="417"/>
      <c r="HG276" s="417"/>
      <c r="HH276" s="417"/>
      <c r="HI276" s="417"/>
      <c r="HJ276" s="417"/>
      <c r="HK276" s="417"/>
      <c r="HL276" s="417"/>
      <c r="HM276" s="417"/>
      <c r="HN276" s="417"/>
      <c r="HO276" s="417"/>
      <c r="HP276" s="417"/>
      <c r="HQ276" s="417"/>
      <c r="HR276" s="417"/>
      <c r="HS276" s="417"/>
      <c r="HT276" s="417"/>
      <c r="HU276" s="417"/>
      <c r="HV276" s="417"/>
      <c r="HW276" s="417"/>
      <c r="HX276" s="417"/>
      <c r="HY276" s="417"/>
      <c r="HZ276" s="417"/>
      <c r="IA276" s="417"/>
      <c r="IB276" s="417"/>
      <c r="IC276" s="417"/>
      <c r="ID276" s="417"/>
      <c r="IE276" s="417"/>
      <c r="IF276" s="417"/>
      <c r="IG276" s="417"/>
      <c r="IH276" s="417"/>
      <c r="II276" s="417"/>
      <c r="IJ276" s="417"/>
      <c r="IK276" s="417"/>
      <c r="IL276" s="417"/>
      <c r="IM276" s="417"/>
      <c r="IN276" s="417"/>
      <c r="IO276" s="417"/>
      <c r="IP276" s="417"/>
      <c r="IQ276" s="417"/>
      <c r="IR276" s="417"/>
      <c r="IS276" s="417"/>
      <c r="IT276" s="417"/>
      <c r="IU276" s="417"/>
      <c r="IV276" s="417"/>
    </row>
    <row r="277" spans="1:256" s="382" customFormat="1" ht="15" customHeight="1">
      <c r="A277" s="378"/>
      <c r="B277" s="418" t="s">
        <v>77</v>
      </c>
      <c r="C277" s="407" t="s">
        <v>28</v>
      </c>
      <c r="D277" s="403">
        <f>SUMIF('5. Consumables'!$D$12:$D$61,'Summary of Organisation Cost (2'!C269,'5. Consumables'!$H$12:$H$61)</f>
        <v>0</v>
      </c>
      <c r="E277" s="403">
        <f>SUMIF('5. Consumables'!$D$12:$D$61,'Summary of Organisation Cost (2'!C269,'5. Consumables'!$J$12:$J$61)</f>
        <v>0</v>
      </c>
      <c r="F277" s="403">
        <f>SUMIF('5. Consumables'!$D$12:$D$61,'Summary of Organisation Cost (2'!C269,'5. Consumables'!$L$12:$L$61)</f>
        <v>0</v>
      </c>
      <c r="G277" s="403">
        <f>SUMIF('5. Consumables'!$D$12:$D$61,'Summary of Organisation Cost (2'!C269,'5. Consumables'!$N$12:$N$61)</f>
        <v>0</v>
      </c>
      <c r="H277" s="403">
        <f>SUMIF('5. Consumables'!$D$12:$D$61,'Summary of Organisation Cost (2'!C269,'5. Consumables'!$P$12:$P$61)</f>
        <v>0</v>
      </c>
      <c r="I277" s="406">
        <f t="shared" si="64"/>
        <v>0</v>
      </c>
      <c r="J277" s="481"/>
      <c r="K277" s="418" t="s">
        <v>77</v>
      </c>
      <c r="L277" s="407" t="s">
        <v>28</v>
      </c>
      <c r="M277" s="403">
        <f>SUMIF('5. Consumables'!$D$12:$D$61,'Summary of Organisation Cost (2'!L269,'5. Consumables'!$H$12:$H$61)</f>
        <v>0</v>
      </c>
      <c r="N277" s="403">
        <f>SUMIF('5. Consumables'!$D$12:$D$61,'Summary of Organisation Cost (2'!L269,'5. Consumables'!$J$12:$J$61)</f>
        <v>0</v>
      </c>
      <c r="O277" s="403">
        <f>SUMIF('5. Consumables'!$D$12:$D$61,'Summary of Organisation Cost (2'!L269,'5. Consumables'!$L$12:$L$61)</f>
        <v>0</v>
      </c>
      <c r="P277" s="403">
        <f>SUMIF('5. Consumables'!$D$12:$D$61,'Summary of Organisation Cost (2'!L269,'5. Consumables'!$N$12:$N$61)</f>
        <v>0</v>
      </c>
      <c r="Q277" s="403">
        <f>SUMIF('5. Consumables'!$D$12:$D$61,'Summary of Organisation Cost (2'!L269,'5. Consumables'!$P$12:$P$61)</f>
        <v>0</v>
      </c>
      <c r="R277" s="406">
        <f t="shared" si="65"/>
        <v>0</v>
      </c>
      <c r="S277" s="386"/>
      <c r="U277" s="417"/>
      <c r="V277" s="417"/>
      <c r="W277" s="417"/>
      <c r="X277" s="417"/>
      <c r="Y277" s="417"/>
      <c r="Z277" s="417"/>
      <c r="AA277" s="417"/>
      <c r="AB277" s="417"/>
      <c r="AC277" s="417"/>
      <c r="AD277" s="417"/>
      <c r="AE277" s="417"/>
      <c r="AF277" s="417"/>
      <c r="AG277" s="417"/>
      <c r="AH277" s="417"/>
      <c r="AI277" s="417"/>
      <c r="AJ277" s="417"/>
      <c r="AK277" s="417"/>
      <c r="AL277" s="417"/>
      <c r="AM277" s="417"/>
      <c r="AN277" s="417"/>
      <c r="AO277" s="417"/>
      <c r="AP277" s="417"/>
      <c r="AQ277" s="417"/>
      <c r="AR277" s="417"/>
      <c r="AS277" s="417"/>
      <c r="AT277" s="417"/>
      <c r="AU277" s="417"/>
      <c r="AV277" s="417"/>
      <c r="AW277" s="417"/>
      <c r="AX277" s="417"/>
      <c r="AY277" s="417"/>
      <c r="AZ277" s="417"/>
      <c r="BA277" s="417"/>
      <c r="BB277" s="417"/>
      <c r="BC277" s="417"/>
      <c r="BD277" s="417"/>
      <c r="BE277" s="417"/>
      <c r="BF277" s="417"/>
      <c r="BG277" s="417"/>
      <c r="BH277" s="417"/>
      <c r="BI277" s="417"/>
      <c r="BJ277" s="417"/>
      <c r="BK277" s="417"/>
      <c r="BL277" s="417"/>
      <c r="BM277" s="417"/>
      <c r="BN277" s="417"/>
      <c r="BO277" s="417"/>
      <c r="BP277" s="417"/>
      <c r="BQ277" s="417"/>
      <c r="BR277" s="417"/>
      <c r="BS277" s="417"/>
      <c r="BT277" s="417"/>
      <c r="BU277" s="417"/>
      <c r="BV277" s="417"/>
      <c r="BW277" s="417"/>
      <c r="BX277" s="417"/>
      <c r="BY277" s="417"/>
      <c r="BZ277" s="417"/>
      <c r="CA277" s="417"/>
      <c r="CB277" s="417"/>
      <c r="CC277" s="417"/>
      <c r="CD277" s="417"/>
      <c r="CE277" s="417"/>
      <c r="CF277" s="417"/>
      <c r="CG277" s="417"/>
      <c r="CH277" s="417"/>
      <c r="CI277" s="417"/>
      <c r="CJ277" s="417"/>
      <c r="CK277" s="417"/>
      <c r="CL277" s="417"/>
      <c r="CM277" s="417"/>
      <c r="CN277" s="417"/>
      <c r="CO277" s="417"/>
      <c r="CP277" s="417"/>
      <c r="CQ277" s="417"/>
      <c r="CR277" s="417"/>
      <c r="CS277" s="417"/>
      <c r="CT277" s="417"/>
      <c r="CU277" s="417"/>
      <c r="CV277" s="417"/>
      <c r="CW277" s="417"/>
      <c r="CX277" s="417"/>
      <c r="CY277" s="417"/>
      <c r="CZ277" s="417"/>
      <c r="DA277" s="417"/>
      <c r="DB277" s="417"/>
      <c r="DC277" s="417"/>
      <c r="DD277" s="417"/>
      <c r="DE277" s="417"/>
      <c r="DF277" s="417"/>
      <c r="DG277" s="417"/>
      <c r="DH277" s="417"/>
      <c r="DI277" s="417"/>
      <c r="DJ277" s="417"/>
      <c r="DK277" s="417"/>
      <c r="DL277" s="417"/>
      <c r="DM277" s="417"/>
      <c r="DN277" s="417"/>
      <c r="DO277" s="417"/>
      <c r="DP277" s="417"/>
      <c r="DQ277" s="417"/>
      <c r="DR277" s="417"/>
      <c r="DS277" s="417"/>
      <c r="DT277" s="417"/>
      <c r="DU277" s="417"/>
      <c r="DV277" s="417"/>
      <c r="DW277" s="417"/>
      <c r="DX277" s="417"/>
      <c r="DY277" s="417"/>
      <c r="DZ277" s="417"/>
      <c r="EA277" s="417"/>
      <c r="EB277" s="417"/>
      <c r="EC277" s="417"/>
      <c r="ED277" s="417"/>
      <c r="EE277" s="417"/>
      <c r="EF277" s="417"/>
      <c r="EG277" s="417"/>
      <c r="EH277" s="417"/>
      <c r="EI277" s="417"/>
      <c r="EJ277" s="417"/>
      <c r="EK277" s="417"/>
      <c r="EL277" s="417"/>
      <c r="EM277" s="417"/>
      <c r="EN277" s="417"/>
      <c r="EO277" s="417"/>
      <c r="EP277" s="417"/>
      <c r="EQ277" s="417"/>
      <c r="ER277" s="417"/>
      <c r="ES277" s="417"/>
      <c r="ET277" s="417"/>
      <c r="EU277" s="417"/>
      <c r="EV277" s="417"/>
      <c r="EW277" s="417"/>
      <c r="EX277" s="417"/>
      <c r="EY277" s="417"/>
      <c r="EZ277" s="417"/>
      <c r="FA277" s="417"/>
      <c r="FB277" s="417"/>
      <c r="FC277" s="417"/>
      <c r="FD277" s="417"/>
      <c r="FE277" s="417"/>
      <c r="FF277" s="417"/>
      <c r="FG277" s="417"/>
      <c r="FH277" s="417"/>
      <c r="FI277" s="417"/>
      <c r="FJ277" s="417"/>
      <c r="FK277" s="417"/>
      <c r="FL277" s="417"/>
      <c r="FM277" s="417"/>
      <c r="FN277" s="417"/>
      <c r="FO277" s="417"/>
      <c r="FP277" s="417"/>
      <c r="FQ277" s="417"/>
      <c r="FR277" s="417"/>
      <c r="FS277" s="417"/>
      <c r="FT277" s="417"/>
      <c r="FU277" s="417"/>
      <c r="FV277" s="417"/>
      <c r="FW277" s="417"/>
      <c r="FX277" s="417"/>
      <c r="FY277" s="417"/>
      <c r="FZ277" s="417"/>
      <c r="GA277" s="417"/>
      <c r="GB277" s="417"/>
      <c r="GC277" s="417"/>
      <c r="GD277" s="417"/>
      <c r="GE277" s="417"/>
      <c r="GF277" s="417"/>
      <c r="GG277" s="417"/>
      <c r="GH277" s="417"/>
      <c r="GI277" s="417"/>
      <c r="GJ277" s="417"/>
      <c r="GK277" s="417"/>
      <c r="GL277" s="417"/>
      <c r="GM277" s="417"/>
      <c r="GN277" s="417"/>
      <c r="GO277" s="417"/>
      <c r="GP277" s="417"/>
      <c r="GQ277" s="417"/>
      <c r="GR277" s="417"/>
      <c r="GS277" s="417"/>
      <c r="GT277" s="417"/>
      <c r="GU277" s="417"/>
      <c r="GV277" s="417"/>
      <c r="GW277" s="417"/>
      <c r="GX277" s="417"/>
      <c r="GY277" s="417"/>
      <c r="GZ277" s="417"/>
      <c r="HA277" s="417"/>
      <c r="HB277" s="417"/>
      <c r="HC277" s="417"/>
      <c r="HD277" s="417"/>
      <c r="HE277" s="417"/>
      <c r="HF277" s="417"/>
      <c r="HG277" s="417"/>
      <c r="HH277" s="417"/>
      <c r="HI277" s="417"/>
      <c r="HJ277" s="417"/>
      <c r="HK277" s="417"/>
      <c r="HL277" s="417"/>
      <c r="HM277" s="417"/>
      <c r="HN277" s="417"/>
      <c r="HO277" s="417"/>
      <c r="HP277" s="417"/>
      <c r="HQ277" s="417"/>
      <c r="HR277" s="417"/>
      <c r="HS277" s="417"/>
      <c r="HT277" s="417"/>
      <c r="HU277" s="417"/>
      <c r="HV277" s="417"/>
      <c r="HW277" s="417"/>
      <c r="HX277" s="417"/>
      <c r="HY277" s="417"/>
      <c r="HZ277" s="417"/>
      <c r="IA277" s="417"/>
      <c r="IB277" s="417"/>
      <c r="IC277" s="417"/>
      <c r="ID277" s="417"/>
      <c r="IE277" s="417"/>
      <c r="IF277" s="417"/>
      <c r="IG277" s="417"/>
      <c r="IH277" s="417"/>
      <c r="II277" s="417"/>
      <c r="IJ277" s="417"/>
      <c r="IK277" s="417"/>
      <c r="IL277" s="417"/>
      <c r="IM277" s="417"/>
      <c r="IN277" s="417"/>
      <c r="IO277" s="417"/>
      <c r="IP277" s="417"/>
      <c r="IQ277" s="417"/>
      <c r="IR277" s="417"/>
      <c r="IS277" s="417"/>
      <c r="IT277" s="417"/>
      <c r="IU277" s="417"/>
      <c r="IV277" s="417"/>
    </row>
    <row r="278" spans="1:256" s="382" customFormat="1" ht="15" customHeight="1">
      <c r="A278" s="378"/>
      <c r="B278" s="418" t="s">
        <v>77</v>
      </c>
      <c r="C278" s="407" t="s">
        <v>29</v>
      </c>
      <c r="D278" s="403">
        <f>SUMIF('6. PPIEP'!$D$12:$D$61,'Summary of Organisation Cost (2'!C269,'6. PPIEP'!$H$12:$H$61)</f>
        <v>0</v>
      </c>
      <c r="E278" s="403">
        <f>SUMIF('6. PPIEP'!$D$12:$D$61,'Summary of Organisation Cost (2'!C269,'6. PPIEP'!$J$12:$J$61)</f>
        <v>0</v>
      </c>
      <c r="F278" s="403">
        <f>SUMIF('6. PPIEP'!$D$12:$D$61,'Summary of Organisation Cost (2'!C269,'6. PPIEP'!$L$12:$L$61)</f>
        <v>0</v>
      </c>
      <c r="G278" s="403">
        <f>SUMIF('6. PPIEP'!$D$12:$D$61,'Summary of Organisation Cost (2'!C269,'6. PPIEP'!$N$12:$N$61)</f>
        <v>0</v>
      </c>
      <c r="H278" s="403">
        <f>SUMIF('6. PPIEP'!$D$12:$D$61,'Summary of Organisation Cost (2'!C269,'6. PPIEP'!$P$12:$P$61)</f>
        <v>0</v>
      </c>
      <c r="I278" s="406">
        <f t="shared" si="64"/>
        <v>0</v>
      </c>
      <c r="J278" s="481"/>
      <c r="K278" s="418" t="s">
        <v>77</v>
      </c>
      <c r="L278" s="407" t="s">
        <v>29</v>
      </c>
      <c r="M278" s="403">
        <f>SUMIF('6. PPIEP'!$D$12:$D$61,'Summary of Organisation Cost (2'!L269,'6. PPIEP'!$H$12:$H$61)</f>
        <v>0</v>
      </c>
      <c r="N278" s="403">
        <f>SUMIF('6. PPIEP'!$D$12:$D$61,'Summary of Organisation Cost (2'!L269,'6. PPIEP'!$J$12:$J$61)</f>
        <v>0</v>
      </c>
      <c r="O278" s="403">
        <f>SUMIF('6. PPIEP'!$D$12:$D$61,'Summary of Organisation Cost (2'!L269,'6. PPIEP'!$L$12:$L$61)</f>
        <v>0</v>
      </c>
      <c r="P278" s="403">
        <f>SUMIF('6. PPIEP'!$D$12:$D$61,'Summary of Organisation Cost (2'!L269,'6. PPIEP'!$N$12:$N$61)</f>
        <v>0</v>
      </c>
      <c r="Q278" s="403">
        <f>SUMIF('6. PPIEP'!$D$12:$D$61,'Summary of Organisation Cost (2'!L269,'6. PPIEP'!$P$12:$P$61)</f>
        <v>0</v>
      </c>
      <c r="R278" s="406">
        <f t="shared" si="65"/>
        <v>0</v>
      </c>
      <c r="S278" s="386"/>
      <c r="U278" s="417"/>
      <c r="V278" s="417"/>
      <c r="W278" s="417"/>
      <c r="X278" s="417"/>
      <c r="Y278" s="417"/>
      <c r="Z278" s="417"/>
      <c r="AA278" s="417"/>
      <c r="AB278" s="417"/>
      <c r="AC278" s="417"/>
      <c r="AD278" s="417"/>
      <c r="AE278" s="417"/>
      <c r="AF278" s="417"/>
      <c r="AG278" s="417"/>
      <c r="AH278" s="417"/>
      <c r="AI278" s="417"/>
      <c r="AJ278" s="417"/>
      <c r="AK278" s="417"/>
      <c r="AL278" s="417"/>
      <c r="AM278" s="417"/>
      <c r="AN278" s="417"/>
      <c r="AO278" s="417"/>
      <c r="AP278" s="417"/>
      <c r="AQ278" s="417"/>
      <c r="AR278" s="417"/>
      <c r="AS278" s="417"/>
      <c r="AT278" s="417"/>
      <c r="AU278" s="417"/>
      <c r="AV278" s="417"/>
      <c r="AW278" s="417"/>
      <c r="AX278" s="417"/>
      <c r="AY278" s="417"/>
      <c r="AZ278" s="417"/>
      <c r="BA278" s="417"/>
      <c r="BB278" s="417"/>
      <c r="BC278" s="417"/>
      <c r="BD278" s="417"/>
      <c r="BE278" s="417"/>
      <c r="BF278" s="417"/>
      <c r="BG278" s="417"/>
      <c r="BH278" s="417"/>
      <c r="BI278" s="417"/>
      <c r="BJ278" s="417"/>
      <c r="BK278" s="417"/>
      <c r="BL278" s="417"/>
      <c r="BM278" s="417"/>
      <c r="BN278" s="417"/>
      <c r="BO278" s="417"/>
      <c r="BP278" s="417"/>
      <c r="BQ278" s="417"/>
      <c r="BR278" s="417"/>
      <c r="BS278" s="417"/>
      <c r="BT278" s="417"/>
      <c r="BU278" s="417"/>
      <c r="BV278" s="417"/>
      <c r="BW278" s="417"/>
      <c r="BX278" s="417"/>
      <c r="BY278" s="417"/>
      <c r="BZ278" s="417"/>
      <c r="CA278" s="417"/>
      <c r="CB278" s="417"/>
      <c r="CC278" s="417"/>
      <c r="CD278" s="417"/>
      <c r="CE278" s="417"/>
      <c r="CF278" s="417"/>
      <c r="CG278" s="417"/>
      <c r="CH278" s="417"/>
      <c r="CI278" s="417"/>
      <c r="CJ278" s="417"/>
      <c r="CK278" s="417"/>
      <c r="CL278" s="417"/>
      <c r="CM278" s="417"/>
      <c r="CN278" s="417"/>
      <c r="CO278" s="417"/>
      <c r="CP278" s="417"/>
      <c r="CQ278" s="417"/>
      <c r="CR278" s="417"/>
      <c r="CS278" s="417"/>
      <c r="CT278" s="417"/>
      <c r="CU278" s="417"/>
      <c r="CV278" s="417"/>
      <c r="CW278" s="417"/>
      <c r="CX278" s="417"/>
      <c r="CY278" s="417"/>
      <c r="CZ278" s="417"/>
      <c r="DA278" s="417"/>
      <c r="DB278" s="417"/>
      <c r="DC278" s="417"/>
      <c r="DD278" s="417"/>
      <c r="DE278" s="417"/>
      <c r="DF278" s="417"/>
      <c r="DG278" s="417"/>
      <c r="DH278" s="417"/>
      <c r="DI278" s="417"/>
      <c r="DJ278" s="417"/>
      <c r="DK278" s="417"/>
      <c r="DL278" s="417"/>
      <c r="DM278" s="417"/>
      <c r="DN278" s="417"/>
      <c r="DO278" s="417"/>
      <c r="DP278" s="417"/>
      <c r="DQ278" s="417"/>
      <c r="DR278" s="417"/>
      <c r="DS278" s="417"/>
      <c r="DT278" s="417"/>
      <c r="DU278" s="417"/>
      <c r="DV278" s="417"/>
      <c r="DW278" s="417"/>
      <c r="DX278" s="417"/>
      <c r="DY278" s="417"/>
      <c r="DZ278" s="417"/>
      <c r="EA278" s="417"/>
      <c r="EB278" s="417"/>
      <c r="EC278" s="417"/>
      <c r="ED278" s="417"/>
      <c r="EE278" s="417"/>
      <c r="EF278" s="417"/>
      <c r="EG278" s="417"/>
      <c r="EH278" s="417"/>
      <c r="EI278" s="417"/>
      <c r="EJ278" s="417"/>
      <c r="EK278" s="417"/>
      <c r="EL278" s="417"/>
      <c r="EM278" s="417"/>
      <c r="EN278" s="417"/>
      <c r="EO278" s="417"/>
      <c r="EP278" s="417"/>
      <c r="EQ278" s="417"/>
      <c r="ER278" s="417"/>
      <c r="ES278" s="417"/>
      <c r="ET278" s="417"/>
      <c r="EU278" s="417"/>
      <c r="EV278" s="417"/>
      <c r="EW278" s="417"/>
      <c r="EX278" s="417"/>
      <c r="EY278" s="417"/>
      <c r="EZ278" s="417"/>
      <c r="FA278" s="417"/>
      <c r="FB278" s="417"/>
      <c r="FC278" s="417"/>
      <c r="FD278" s="417"/>
      <c r="FE278" s="417"/>
      <c r="FF278" s="417"/>
      <c r="FG278" s="417"/>
      <c r="FH278" s="417"/>
      <c r="FI278" s="417"/>
      <c r="FJ278" s="417"/>
      <c r="FK278" s="417"/>
      <c r="FL278" s="417"/>
      <c r="FM278" s="417"/>
      <c r="FN278" s="417"/>
      <c r="FO278" s="417"/>
      <c r="FP278" s="417"/>
      <c r="FQ278" s="417"/>
      <c r="FR278" s="417"/>
      <c r="FS278" s="417"/>
      <c r="FT278" s="417"/>
      <c r="FU278" s="417"/>
      <c r="FV278" s="417"/>
      <c r="FW278" s="417"/>
      <c r="FX278" s="417"/>
      <c r="FY278" s="417"/>
      <c r="FZ278" s="417"/>
      <c r="GA278" s="417"/>
      <c r="GB278" s="417"/>
      <c r="GC278" s="417"/>
      <c r="GD278" s="417"/>
      <c r="GE278" s="417"/>
      <c r="GF278" s="417"/>
      <c r="GG278" s="417"/>
      <c r="GH278" s="417"/>
      <c r="GI278" s="417"/>
      <c r="GJ278" s="417"/>
      <c r="GK278" s="417"/>
      <c r="GL278" s="417"/>
      <c r="GM278" s="417"/>
      <c r="GN278" s="417"/>
      <c r="GO278" s="417"/>
      <c r="GP278" s="417"/>
      <c r="GQ278" s="417"/>
      <c r="GR278" s="417"/>
      <c r="GS278" s="417"/>
      <c r="GT278" s="417"/>
      <c r="GU278" s="417"/>
      <c r="GV278" s="417"/>
      <c r="GW278" s="417"/>
      <c r="GX278" s="417"/>
      <c r="GY278" s="417"/>
      <c r="GZ278" s="417"/>
      <c r="HA278" s="417"/>
      <c r="HB278" s="417"/>
      <c r="HC278" s="417"/>
      <c r="HD278" s="417"/>
      <c r="HE278" s="417"/>
      <c r="HF278" s="417"/>
      <c r="HG278" s="417"/>
      <c r="HH278" s="417"/>
      <c r="HI278" s="417"/>
      <c r="HJ278" s="417"/>
      <c r="HK278" s="417"/>
      <c r="HL278" s="417"/>
      <c r="HM278" s="417"/>
      <c r="HN278" s="417"/>
      <c r="HO278" s="417"/>
      <c r="HP278" s="417"/>
      <c r="HQ278" s="417"/>
      <c r="HR278" s="417"/>
      <c r="HS278" s="417"/>
      <c r="HT278" s="417"/>
      <c r="HU278" s="417"/>
      <c r="HV278" s="417"/>
      <c r="HW278" s="417"/>
      <c r="HX278" s="417"/>
      <c r="HY278" s="417"/>
      <c r="HZ278" s="417"/>
      <c r="IA278" s="417"/>
      <c r="IB278" s="417"/>
      <c r="IC278" s="417"/>
      <c r="ID278" s="417"/>
      <c r="IE278" s="417"/>
      <c r="IF278" s="417"/>
      <c r="IG278" s="417"/>
      <c r="IH278" s="417"/>
      <c r="II278" s="417"/>
      <c r="IJ278" s="417"/>
      <c r="IK278" s="417"/>
      <c r="IL278" s="417"/>
      <c r="IM278" s="417"/>
      <c r="IN278" s="417"/>
      <c r="IO278" s="417"/>
      <c r="IP278" s="417"/>
      <c r="IQ278" s="417"/>
      <c r="IR278" s="417"/>
      <c r="IS278" s="417"/>
      <c r="IT278" s="417"/>
      <c r="IU278" s="417"/>
      <c r="IV278" s="417"/>
    </row>
    <row r="279" spans="1:256" s="382" customFormat="1" ht="15" customHeight="1">
      <c r="A279" s="378"/>
      <c r="B279" s="418" t="s">
        <v>77</v>
      </c>
      <c r="C279" s="407" t="s">
        <v>30</v>
      </c>
      <c r="D279" s="403">
        <f>SUMIF('7. Dissemination'!$D$12:$D$61,'Summary of Organisation Cost (2'!C269,'7. Dissemination'!$H$12:$H$61)</f>
        <v>0</v>
      </c>
      <c r="E279" s="403">
        <f>SUMIF('7. Dissemination'!$D$12:$D$61,'Summary of Organisation Cost (2'!C269,'7. Dissemination'!$J$12:$J$61)</f>
        <v>0</v>
      </c>
      <c r="F279" s="403">
        <f>SUMIF('7. Dissemination'!$D$12:$D$61,'Summary of Organisation Cost (2'!C269,'7. Dissemination'!$L$12:$L$61)</f>
        <v>0</v>
      </c>
      <c r="G279" s="403">
        <f>SUMIF('7. Dissemination'!$D$12:$D$61,'Summary of Organisation Cost (2'!C269,'7. Dissemination'!$N$12:$N$61)</f>
        <v>0</v>
      </c>
      <c r="H279" s="403">
        <f>SUMIF('7. Dissemination'!$D$12:$D$61,'Summary of Organisation Cost (2'!C269,'7. Dissemination'!$P$12:$P$61)</f>
        <v>0</v>
      </c>
      <c r="I279" s="406">
        <f t="shared" si="64"/>
        <v>0</v>
      </c>
      <c r="J279" s="481"/>
      <c r="K279" s="418" t="s">
        <v>77</v>
      </c>
      <c r="L279" s="407" t="s">
        <v>30</v>
      </c>
      <c r="M279" s="403">
        <f>SUMIF('7. Dissemination'!$D$12:$D$61,'Summary of Organisation Cost (2'!L269,'7. Dissemination'!$H$12:$H$61)</f>
        <v>0</v>
      </c>
      <c r="N279" s="403">
        <f>SUMIF('7. Dissemination'!$D$12:$D$61,'Summary of Organisation Cost (2'!L269,'7. Dissemination'!$J$12:$J$61)</f>
        <v>0</v>
      </c>
      <c r="O279" s="403">
        <f>SUMIF('7. Dissemination'!$D$12:$D$61,'Summary of Organisation Cost (2'!L269,'7. Dissemination'!$L$12:$L$61)</f>
        <v>0</v>
      </c>
      <c r="P279" s="403">
        <f>SUMIF('7. Dissemination'!$D$12:$D$61,'Summary of Organisation Cost (2'!L269,'7. Dissemination'!$N$12:$N$61)</f>
        <v>0</v>
      </c>
      <c r="Q279" s="403">
        <f>SUMIF('7. Dissemination'!$D$12:$D$61,'Summary of Organisation Cost (2'!L269,'7. Dissemination'!$P$12:$P$61)</f>
        <v>0</v>
      </c>
      <c r="R279" s="406">
        <f t="shared" si="65"/>
        <v>0</v>
      </c>
      <c r="S279" s="386"/>
      <c r="U279" s="417"/>
      <c r="V279" s="417"/>
      <c r="W279" s="417"/>
      <c r="X279" s="417"/>
      <c r="Y279" s="417"/>
      <c r="Z279" s="417"/>
      <c r="AA279" s="417"/>
      <c r="AB279" s="417"/>
      <c r="AC279" s="417"/>
      <c r="AD279" s="417"/>
      <c r="AE279" s="417"/>
      <c r="AF279" s="417"/>
      <c r="AG279" s="417"/>
      <c r="AH279" s="417"/>
      <c r="AI279" s="417"/>
      <c r="AJ279" s="417"/>
      <c r="AK279" s="417"/>
      <c r="AL279" s="417"/>
      <c r="AM279" s="417"/>
      <c r="AN279" s="417"/>
      <c r="AO279" s="417"/>
      <c r="AP279" s="417"/>
      <c r="AQ279" s="417"/>
      <c r="AR279" s="417"/>
      <c r="AS279" s="417"/>
      <c r="AT279" s="417"/>
      <c r="AU279" s="417"/>
      <c r="AV279" s="417"/>
      <c r="AW279" s="417"/>
      <c r="AX279" s="417"/>
      <c r="AY279" s="417"/>
      <c r="AZ279" s="417"/>
      <c r="BA279" s="417"/>
      <c r="BB279" s="417"/>
      <c r="BC279" s="417"/>
      <c r="BD279" s="417"/>
      <c r="BE279" s="417"/>
      <c r="BF279" s="417"/>
      <c r="BG279" s="417"/>
      <c r="BH279" s="417"/>
      <c r="BI279" s="417"/>
      <c r="BJ279" s="417"/>
      <c r="BK279" s="417"/>
      <c r="BL279" s="417"/>
      <c r="BM279" s="417"/>
      <c r="BN279" s="417"/>
      <c r="BO279" s="417"/>
      <c r="BP279" s="417"/>
      <c r="BQ279" s="417"/>
      <c r="BR279" s="417"/>
      <c r="BS279" s="417"/>
      <c r="BT279" s="417"/>
      <c r="BU279" s="417"/>
      <c r="BV279" s="417"/>
      <c r="BW279" s="417"/>
      <c r="BX279" s="417"/>
      <c r="BY279" s="417"/>
      <c r="BZ279" s="417"/>
      <c r="CA279" s="417"/>
      <c r="CB279" s="417"/>
      <c r="CC279" s="417"/>
      <c r="CD279" s="417"/>
      <c r="CE279" s="417"/>
      <c r="CF279" s="417"/>
      <c r="CG279" s="417"/>
      <c r="CH279" s="417"/>
      <c r="CI279" s="417"/>
      <c r="CJ279" s="417"/>
      <c r="CK279" s="417"/>
      <c r="CL279" s="417"/>
      <c r="CM279" s="417"/>
      <c r="CN279" s="417"/>
      <c r="CO279" s="417"/>
      <c r="CP279" s="417"/>
      <c r="CQ279" s="417"/>
      <c r="CR279" s="417"/>
      <c r="CS279" s="417"/>
      <c r="CT279" s="417"/>
      <c r="CU279" s="417"/>
      <c r="CV279" s="417"/>
      <c r="CW279" s="417"/>
      <c r="CX279" s="417"/>
      <c r="CY279" s="417"/>
      <c r="CZ279" s="417"/>
      <c r="DA279" s="417"/>
      <c r="DB279" s="417"/>
      <c r="DC279" s="417"/>
      <c r="DD279" s="417"/>
      <c r="DE279" s="417"/>
      <c r="DF279" s="417"/>
      <c r="DG279" s="417"/>
      <c r="DH279" s="417"/>
      <c r="DI279" s="417"/>
      <c r="DJ279" s="417"/>
      <c r="DK279" s="417"/>
      <c r="DL279" s="417"/>
      <c r="DM279" s="417"/>
      <c r="DN279" s="417"/>
      <c r="DO279" s="417"/>
      <c r="DP279" s="417"/>
      <c r="DQ279" s="417"/>
      <c r="DR279" s="417"/>
      <c r="DS279" s="417"/>
      <c r="DT279" s="417"/>
      <c r="DU279" s="417"/>
      <c r="DV279" s="417"/>
      <c r="DW279" s="417"/>
      <c r="DX279" s="417"/>
      <c r="DY279" s="417"/>
      <c r="DZ279" s="417"/>
      <c r="EA279" s="417"/>
      <c r="EB279" s="417"/>
      <c r="EC279" s="417"/>
      <c r="ED279" s="417"/>
      <c r="EE279" s="417"/>
      <c r="EF279" s="417"/>
      <c r="EG279" s="417"/>
      <c r="EH279" s="417"/>
      <c r="EI279" s="417"/>
      <c r="EJ279" s="417"/>
      <c r="EK279" s="417"/>
      <c r="EL279" s="417"/>
      <c r="EM279" s="417"/>
      <c r="EN279" s="417"/>
      <c r="EO279" s="417"/>
      <c r="EP279" s="417"/>
      <c r="EQ279" s="417"/>
      <c r="ER279" s="417"/>
      <c r="ES279" s="417"/>
      <c r="ET279" s="417"/>
      <c r="EU279" s="417"/>
      <c r="EV279" s="417"/>
      <c r="EW279" s="417"/>
      <c r="EX279" s="417"/>
      <c r="EY279" s="417"/>
      <c r="EZ279" s="417"/>
      <c r="FA279" s="417"/>
      <c r="FB279" s="417"/>
      <c r="FC279" s="417"/>
      <c r="FD279" s="417"/>
      <c r="FE279" s="417"/>
      <c r="FF279" s="417"/>
      <c r="FG279" s="417"/>
      <c r="FH279" s="417"/>
      <c r="FI279" s="417"/>
      <c r="FJ279" s="417"/>
      <c r="FK279" s="417"/>
      <c r="FL279" s="417"/>
      <c r="FM279" s="417"/>
      <c r="FN279" s="417"/>
      <c r="FO279" s="417"/>
      <c r="FP279" s="417"/>
      <c r="FQ279" s="417"/>
      <c r="FR279" s="417"/>
      <c r="FS279" s="417"/>
      <c r="FT279" s="417"/>
      <c r="FU279" s="417"/>
      <c r="FV279" s="417"/>
      <c r="FW279" s="417"/>
      <c r="FX279" s="417"/>
      <c r="FY279" s="417"/>
      <c r="FZ279" s="417"/>
      <c r="GA279" s="417"/>
      <c r="GB279" s="417"/>
      <c r="GC279" s="417"/>
      <c r="GD279" s="417"/>
      <c r="GE279" s="417"/>
      <c r="GF279" s="417"/>
      <c r="GG279" s="417"/>
      <c r="GH279" s="417"/>
      <c r="GI279" s="417"/>
      <c r="GJ279" s="417"/>
      <c r="GK279" s="417"/>
      <c r="GL279" s="417"/>
      <c r="GM279" s="417"/>
      <c r="GN279" s="417"/>
      <c r="GO279" s="417"/>
      <c r="GP279" s="417"/>
      <c r="GQ279" s="417"/>
      <c r="GR279" s="417"/>
      <c r="GS279" s="417"/>
      <c r="GT279" s="417"/>
      <c r="GU279" s="417"/>
      <c r="GV279" s="417"/>
      <c r="GW279" s="417"/>
      <c r="GX279" s="417"/>
      <c r="GY279" s="417"/>
      <c r="GZ279" s="417"/>
      <c r="HA279" s="417"/>
      <c r="HB279" s="417"/>
      <c r="HC279" s="417"/>
      <c r="HD279" s="417"/>
      <c r="HE279" s="417"/>
      <c r="HF279" s="417"/>
      <c r="HG279" s="417"/>
      <c r="HH279" s="417"/>
      <c r="HI279" s="417"/>
      <c r="HJ279" s="417"/>
      <c r="HK279" s="417"/>
      <c r="HL279" s="417"/>
      <c r="HM279" s="417"/>
      <c r="HN279" s="417"/>
      <c r="HO279" s="417"/>
      <c r="HP279" s="417"/>
      <c r="HQ279" s="417"/>
      <c r="HR279" s="417"/>
      <c r="HS279" s="417"/>
      <c r="HT279" s="417"/>
      <c r="HU279" s="417"/>
      <c r="HV279" s="417"/>
      <c r="HW279" s="417"/>
      <c r="HX279" s="417"/>
      <c r="HY279" s="417"/>
      <c r="HZ279" s="417"/>
      <c r="IA279" s="417"/>
      <c r="IB279" s="417"/>
      <c r="IC279" s="417"/>
      <c r="ID279" s="417"/>
      <c r="IE279" s="417"/>
      <c r="IF279" s="417"/>
      <c r="IG279" s="417"/>
      <c r="IH279" s="417"/>
      <c r="II279" s="417"/>
      <c r="IJ279" s="417"/>
      <c r="IK279" s="417"/>
      <c r="IL279" s="417"/>
      <c r="IM279" s="417"/>
      <c r="IN279" s="417"/>
      <c r="IO279" s="417"/>
      <c r="IP279" s="417"/>
      <c r="IQ279" s="417"/>
      <c r="IR279" s="417"/>
      <c r="IS279" s="417"/>
      <c r="IT279" s="417"/>
      <c r="IU279" s="417"/>
      <c r="IV279" s="417"/>
    </row>
    <row r="280" spans="1:256" s="382" customFormat="1" ht="15" customHeight="1">
      <c r="A280" s="378"/>
      <c r="B280" s="418" t="s">
        <v>77</v>
      </c>
      <c r="C280" s="407" t="s">
        <v>79</v>
      </c>
      <c r="D280" s="403">
        <f>SUMIF('8. Other Direct Costs '!$D$12:$D$62,'Summary of Organisation Cost (2'!C269,'8. Other Direct Costs '!$H$12:$H$62)</f>
        <v>0</v>
      </c>
      <c r="E280" s="403">
        <f>SUMIF('8. Other Direct Costs '!$D$12:$D$62,'Summary of Organisation Cost (2'!C269,'8. Other Direct Costs '!$J$12:$J$62)</f>
        <v>0</v>
      </c>
      <c r="F280" s="403">
        <f>SUMIF('8. Other Direct Costs '!$D$12:$D$62,'Summary of Organisation Cost (2'!C269,'8. Other Direct Costs '!$L$12:$L$62)</f>
        <v>0</v>
      </c>
      <c r="G280" s="403">
        <f>SUMIF('8. Other Direct Costs '!$D$12:$D$62,'Summary of Organisation Cost (2'!C269,'8. Other Direct Costs '!$N$12:$N$62)</f>
        <v>0</v>
      </c>
      <c r="H280" s="403">
        <f>SUMIF('8. Other Direct Costs '!$D$12:$D$62,'Summary of Organisation Cost (2'!C269,'8. Other Direct Costs '!$P$12:$P$62)</f>
        <v>0</v>
      </c>
      <c r="I280" s="406">
        <f t="shared" si="64"/>
        <v>0</v>
      </c>
      <c r="J280" s="481"/>
      <c r="K280" s="418" t="s">
        <v>77</v>
      </c>
      <c r="L280" s="407" t="s">
        <v>79</v>
      </c>
      <c r="M280" s="403">
        <f>SUMIF('8. Other Direct Costs '!$D$12:$D$62,'Summary of Organisation Cost (2'!L269,'8. Other Direct Costs '!$H$12:$H$62)</f>
        <v>0</v>
      </c>
      <c r="N280" s="403">
        <f>SUMIF('8. Other Direct Costs '!$D$12:$D$62,'Summary of Organisation Cost (2'!L269,'8. Other Direct Costs '!$J$12:$J$62)</f>
        <v>0</v>
      </c>
      <c r="O280" s="403">
        <f>SUMIF('8. Other Direct Costs '!$D$12:$D$62,'Summary of Organisation Cost (2'!L269,'8. Other Direct Costs '!$L$12:$L$62)</f>
        <v>0</v>
      </c>
      <c r="P280" s="403">
        <f>SUMIF('8. Other Direct Costs '!$D$12:$D$62,'Summary of Organisation Cost (2'!L269,'8. Other Direct Costs '!$N$12:$N$62)</f>
        <v>0</v>
      </c>
      <c r="Q280" s="403">
        <f>SUMIF('8. Other Direct Costs '!$D$12:$D$62,'Summary of Organisation Cost (2'!L269,'8. Other Direct Costs '!$P$12:$P$62)</f>
        <v>0</v>
      </c>
      <c r="R280" s="406">
        <f t="shared" si="65"/>
        <v>0</v>
      </c>
      <c r="S280" s="386"/>
      <c r="U280" s="417"/>
      <c r="V280" s="417"/>
      <c r="W280" s="417"/>
      <c r="X280" s="417"/>
      <c r="Y280" s="417"/>
      <c r="Z280" s="417"/>
      <c r="AA280" s="417"/>
      <c r="AB280" s="417"/>
      <c r="AC280" s="417"/>
      <c r="AD280" s="417"/>
      <c r="AE280" s="417"/>
      <c r="AF280" s="417"/>
      <c r="AG280" s="417"/>
      <c r="AH280" s="417"/>
      <c r="AI280" s="417"/>
      <c r="AJ280" s="417"/>
      <c r="AK280" s="417"/>
      <c r="AL280" s="417"/>
      <c r="AM280" s="417"/>
      <c r="AN280" s="417"/>
      <c r="AO280" s="417"/>
      <c r="AP280" s="417"/>
      <c r="AQ280" s="417"/>
      <c r="AR280" s="417"/>
      <c r="AS280" s="417"/>
      <c r="AT280" s="417"/>
      <c r="AU280" s="417"/>
      <c r="AV280" s="417"/>
      <c r="AW280" s="417"/>
      <c r="AX280" s="417"/>
      <c r="AY280" s="417"/>
      <c r="AZ280" s="417"/>
      <c r="BA280" s="417"/>
      <c r="BB280" s="417"/>
      <c r="BC280" s="417"/>
      <c r="BD280" s="417"/>
      <c r="BE280" s="417"/>
      <c r="BF280" s="417"/>
      <c r="BG280" s="417"/>
      <c r="BH280" s="417"/>
      <c r="BI280" s="417"/>
      <c r="BJ280" s="417"/>
      <c r="BK280" s="417"/>
      <c r="BL280" s="417"/>
      <c r="BM280" s="417"/>
      <c r="BN280" s="417"/>
      <c r="BO280" s="417"/>
      <c r="BP280" s="417"/>
      <c r="BQ280" s="417"/>
      <c r="BR280" s="417"/>
      <c r="BS280" s="417"/>
      <c r="BT280" s="417"/>
      <c r="BU280" s="417"/>
      <c r="BV280" s="417"/>
      <c r="BW280" s="417"/>
      <c r="BX280" s="417"/>
      <c r="BY280" s="417"/>
      <c r="BZ280" s="417"/>
      <c r="CA280" s="417"/>
      <c r="CB280" s="417"/>
      <c r="CC280" s="417"/>
      <c r="CD280" s="417"/>
      <c r="CE280" s="417"/>
      <c r="CF280" s="417"/>
      <c r="CG280" s="417"/>
      <c r="CH280" s="417"/>
      <c r="CI280" s="417"/>
      <c r="CJ280" s="417"/>
      <c r="CK280" s="417"/>
      <c r="CL280" s="417"/>
      <c r="CM280" s="417"/>
      <c r="CN280" s="417"/>
      <c r="CO280" s="417"/>
      <c r="CP280" s="417"/>
      <c r="CQ280" s="417"/>
      <c r="CR280" s="417"/>
      <c r="CS280" s="417"/>
      <c r="CT280" s="417"/>
      <c r="CU280" s="417"/>
      <c r="CV280" s="417"/>
      <c r="CW280" s="417"/>
      <c r="CX280" s="417"/>
      <c r="CY280" s="417"/>
      <c r="CZ280" s="417"/>
      <c r="DA280" s="417"/>
      <c r="DB280" s="417"/>
      <c r="DC280" s="417"/>
      <c r="DD280" s="417"/>
      <c r="DE280" s="417"/>
      <c r="DF280" s="417"/>
      <c r="DG280" s="417"/>
      <c r="DH280" s="417"/>
      <c r="DI280" s="417"/>
      <c r="DJ280" s="417"/>
      <c r="DK280" s="417"/>
      <c r="DL280" s="417"/>
      <c r="DM280" s="417"/>
      <c r="DN280" s="417"/>
      <c r="DO280" s="417"/>
      <c r="DP280" s="417"/>
      <c r="DQ280" s="417"/>
      <c r="DR280" s="417"/>
      <c r="DS280" s="417"/>
      <c r="DT280" s="417"/>
      <c r="DU280" s="417"/>
      <c r="DV280" s="417"/>
      <c r="DW280" s="417"/>
      <c r="DX280" s="417"/>
      <c r="DY280" s="417"/>
      <c r="DZ280" s="417"/>
      <c r="EA280" s="417"/>
      <c r="EB280" s="417"/>
      <c r="EC280" s="417"/>
      <c r="ED280" s="417"/>
      <c r="EE280" s="417"/>
      <c r="EF280" s="417"/>
      <c r="EG280" s="417"/>
      <c r="EH280" s="417"/>
      <c r="EI280" s="417"/>
      <c r="EJ280" s="417"/>
      <c r="EK280" s="417"/>
      <c r="EL280" s="417"/>
      <c r="EM280" s="417"/>
      <c r="EN280" s="417"/>
      <c r="EO280" s="417"/>
      <c r="EP280" s="417"/>
      <c r="EQ280" s="417"/>
      <c r="ER280" s="417"/>
      <c r="ES280" s="417"/>
      <c r="ET280" s="417"/>
      <c r="EU280" s="417"/>
      <c r="EV280" s="417"/>
      <c r="EW280" s="417"/>
      <c r="EX280" s="417"/>
      <c r="EY280" s="417"/>
      <c r="EZ280" s="417"/>
      <c r="FA280" s="417"/>
      <c r="FB280" s="417"/>
      <c r="FC280" s="417"/>
      <c r="FD280" s="417"/>
      <c r="FE280" s="417"/>
      <c r="FF280" s="417"/>
      <c r="FG280" s="417"/>
      <c r="FH280" s="417"/>
      <c r="FI280" s="417"/>
      <c r="FJ280" s="417"/>
      <c r="FK280" s="417"/>
      <c r="FL280" s="417"/>
      <c r="FM280" s="417"/>
      <c r="FN280" s="417"/>
      <c r="FO280" s="417"/>
      <c r="FP280" s="417"/>
      <c r="FQ280" s="417"/>
      <c r="FR280" s="417"/>
      <c r="FS280" s="417"/>
      <c r="FT280" s="417"/>
      <c r="FU280" s="417"/>
      <c r="FV280" s="417"/>
      <c r="FW280" s="417"/>
      <c r="FX280" s="417"/>
      <c r="FY280" s="417"/>
      <c r="FZ280" s="417"/>
      <c r="GA280" s="417"/>
      <c r="GB280" s="417"/>
      <c r="GC280" s="417"/>
      <c r="GD280" s="417"/>
      <c r="GE280" s="417"/>
      <c r="GF280" s="417"/>
      <c r="GG280" s="417"/>
      <c r="GH280" s="417"/>
      <c r="GI280" s="417"/>
      <c r="GJ280" s="417"/>
      <c r="GK280" s="417"/>
      <c r="GL280" s="417"/>
      <c r="GM280" s="417"/>
      <c r="GN280" s="417"/>
      <c r="GO280" s="417"/>
      <c r="GP280" s="417"/>
      <c r="GQ280" s="417"/>
      <c r="GR280" s="417"/>
      <c r="GS280" s="417"/>
      <c r="GT280" s="417"/>
      <c r="GU280" s="417"/>
      <c r="GV280" s="417"/>
      <c r="GW280" s="417"/>
      <c r="GX280" s="417"/>
      <c r="GY280" s="417"/>
      <c r="GZ280" s="417"/>
      <c r="HA280" s="417"/>
      <c r="HB280" s="417"/>
      <c r="HC280" s="417"/>
      <c r="HD280" s="417"/>
      <c r="HE280" s="417"/>
      <c r="HF280" s="417"/>
      <c r="HG280" s="417"/>
      <c r="HH280" s="417"/>
      <c r="HI280" s="417"/>
      <c r="HJ280" s="417"/>
      <c r="HK280" s="417"/>
      <c r="HL280" s="417"/>
      <c r="HM280" s="417"/>
      <c r="HN280" s="417"/>
      <c r="HO280" s="417"/>
      <c r="HP280" s="417"/>
      <c r="HQ280" s="417"/>
      <c r="HR280" s="417"/>
      <c r="HS280" s="417"/>
      <c r="HT280" s="417"/>
      <c r="HU280" s="417"/>
      <c r="HV280" s="417"/>
      <c r="HW280" s="417"/>
      <c r="HX280" s="417"/>
      <c r="HY280" s="417"/>
      <c r="HZ280" s="417"/>
      <c r="IA280" s="417"/>
      <c r="IB280" s="417"/>
      <c r="IC280" s="417"/>
      <c r="ID280" s="417"/>
      <c r="IE280" s="417"/>
      <c r="IF280" s="417"/>
      <c r="IG280" s="417"/>
      <c r="IH280" s="417"/>
      <c r="II280" s="417"/>
      <c r="IJ280" s="417"/>
      <c r="IK280" s="417"/>
      <c r="IL280" s="417"/>
      <c r="IM280" s="417"/>
      <c r="IN280" s="417"/>
      <c r="IO280" s="417"/>
      <c r="IP280" s="417"/>
      <c r="IQ280" s="417"/>
      <c r="IR280" s="417"/>
      <c r="IS280" s="417"/>
      <c r="IT280" s="417"/>
      <c r="IU280" s="417"/>
      <c r="IV280" s="417"/>
    </row>
    <row r="281" spans="1:256" s="382" customFormat="1" ht="15" customHeight="1" thickBot="1">
      <c r="A281" s="378"/>
      <c r="B281" s="418" t="s">
        <v>77</v>
      </c>
      <c r="C281" s="419" t="s">
        <v>80</v>
      </c>
      <c r="D281" s="403">
        <f>SUMIF('9. INDIRECT COSTS'!$C$13:$C$62,'Summary of Organisation Cost (2'!C269,'9. INDIRECT COSTS'!$J$13:$J$62)</f>
        <v>0</v>
      </c>
      <c r="E281" s="403">
        <f>SUMIF('9. INDIRECT COSTS'!$C$13:$C$62,'Summary of Organisation Cost (2'!C269,'9. INDIRECT COSTS'!$N$13:$N$62)</f>
        <v>0</v>
      </c>
      <c r="F281" s="403">
        <f>SUMIF('9. INDIRECT COSTS'!$C$13:$C$62,'Summary of Organisation Cost (2'!C269,'9. INDIRECT COSTS'!$R$13:$R$62)</f>
        <v>0</v>
      </c>
      <c r="G281" s="403">
        <f>SUMIF('9. INDIRECT COSTS'!$C$13:$C$62,'Summary of Organisation Cost (2'!C269,'9. INDIRECT COSTS'!$V$13:$V$62)</f>
        <v>0</v>
      </c>
      <c r="H281" s="403">
        <f>SUMIF('9. INDIRECT COSTS'!$C$13:$C$62,'Summary of Organisation Cost (2'!C269,'9. INDIRECT COSTS'!$Z$13:$Z$62)</f>
        <v>0</v>
      </c>
      <c r="I281" s="406">
        <f t="shared" si="64"/>
        <v>0</v>
      </c>
      <c r="J281" s="481"/>
      <c r="K281" s="418" t="s">
        <v>77</v>
      </c>
      <c r="L281" s="419" t="s">
        <v>80</v>
      </c>
      <c r="M281" s="403">
        <f>SUMIF('9. INDIRECT COSTS'!$C$13:$C$62,'Summary of Organisation Cost (2'!L269,'9. INDIRECT COSTS'!$J$13:$J$62)</f>
        <v>0</v>
      </c>
      <c r="N281" s="403">
        <f>SUMIF('9. INDIRECT COSTS'!$C$13:$C$62,'Summary of Organisation Cost (2'!L269,'9. INDIRECT COSTS'!$N$13:$N$62)</f>
        <v>0</v>
      </c>
      <c r="O281" s="403">
        <f>SUMIF('9. INDIRECT COSTS'!$C$13:$C$62,'Summary of Organisation Cost (2'!L269,'9. INDIRECT COSTS'!$R$13:$R$62)</f>
        <v>0</v>
      </c>
      <c r="P281" s="403">
        <f>SUMIF('9. INDIRECT COSTS'!$C$13:$C$62,'Summary of Organisation Cost (2'!L269,'9. INDIRECT COSTS'!$V$13:$V$62)</f>
        <v>0</v>
      </c>
      <c r="Q281" s="403">
        <f>SUMIF('9. INDIRECT COSTS'!$C$13:$C$62,'Summary of Organisation Cost (2'!L269,'9. INDIRECT COSTS'!$Z$13:$Z$62)</f>
        <v>0</v>
      </c>
      <c r="R281" s="406">
        <f t="shared" si="65"/>
        <v>0</v>
      </c>
      <c r="S281" s="386"/>
      <c r="U281" s="417"/>
      <c r="V281" s="417"/>
      <c r="W281" s="417"/>
      <c r="X281" s="417"/>
      <c r="Y281" s="417"/>
      <c r="Z281" s="417"/>
      <c r="AA281" s="417"/>
      <c r="AB281" s="417"/>
      <c r="AC281" s="417"/>
      <c r="AD281" s="417"/>
      <c r="AE281" s="417"/>
      <c r="AF281" s="417"/>
      <c r="AG281" s="417"/>
      <c r="AH281" s="417"/>
      <c r="AI281" s="417"/>
      <c r="AJ281" s="417"/>
      <c r="AK281" s="417"/>
      <c r="AL281" s="417"/>
      <c r="AM281" s="417"/>
      <c r="AN281" s="417"/>
      <c r="AO281" s="417"/>
      <c r="AP281" s="417"/>
      <c r="AQ281" s="417"/>
      <c r="AR281" s="417"/>
      <c r="AS281" s="417"/>
      <c r="AT281" s="417"/>
      <c r="AU281" s="417"/>
      <c r="AV281" s="417"/>
      <c r="AW281" s="417"/>
      <c r="AX281" s="417"/>
      <c r="AY281" s="417"/>
      <c r="AZ281" s="417"/>
      <c r="BA281" s="417"/>
      <c r="BB281" s="417"/>
      <c r="BC281" s="417"/>
      <c r="BD281" s="417"/>
      <c r="BE281" s="417"/>
      <c r="BF281" s="417"/>
      <c r="BG281" s="417"/>
      <c r="BH281" s="417"/>
      <c r="BI281" s="417"/>
      <c r="BJ281" s="417"/>
      <c r="BK281" s="417"/>
      <c r="BL281" s="417"/>
      <c r="BM281" s="417"/>
      <c r="BN281" s="417"/>
      <c r="BO281" s="417"/>
      <c r="BP281" s="417"/>
      <c r="BQ281" s="417"/>
      <c r="BR281" s="417"/>
      <c r="BS281" s="417"/>
      <c r="BT281" s="417"/>
      <c r="BU281" s="417"/>
      <c r="BV281" s="417"/>
      <c r="BW281" s="417"/>
      <c r="BX281" s="417"/>
      <c r="BY281" s="417"/>
      <c r="BZ281" s="417"/>
      <c r="CA281" s="417"/>
      <c r="CB281" s="417"/>
      <c r="CC281" s="417"/>
      <c r="CD281" s="417"/>
      <c r="CE281" s="417"/>
      <c r="CF281" s="417"/>
      <c r="CG281" s="417"/>
      <c r="CH281" s="417"/>
      <c r="CI281" s="417"/>
      <c r="CJ281" s="417"/>
      <c r="CK281" s="417"/>
      <c r="CL281" s="417"/>
      <c r="CM281" s="417"/>
      <c r="CN281" s="417"/>
      <c r="CO281" s="417"/>
      <c r="CP281" s="417"/>
      <c r="CQ281" s="417"/>
      <c r="CR281" s="417"/>
      <c r="CS281" s="417"/>
      <c r="CT281" s="417"/>
      <c r="CU281" s="417"/>
      <c r="CV281" s="417"/>
      <c r="CW281" s="417"/>
      <c r="CX281" s="417"/>
      <c r="CY281" s="417"/>
      <c r="CZ281" s="417"/>
      <c r="DA281" s="417"/>
      <c r="DB281" s="417"/>
      <c r="DC281" s="417"/>
      <c r="DD281" s="417"/>
      <c r="DE281" s="417"/>
      <c r="DF281" s="417"/>
      <c r="DG281" s="417"/>
      <c r="DH281" s="417"/>
      <c r="DI281" s="417"/>
      <c r="DJ281" s="417"/>
      <c r="DK281" s="417"/>
      <c r="DL281" s="417"/>
      <c r="DM281" s="417"/>
      <c r="DN281" s="417"/>
      <c r="DO281" s="417"/>
      <c r="DP281" s="417"/>
      <c r="DQ281" s="417"/>
      <c r="DR281" s="417"/>
      <c r="DS281" s="417"/>
      <c r="DT281" s="417"/>
      <c r="DU281" s="417"/>
      <c r="DV281" s="417"/>
      <c r="DW281" s="417"/>
      <c r="DX281" s="417"/>
      <c r="DY281" s="417"/>
      <c r="DZ281" s="417"/>
      <c r="EA281" s="417"/>
      <c r="EB281" s="417"/>
      <c r="EC281" s="417"/>
      <c r="ED281" s="417"/>
      <c r="EE281" s="417"/>
      <c r="EF281" s="417"/>
      <c r="EG281" s="417"/>
      <c r="EH281" s="417"/>
      <c r="EI281" s="417"/>
      <c r="EJ281" s="417"/>
      <c r="EK281" s="417"/>
      <c r="EL281" s="417"/>
      <c r="EM281" s="417"/>
      <c r="EN281" s="417"/>
      <c r="EO281" s="417"/>
      <c r="EP281" s="417"/>
      <c r="EQ281" s="417"/>
      <c r="ER281" s="417"/>
      <c r="ES281" s="417"/>
      <c r="ET281" s="417"/>
      <c r="EU281" s="417"/>
      <c r="EV281" s="417"/>
      <c r="EW281" s="417"/>
      <c r="EX281" s="417"/>
      <c r="EY281" s="417"/>
      <c r="EZ281" s="417"/>
      <c r="FA281" s="417"/>
      <c r="FB281" s="417"/>
      <c r="FC281" s="417"/>
      <c r="FD281" s="417"/>
      <c r="FE281" s="417"/>
      <c r="FF281" s="417"/>
      <c r="FG281" s="417"/>
      <c r="FH281" s="417"/>
      <c r="FI281" s="417"/>
      <c r="FJ281" s="417"/>
      <c r="FK281" s="417"/>
      <c r="FL281" s="417"/>
      <c r="FM281" s="417"/>
      <c r="FN281" s="417"/>
      <c r="FO281" s="417"/>
      <c r="FP281" s="417"/>
      <c r="FQ281" s="417"/>
      <c r="FR281" s="417"/>
      <c r="FS281" s="417"/>
      <c r="FT281" s="417"/>
      <c r="FU281" s="417"/>
      <c r="FV281" s="417"/>
      <c r="FW281" s="417"/>
      <c r="FX281" s="417"/>
      <c r="FY281" s="417"/>
      <c r="FZ281" s="417"/>
      <c r="GA281" s="417"/>
      <c r="GB281" s="417"/>
      <c r="GC281" s="417"/>
      <c r="GD281" s="417"/>
      <c r="GE281" s="417"/>
      <c r="GF281" s="417"/>
      <c r="GG281" s="417"/>
      <c r="GH281" s="417"/>
      <c r="GI281" s="417"/>
      <c r="GJ281" s="417"/>
      <c r="GK281" s="417"/>
      <c r="GL281" s="417"/>
      <c r="GM281" s="417"/>
      <c r="GN281" s="417"/>
      <c r="GO281" s="417"/>
      <c r="GP281" s="417"/>
      <c r="GQ281" s="417"/>
      <c r="GR281" s="417"/>
      <c r="GS281" s="417"/>
      <c r="GT281" s="417"/>
      <c r="GU281" s="417"/>
      <c r="GV281" s="417"/>
      <c r="GW281" s="417"/>
      <c r="GX281" s="417"/>
      <c r="GY281" s="417"/>
      <c r="GZ281" s="417"/>
      <c r="HA281" s="417"/>
      <c r="HB281" s="417"/>
      <c r="HC281" s="417"/>
      <c r="HD281" s="417"/>
      <c r="HE281" s="417"/>
      <c r="HF281" s="417"/>
      <c r="HG281" s="417"/>
      <c r="HH281" s="417"/>
      <c r="HI281" s="417"/>
      <c r="HJ281" s="417"/>
      <c r="HK281" s="417"/>
      <c r="HL281" s="417"/>
      <c r="HM281" s="417"/>
      <c r="HN281" s="417"/>
      <c r="HO281" s="417"/>
      <c r="HP281" s="417"/>
      <c r="HQ281" s="417"/>
      <c r="HR281" s="417"/>
      <c r="HS281" s="417"/>
      <c r="HT281" s="417"/>
      <c r="HU281" s="417"/>
      <c r="HV281" s="417"/>
      <c r="HW281" s="417"/>
      <c r="HX281" s="417"/>
      <c r="HY281" s="417"/>
      <c r="HZ281" s="417"/>
      <c r="IA281" s="417"/>
      <c r="IB281" s="417"/>
      <c r="IC281" s="417"/>
      <c r="ID281" s="417"/>
      <c r="IE281" s="417"/>
      <c r="IF281" s="417"/>
      <c r="IG281" s="417"/>
      <c r="IH281" s="417"/>
      <c r="II281" s="417"/>
      <c r="IJ281" s="417"/>
      <c r="IK281" s="417"/>
      <c r="IL281" s="417"/>
      <c r="IM281" s="417"/>
      <c r="IN281" s="417"/>
      <c r="IO281" s="417"/>
      <c r="IP281" s="417"/>
      <c r="IQ281" s="417"/>
      <c r="IR281" s="417"/>
      <c r="IS281" s="417"/>
      <c r="IT281" s="417"/>
      <c r="IU281" s="417"/>
      <c r="IV281" s="417"/>
    </row>
    <row r="282" spans="1:256" s="382" customFormat="1" ht="15" customHeight="1" thickBot="1">
      <c r="A282" s="378" t="str">
        <f>C271</f>
        <v>(Select)</v>
      </c>
      <c r="B282" s="418" t="str">
        <f>IF(C269="","-",C269)</f>
        <v>-</v>
      </c>
      <c r="C282" s="408" t="s">
        <v>81</v>
      </c>
      <c r="D282" s="410">
        <f t="shared" ref="D282:I282" si="66">SUM(D274:D281)</f>
        <v>0</v>
      </c>
      <c r="E282" s="410">
        <f t="shared" si="66"/>
        <v>0</v>
      </c>
      <c r="F282" s="410">
        <f t="shared" si="66"/>
        <v>0</v>
      </c>
      <c r="G282" s="410">
        <f t="shared" si="66"/>
        <v>0</v>
      </c>
      <c r="H282" s="410">
        <f t="shared" si="66"/>
        <v>0</v>
      </c>
      <c r="I282" s="412">
        <f t="shared" si="66"/>
        <v>0</v>
      </c>
      <c r="J282" s="481" t="str">
        <f>L271</f>
        <v>(Select)</v>
      </c>
      <c r="K282" s="418" t="str">
        <f>IF(L269="","-",L269)</f>
        <v>-</v>
      </c>
      <c r="L282" s="408" t="s">
        <v>81</v>
      </c>
      <c r="M282" s="410">
        <f t="shared" ref="M282:R282" si="67">SUM(M274:M281)</f>
        <v>0</v>
      </c>
      <c r="N282" s="410">
        <f t="shared" si="67"/>
        <v>0</v>
      </c>
      <c r="O282" s="410">
        <f t="shared" si="67"/>
        <v>0</v>
      </c>
      <c r="P282" s="410">
        <f t="shared" si="67"/>
        <v>0</v>
      </c>
      <c r="Q282" s="410">
        <f t="shared" si="67"/>
        <v>0</v>
      </c>
      <c r="R282" s="412">
        <f t="shared" si="67"/>
        <v>0</v>
      </c>
      <c r="S282" s="386"/>
      <c r="U282" s="417"/>
      <c r="V282" s="417"/>
      <c r="W282" s="417"/>
      <c r="X282" s="417"/>
      <c r="Y282" s="417"/>
      <c r="Z282" s="417"/>
      <c r="AA282" s="417"/>
      <c r="AB282" s="417"/>
      <c r="AC282" s="417"/>
      <c r="AD282" s="417"/>
      <c r="AE282" s="417"/>
      <c r="AF282" s="417"/>
      <c r="AG282" s="417"/>
      <c r="AH282" s="417"/>
      <c r="AI282" s="417"/>
      <c r="AJ282" s="417"/>
      <c r="AK282" s="417"/>
      <c r="AL282" s="417"/>
      <c r="AM282" s="417"/>
      <c r="AN282" s="417"/>
      <c r="AO282" s="417"/>
      <c r="AP282" s="417"/>
      <c r="AQ282" s="417"/>
      <c r="AR282" s="417"/>
      <c r="AS282" s="417"/>
      <c r="AT282" s="417"/>
      <c r="AU282" s="417"/>
      <c r="AV282" s="417"/>
      <c r="AW282" s="417"/>
      <c r="AX282" s="417"/>
      <c r="AY282" s="417"/>
      <c r="AZ282" s="417"/>
      <c r="BA282" s="417"/>
      <c r="BB282" s="417"/>
      <c r="BC282" s="417"/>
      <c r="BD282" s="417"/>
      <c r="BE282" s="417"/>
      <c r="BF282" s="417"/>
      <c r="BG282" s="417"/>
      <c r="BH282" s="417"/>
      <c r="BI282" s="417"/>
      <c r="BJ282" s="417"/>
      <c r="BK282" s="417"/>
      <c r="BL282" s="417"/>
      <c r="BM282" s="417"/>
      <c r="BN282" s="417"/>
      <c r="BO282" s="417"/>
      <c r="BP282" s="417"/>
      <c r="BQ282" s="417"/>
      <c r="BR282" s="417"/>
      <c r="BS282" s="417"/>
      <c r="BT282" s="417"/>
      <c r="BU282" s="417"/>
      <c r="BV282" s="417"/>
      <c r="BW282" s="417"/>
      <c r="BX282" s="417"/>
      <c r="BY282" s="417"/>
      <c r="BZ282" s="417"/>
      <c r="CA282" s="417"/>
      <c r="CB282" s="417"/>
      <c r="CC282" s="417"/>
      <c r="CD282" s="417"/>
      <c r="CE282" s="417"/>
      <c r="CF282" s="417"/>
      <c r="CG282" s="417"/>
      <c r="CH282" s="417"/>
      <c r="CI282" s="417"/>
      <c r="CJ282" s="417"/>
      <c r="CK282" s="417"/>
      <c r="CL282" s="417"/>
      <c r="CM282" s="417"/>
      <c r="CN282" s="417"/>
      <c r="CO282" s="417"/>
      <c r="CP282" s="417"/>
      <c r="CQ282" s="417"/>
      <c r="CR282" s="417"/>
      <c r="CS282" s="417"/>
      <c r="CT282" s="417"/>
      <c r="CU282" s="417"/>
      <c r="CV282" s="417"/>
      <c r="CW282" s="417"/>
      <c r="CX282" s="417"/>
      <c r="CY282" s="417"/>
      <c r="CZ282" s="417"/>
      <c r="DA282" s="417"/>
      <c r="DB282" s="417"/>
      <c r="DC282" s="417"/>
      <c r="DD282" s="417"/>
      <c r="DE282" s="417"/>
      <c r="DF282" s="417"/>
      <c r="DG282" s="417"/>
      <c r="DH282" s="417"/>
      <c r="DI282" s="417"/>
      <c r="DJ282" s="417"/>
      <c r="DK282" s="417"/>
      <c r="DL282" s="417"/>
      <c r="DM282" s="417"/>
      <c r="DN282" s="417"/>
      <c r="DO282" s="417"/>
      <c r="DP282" s="417"/>
      <c r="DQ282" s="417"/>
      <c r="DR282" s="417"/>
      <c r="DS282" s="417"/>
      <c r="DT282" s="417"/>
      <c r="DU282" s="417"/>
      <c r="DV282" s="417"/>
      <c r="DW282" s="417"/>
      <c r="DX282" s="417"/>
      <c r="DY282" s="417"/>
      <c r="DZ282" s="417"/>
      <c r="EA282" s="417"/>
      <c r="EB282" s="417"/>
      <c r="EC282" s="417"/>
      <c r="ED282" s="417"/>
      <c r="EE282" s="417"/>
      <c r="EF282" s="417"/>
      <c r="EG282" s="417"/>
      <c r="EH282" s="417"/>
      <c r="EI282" s="417"/>
      <c r="EJ282" s="417"/>
      <c r="EK282" s="417"/>
      <c r="EL282" s="417"/>
      <c r="EM282" s="417"/>
      <c r="EN282" s="417"/>
      <c r="EO282" s="417"/>
      <c r="EP282" s="417"/>
      <c r="EQ282" s="417"/>
      <c r="ER282" s="417"/>
      <c r="ES282" s="417"/>
      <c r="ET282" s="417"/>
      <c r="EU282" s="417"/>
      <c r="EV282" s="417"/>
      <c r="EW282" s="417"/>
      <c r="EX282" s="417"/>
      <c r="EY282" s="417"/>
      <c r="EZ282" s="417"/>
      <c r="FA282" s="417"/>
      <c r="FB282" s="417"/>
      <c r="FC282" s="417"/>
      <c r="FD282" s="417"/>
      <c r="FE282" s="417"/>
      <c r="FF282" s="417"/>
      <c r="FG282" s="417"/>
      <c r="FH282" s="417"/>
      <c r="FI282" s="417"/>
      <c r="FJ282" s="417"/>
      <c r="FK282" s="417"/>
      <c r="FL282" s="417"/>
      <c r="FM282" s="417"/>
      <c r="FN282" s="417"/>
      <c r="FO282" s="417"/>
      <c r="FP282" s="417"/>
      <c r="FQ282" s="417"/>
      <c r="FR282" s="417"/>
      <c r="FS282" s="417"/>
      <c r="FT282" s="417"/>
      <c r="FU282" s="417"/>
      <c r="FV282" s="417"/>
      <c r="FW282" s="417"/>
      <c r="FX282" s="417"/>
      <c r="FY282" s="417"/>
      <c r="FZ282" s="417"/>
      <c r="GA282" s="417"/>
      <c r="GB282" s="417"/>
      <c r="GC282" s="417"/>
      <c r="GD282" s="417"/>
      <c r="GE282" s="417"/>
      <c r="GF282" s="417"/>
      <c r="GG282" s="417"/>
      <c r="GH282" s="417"/>
      <c r="GI282" s="417"/>
      <c r="GJ282" s="417"/>
      <c r="GK282" s="417"/>
      <c r="GL282" s="417"/>
      <c r="GM282" s="417"/>
      <c r="GN282" s="417"/>
      <c r="GO282" s="417"/>
      <c r="GP282" s="417"/>
      <c r="GQ282" s="417"/>
      <c r="GR282" s="417"/>
      <c r="GS282" s="417"/>
      <c r="GT282" s="417"/>
      <c r="GU282" s="417"/>
      <c r="GV282" s="417"/>
      <c r="GW282" s="417"/>
      <c r="GX282" s="417"/>
      <c r="GY282" s="417"/>
      <c r="GZ282" s="417"/>
      <c r="HA282" s="417"/>
      <c r="HB282" s="417"/>
      <c r="HC282" s="417"/>
      <c r="HD282" s="417"/>
      <c r="HE282" s="417"/>
      <c r="HF282" s="417"/>
      <c r="HG282" s="417"/>
      <c r="HH282" s="417"/>
      <c r="HI282" s="417"/>
      <c r="HJ282" s="417"/>
      <c r="HK282" s="417"/>
      <c r="HL282" s="417"/>
      <c r="HM282" s="417"/>
      <c r="HN282" s="417"/>
      <c r="HO282" s="417"/>
      <c r="HP282" s="417"/>
      <c r="HQ282" s="417"/>
      <c r="HR282" s="417"/>
      <c r="HS282" s="417"/>
      <c r="HT282" s="417"/>
      <c r="HU282" s="417"/>
      <c r="HV282" s="417"/>
      <c r="HW282" s="417"/>
      <c r="HX282" s="417"/>
      <c r="HY282" s="417"/>
      <c r="HZ282" s="417"/>
      <c r="IA282" s="417"/>
      <c r="IB282" s="417"/>
      <c r="IC282" s="417"/>
      <c r="ID282" s="417"/>
      <c r="IE282" s="417"/>
      <c r="IF282" s="417"/>
      <c r="IG282" s="417"/>
      <c r="IH282" s="417"/>
      <c r="II282" s="417"/>
      <c r="IJ282" s="417"/>
      <c r="IK282" s="417"/>
      <c r="IL282" s="417"/>
      <c r="IM282" s="417"/>
      <c r="IN282" s="417"/>
      <c r="IO282" s="417"/>
      <c r="IP282" s="417"/>
      <c r="IQ282" s="417"/>
      <c r="IR282" s="417"/>
      <c r="IS282" s="417"/>
      <c r="IT282" s="417"/>
      <c r="IU282" s="417"/>
      <c r="IV282" s="417"/>
    </row>
    <row r="283" spans="1:256" s="382" customFormat="1" ht="15" customHeight="1">
      <c r="A283" s="378"/>
      <c r="B283" s="383"/>
      <c r="C283" s="413"/>
      <c r="D283" s="386"/>
      <c r="E283" s="386"/>
      <c r="F283" s="386"/>
      <c r="G283" s="386"/>
      <c r="H283" s="386"/>
      <c r="I283" s="386"/>
      <c r="J283" s="481"/>
      <c r="K283" s="393"/>
      <c r="L283" s="414"/>
      <c r="M283" s="415"/>
      <c r="N283" s="415"/>
      <c r="O283" s="415"/>
      <c r="P283" s="415"/>
      <c r="Q283" s="415"/>
      <c r="R283" s="415"/>
      <c r="S283" s="386"/>
      <c r="U283" s="417"/>
      <c r="V283" s="417"/>
      <c r="W283" s="417"/>
      <c r="X283" s="417"/>
      <c r="Y283" s="417"/>
      <c r="Z283" s="417"/>
      <c r="AA283" s="417"/>
      <c r="AB283" s="417"/>
      <c r="AC283" s="417"/>
      <c r="AD283" s="417"/>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417"/>
      <c r="BK283" s="417"/>
      <c r="BL283" s="417"/>
      <c r="BM283" s="417"/>
      <c r="BN283" s="417"/>
      <c r="BO283" s="417"/>
      <c r="BP283" s="417"/>
      <c r="BQ283" s="417"/>
      <c r="BR283" s="417"/>
      <c r="BS283" s="417"/>
      <c r="BT283" s="417"/>
      <c r="BU283" s="417"/>
      <c r="BV283" s="417"/>
      <c r="BW283" s="417"/>
      <c r="BX283" s="417"/>
      <c r="BY283" s="417"/>
      <c r="BZ283" s="417"/>
      <c r="CA283" s="417"/>
      <c r="CB283" s="417"/>
      <c r="CC283" s="417"/>
      <c r="CD283" s="417"/>
      <c r="CE283" s="417"/>
      <c r="CF283" s="417"/>
      <c r="CG283" s="417"/>
      <c r="CH283" s="417"/>
      <c r="CI283" s="417"/>
      <c r="CJ283" s="417"/>
      <c r="CK283" s="417"/>
      <c r="CL283" s="417"/>
      <c r="CM283" s="417"/>
      <c r="CN283" s="417"/>
      <c r="CO283" s="417"/>
      <c r="CP283" s="417"/>
      <c r="CQ283" s="417"/>
      <c r="CR283" s="417"/>
      <c r="CS283" s="417"/>
      <c r="CT283" s="417"/>
      <c r="CU283" s="417"/>
      <c r="CV283" s="417"/>
      <c r="CW283" s="417"/>
      <c r="CX283" s="417"/>
      <c r="CY283" s="417"/>
      <c r="CZ283" s="417"/>
      <c r="DA283" s="417"/>
      <c r="DB283" s="417"/>
      <c r="DC283" s="417"/>
      <c r="DD283" s="417"/>
      <c r="DE283" s="417"/>
      <c r="DF283" s="417"/>
      <c r="DG283" s="417"/>
      <c r="DH283" s="417"/>
      <c r="DI283" s="417"/>
      <c r="DJ283" s="417"/>
      <c r="DK283" s="417"/>
      <c r="DL283" s="417"/>
      <c r="DM283" s="417"/>
      <c r="DN283" s="417"/>
      <c r="DO283" s="417"/>
      <c r="DP283" s="417"/>
      <c r="DQ283" s="417"/>
      <c r="DR283" s="417"/>
      <c r="DS283" s="417"/>
      <c r="DT283" s="417"/>
      <c r="DU283" s="417"/>
      <c r="DV283" s="417"/>
      <c r="DW283" s="417"/>
      <c r="DX283" s="417"/>
      <c r="DY283" s="417"/>
      <c r="DZ283" s="417"/>
      <c r="EA283" s="417"/>
      <c r="EB283" s="417"/>
      <c r="EC283" s="417"/>
      <c r="ED283" s="417"/>
      <c r="EE283" s="417"/>
      <c r="EF283" s="417"/>
      <c r="EG283" s="417"/>
      <c r="EH283" s="417"/>
      <c r="EI283" s="417"/>
      <c r="EJ283" s="417"/>
      <c r="EK283" s="417"/>
      <c r="EL283" s="417"/>
      <c r="EM283" s="417"/>
      <c r="EN283" s="417"/>
      <c r="EO283" s="417"/>
      <c r="EP283" s="417"/>
      <c r="EQ283" s="417"/>
      <c r="ER283" s="417"/>
      <c r="ES283" s="417"/>
      <c r="ET283" s="417"/>
      <c r="EU283" s="417"/>
      <c r="EV283" s="417"/>
      <c r="EW283" s="417"/>
      <c r="EX283" s="417"/>
      <c r="EY283" s="417"/>
      <c r="EZ283" s="417"/>
      <c r="FA283" s="417"/>
      <c r="FB283" s="417"/>
      <c r="FC283" s="417"/>
      <c r="FD283" s="417"/>
      <c r="FE283" s="417"/>
      <c r="FF283" s="417"/>
      <c r="FG283" s="417"/>
      <c r="FH283" s="417"/>
      <c r="FI283" s="417"/>
      <c r="FJ283" s="417"/>
      <c r="FK283" s="417"/>
      <c r="FL283" s="417"/>
      <c r="FM283" s="417"/>
      <c r="FN283" s="417"/>
      <c r="FO283" s="417"/>
      <c r="FP283" s="417"/>
      <c r="FQ283" s="417"/>
      <c r="FR283" s="417"/>
      <c r="FS283" s="417"/>
      <c r="FT283" s="417"/>
      <c r="FU283" s="417"/>
      <c r="FV283" s="417"/>
      <c r="FW283" s="417"/>
      <c r="FX283" s="417"/>
      <c r="FY283" s="417"/>
      <c r="FZ283" s="417"/>
      <c r="GA283" s="417"/>
      <c r="GB283" s="417"/>
      <c r="GC283" s="417"/>
      <c r="GD283" s="417"/>
      <c r="GE283" s="417"/>
      <c r="GF283" s="417"/>
      <c r="GG283" s="417"/>
      <c r="GH283" s="417"/>
      <c r="GI283" s="417"/>
      <c r="GJ283" s="417"/>
      <c r="GK283" s="417"/>
      <c r="GL283" s="417"/>
      <c r="GM283" s="417"/>
      <c r="GN283" s="417"/>
      <c r="GO283" s="417"/>
      <c r="GP283" s="417"/>
      <c r="GQ283" s="417"/>
      <c r="GR283" s="417"/>
      <c r="GS283" s="417"/>
      <c r="GT283" s="417"/>
      <c r="GU283" s="417"/>
      <c r="GV283" s="417"/>
      <c r="GW283" s="417"/>
      <c r="GX283" s="417"/>
      <c r="GY283" s="417"/>
      <c r="GZ283" s="417"/>
      <c r="HA283" s="417"/>
      <c r="HB283" s="417"/>
      <c r="HC283" s="417"/>
      <c r="HD283" s="417"/>
      <c r="HE283" s="417"/>
      <c r="HF283" s="417"/>
      <c r="HG283" s="417"/>
      <c r="HH283" s="417"/>
      <c r="HI283" s="417"/>
      <c r="HJ283" s="417"/>
      <c r="HK283" s="417"/>
      <c r="HL283" s="417"/>
      <c r="HM283" s="417"/>
      <c r="HN283" s="417"/>
      <c r="HO283" s="417"/>
      <c r="HP283" s="417"/>
      <c r="HQ283" s="417"/>
      <c r="HR283" s="417"/>
      <c r="HS283" s="417"/>
      <c r="HT283" s="417"/>
      <c r="HU283" s="417"/>
      <c r="HV283" s="417"/>
      <c r="HW283" s="417"/>
      <c r="HX283" s="417"/>
      <c r="HY283" s="417"/>
      <c r="HZ283" s="417"/>
      <c r="IA283" s="417"/>
      <c r="IB283" s="417"/>
      <c r="IC283" s="417"/>
      <c r="ID283" s="417"/>
      <c r="IE283" s="417"/>
      <c r="IF283" s="417"/>
      <c r="IG283" s="417"/>
      <c r="IH283" s="417"/>
      <c r="II283" s="417"/>
      <c r="IJ283" s="417"/>
      <c r="IK283" s="417"/>
      <c r="IL283" s="417"/>
      <c r="IM283" s="417"/>
      <c r="IN283" s="417"/>
      <c r="IO283" s="417"/>
      <c r="IP283" s="417"/>
      <c r="IQ283" s="417"/>
      <c r="IR283" s="417"/>
      <c r="IS283" s="417"/>
      <c r="IT283" s="417"/>
      <c r="IU283" s="417"/>
      <c r="IV283" s="417"/>
    </row>
    <row r="284" spans="1:256" s="382" customFormat="1" ht="15" customHeight="1" thickBot="1">
      <c r="A284" s="378"/>
      <c r="B284" s="383"/>
      <c r="C284" s="392" t="s">
        <v>68</v>
      </c>
      <c r="D284" s="386"/>
      <c r="E284" s="386"/>
      <c r="F284" s="386"/>
      <c r="G284" s="386"/>
      <c r="H284" s="386"/>
      <c r="I284" s="386"/>
      <c r="J284" s="481"/>
      <c r="K284" s="393"/>
      <c r="L284" s="392" t="s">
        <v>68</v>
      </c>
      <c r="M284" s="383"/>
      <c r="N284" s="383"/>
      <c r="O284" s="383"/>
      <c r="P284" s="383"/>
      <c r="Q284" s="383"/>
      <c r="R284" s="383"/>
      <c r="S284" s="386"/>
      <c r="U284" s="417"/>
      <c r="V284" s="417"/>
      <c r="W284" s="417"/>
      <c r="X284" s="417"/>
      <c r="Y284" s="417"/>
      <c r="Z284" s="417"/>
      <c r="AA284" s="417"/>
      <c r="AB284" s="417"/>
      <c r="AC284" s="417"/>
      <c r="AD284" s="417"/>
      <c r="AE284" s="417"/>
      <c r="AF284" s="417"/>
      <c r="AG284" s="417"/>
      <c r="AH284" s="417"/>
      <c r="AI284" s="417"/>
      <c r="AJ284" s="417"/>
      <c r="AK284" s="417"/>
      <c r="AL284" s="417"/>
      <c r="AM284" s="417"/>
      <c r="AN284" s="417"/>
      <c r="AO284" s="417"/>
      <c r="AP284" s="417"/>
      <c r="AQ284" s="417"/>
      <c r="AR284" s="417"/>
      <c r="AS284" s="417"/>
      <c r="AT284" s="417"/>
      <c r="AU284" s="417"/>
      <c r="AV284" s="417"/>
      <c r="AW284" s="417"/>
      <c r="AX284" s="417"/>
      <c r="AY284" s="417"/>
      <c r="AZ284" s="417"/>
      <c r="BA284" s="417"/>
      <c r="BB284" s="417"/>
      <c r="BC284" s="417"/>
      <c r="BD284" s="417"/>
      <c r="BE284" s="417"/>
      <c r="BF284" s="417"/>
      <c r="BG284" s="417"/>
      <c r="BH284" s="417"/>
      <c r="BI284" s="417"/>
      <c r="BJ284" s="417"/>
      <c r="BK284" s="417"/>
      <c r="BL284" s="417"/>
      <c r="BM284" s="417"/>
      <c r="BN284" s="417"/>
      <c r="BO284" s="417"/>
      <c r="BP284" s="417"/>
      <c r="BQ284" s="417"/>
      <c r="BR284" s="417"/>
      <c r="BS284" s="417"/>
      <c r="BT284" s="417"/>
      <c r="BU284" s="417"/>
      <c r="BV284" s="417"/>
      <c r="BW284" s="417"/>
      <c r="BX284" s="417"/>
      <c r="BY284" s="417"/>
      <c r="BZ284" s="417"/>
      <c r="CA284" s="417"/>
      <c r="CB284" s="417"/>
      <c r="CC284" s="417"/>
      <c r="CD284" s="417"/>
      <c r="CE284" s="417"/>
      <c r="CF284" s="417"/>
      <c r="CG284" s="417"/>
      <c r="CH284" s="417"/>
      <c r="CI284" s="417"/>
      <c r="CJ284" s="417"/>
      <c r="CK284" s="417"/>
      <c r="CL284" s="417"/>
      <c r="CM284" s="417"/>
      <c r="CN284" s="417"/>
      <c r="CO284" s="417"/>
      <c r="CP284" s="417"/>
      <c r="CQ284" s="417"/>
      <c r="CR284" s="417"/>
      <c r="CS284" s="417"/>
      <c r="CT284" s="417"/>
      <c r="CU284" s="417"/>
      <c r="CV284" s="417"/>
      <c r="CW284" s="417"/>
      <c r="CX284" s="417"/>
      <c r="CY284" s="417"/>
      <c r="CZ284" s="417"/>
      <c r="DA284" s="417"/>
      <c r="DB284" s="417"/>
      <c r="DC284" s="417"/>
      <c r="DD284" s="417"/>
      <c r="DE284" s="417"/>
      <c r="DF284" s="417"/>
      <c r="DG284" s="417"/>
      <c r="DH284" s="417"/>
      <c r="DI284" s="417"/>
      <c r="DJ284" s="417"/>
      <c r="DK284" s="417"/>
      <c r="DL284" s="417"/>
      <c r="DM284" s="417"/>
      <c r="DN284" s="417"/>
      <c r="DO284" s="417"/>
      <c r="DP284" s="417"/>
      <c r="DQ284" s="417"/>
      <c r="DR284" s="417"/>
      <c r="DS284" s="417"/>
      <c r="DT284" s="417"/>
      <c r="DU284" s="417"/>
      <c r="DV284" s="417"/>
      <c r="DW284" s="417"/>
      <c r="DX284" s="417"/>
      <c r="DY284" s="417"/>
      <c r="DZ284" s="417"/>
      <c r="EA284" s="417"/>
      <c r="EB284" s="417"/>
      <c r="EC284" s="417"/>
      <c r="ED284" s="417"/>
      <c r="EE284" s="417"/>
      <c r="EF284" s="417"/>
      <c r="EG284" s="417"/>
      <c r="EH284" s="417"/>
      <c r="EI284" s="417"/>
      <c r="EJ284" s="417"/>
      <c r="EK284" s="417"/>
      <c r="EL284" s="417"/>
      <c r="EM284" s="417"/>
      <c r="EN284" s="417"/>
      <c r="EO284" s="417"/>
      <c r="EP284" s="417"/>
      <c r="EQ284" s="417"/>
      <c r="ER284" s="417"/>
      <c r="ES284" s="417"/>
      <c r="ET284" s="417"/>
      <c r="EU284" s="417"/>
      <c r="EV284" s="417"/>
      <c r="EW284" s="417"/>
      <c r="EX284" s="417"/>
      <c r="EY284" s="417"/>
      <c r="EZ284" s="417"/>
      <c r="FA284" s="417"/>
      <c r="FB284" s="417"/>
      <c r="FC284" s="417"/>
      <c r="FD284" s="417"/>
      <c r="FE284" s="417"/>
      <c r="FF284" s="417"/>
      <c r="FG284" s="417"/>
      <c r="FH284" s="417"/>
      <c r="FI284" s="417"/>
      <c r="FJ284" s="417"/>
      <c r="FK284" s="417"/>
      <c r="FL284" s="417"/>
      <c r="FM284" s="417"/>
      <c r="FN284" s="417"/>
      <c r="FO284" s="417"/>
      <c r="FP284" s="417"/>
      <c r="FQ284" s="417"/>
      <c r="FR284" s="417"/>
      <c r="FS284" s="417"/>
      <c r="FT284" s="417"/>
      <c r="FU284" s="417"/>
      <c r="FV284" s="417"/>
      <c r="FW284" s="417"/>
      <c r="FX284" s="417"/>
      <c r="FY284" s="417"/>
      <c r="FZ284" s="417"/>
      <c r="GA284" s="417"/>
      <c r="GB284" s="417"/>
      <c r="GC284" s="417"/>
      <c r="GD284" s="417"/>
      <c r="GE284" s="417"/>
      <c r="GF284" s="417"/>
      <c r="GG284" s="417"/>
      <c r="GH284" s="417"/>
      <c r="GI284" s="417"/>
      <c r="GJ284" s="417"/>
      <c r="GK284" s="417"/>
      <c r="GL284" s="417"/>
      <c r="GM284" s="417"/>
      <c r="GN284" s="417"/>
      <c r="GO284" s="417"/>
      <c r="GP284" s="417"/>
      <c r="GQ284" s="417"/>
      <c r="GR284" s="417"/>
      <c r="GS284" s="417"/>
      <c r="GT284" s="417"/>
      <c r="GU284" s="417"/>
      <c r="GV284" s="417"/>
      <c r="GW284" s="417"/>
      <c r="GX284" s="417"/>
      <c r="GY284" s="417"/>
      <c r="GZ284" s="417"/>
      <c r="HA284" s="417"/>
      <c r="HB284" s="417"/>
      <c r="HC284" s="417"/>
      <c r="HD284" s="417"/>
      <c r="HE284" s="417"/>
      <c r="HF284" s="417"/>
      <c r="HG284" s="417"/>
      <c r="HH284" s="417"/>
      <c r="HI284" s="417"/>
      <c r="HJ284" s="417"/>
      <c r="HK284" s="417"/>
      <c r="HL284" s="417"/>
      <c r="HM284" s="417"/>
      <c r="HN284" s="417"/>
      <c r="HO284" s="417"/>
      <c r="HP284" s="417"/>
      <c r="HQ284" s="417"/>
      <c r="HR284" s="417"/>
      <c r="HS284" s="417"/>
      <c r="HT284" s="417"/>
      <c r="HU284" s="417"/>
      <c r="HV284" s="417"/>
      <c r="HW284" s="417"/>
      <c r="HX284" s="417"/>
      <c r="HY284" s="417"/>
      <c r="HZ284" s="417"/>
      <c r="IA284" s="417"/>
      <c r="IB284" s="417"/>
      <c r="IC284" s="417"/>
      <c r="ID284" s="417"/>
      <c r="IE284" s="417"/>
      <c r="IF284" s="417"/>
      <c r="IG284" s="417"/>
      <c r="IH284" s="417"/>
      <c r="II284" s="417"/>
      <c r="IJ284" s="417"/>
      <c r="IK284" s="417"/>
      <c r="IL284" s="417"/>
      <c r="IM284" s="417"/>
      <c r="IN284" s="417"/>
      <c r="IO284" s="417"/>
      <c r="IP284" s="417"/>
      <c r="IQ284" s="417"/>
      <c r="IR284" s="417"/>
      <c r="IS284" s="417"/>
      <c r="IT284" s="417"/>
      <c r="IU284" s="417"/>
      <c r="IV284" s="417"/>
    </row>
    <row r="285" spans="1:256" s="382" customFormat="1" ht="15" customHeight="1" thickBot="1">
      <c r="A285" s="394" t="e">
        <f>A269+2</f>
        <v>#REF!</v>
      </c>
      <c r="B285" s="383"/>
      <c r="C285" s="395" t="str">
        <f>IF('START - AWARD DETAILS'!C55="","",'START - AWARD DETAILS'!C55)</f>
        <v/>
      </c>
      <c r="D285" s="386"/>
      <c r="E285" s="386"/>
      <c r="F285" s="386"/>
      <c r="G285" s="386"/>
      <c r="H285" s="386"/>
      <c r="I285" s="386"/>
      <c r="J285" s="481"/>
      <c r="K285" s="393"/>
      <c r="L285" s="395" t="str">
        <f>IF('START - AWARD DETAILS'!C56="","",'START - AWARD DETAILS'!C56)</f>
        <v/>
      </c>
      <c r="M285" s="383"/>
      <c r="N285" s="383"/>
      <c r="O285" s="383"/>
      <c r="P285" s="383"/>
      <c r="Q285" s="383"/>
      <c r="R285" s="383"/>
      <c r="S285" s="386"/>
      <c r="U285" s="417"/>
      <c r="V285" s="417"/>
      <c r="W285" s="417"/>
      <c r="X285" s="417"/>
      <c r="Y285" s="417"/>
      <c r="Z285" s="417"/>
      <c r="AA285" s="417"/>
      <c r="AB285" s="417"/>
      <c r="AC285" s="417"/>
      <c r="AD285" s="417"/>
      <c r="AE285" s="417"/>
      <c r="AF285" s="417"/>
      <c r="AG285" s="417"/>
      <c r="AH285" s="417"/>
      <c r="AI285" s="417"/>
      <c r="AJ285" s="417"/>
      <c r="AK285" s="417"/>
      <c r="AL285" s="417"/>
      <c r="AM285" s="417"/>
      <c r="AN285" s="417"/>
      <c r="AO285" s="417"/>
      <c r="AP285" s="417"/>
      <c r="AQ285" s="417"/>
      <c r="AR285" s="417"/>
      <c r="AS285" s="417"/>
      <c r="AT285" s="417"/>
      <c r="AU285" s="417"/>
      <c r="AV285" s="417"/>
      <c r="AW285" s="417"/>
      <c r="AX285" s="417"/>
      <c r="AY285" s="417"/>
      <c r="AZ285" s="417"/>
      <c r="BA285" s="417"/>
      <c r="BB285" s="417"/>
      <c r="BC285" s="417"/>
      <c r="BD285" s="417"/>
      <c r="BE285" s="417"/>
      <c r="BF285" s="417"/>
      <c r="BG285" s="417"/>
      <c r="BH285" s="417"/>
      <c r="BI285" s="417"/>
      <c r="BJ285" s="417"/>
      <c r="BK285" s="417"/>
      <c r="BL285" s="417"/>
      <c r="BM285" s="417"/>
      <c r="BN285" s="417"/>
      <c r="BO285" s="417"/>
      <c r="BP285" s="417"/>
      <c r="BQ285" s="417"/>
      <c r="BR285" s="417"/>
      <c r="BS285" s="417"/>
      <c r="BT285" s="417"/>
      <c r="BU285" s="417"/>
      <c r="BV285" s="417"/>
      <c r="BW285" s="417"/>
      <c r="BX285" s="417"/>
      <c r="BY285" s="417"/>
      <c r="BZ285" s="417"/>
      <c r="CA285" s="417"/>
      <c r="CB285" s="417"/>
      <c r="CC285" s="417"/>
      <c r="CD285" s="417"/>
      <c r="CE285" s="417"/>
      <c r="CF285" s="417"/>
      <c r="CG285" s="417"/>
      <c r="CH285" s="417"/>
      <c r="CI285" s="417"/>
      <c r="CJ285" s="417"/>
      <c r="CK285" s="417"/>
      <c r="CL285" s="417"/>
      <c r="CM285" s="417"/>
      <c r="CN285" s="417"/>
      <c r="CO285" s="417"/>
      <c r="CP285" s="417"/>
      <c r="CQ285" s="417"/>
      <c r="CR285" s="417"/>
      <c r="CS285" s="417"/>
      <c r="CT285" s="417"/>
      <c r="CU285" s="417"/>
      <c r="CV285" s="417"/>
      <c r="CW285" s="417"/>
      <c r="CX285" s="417"/>
      <c r="CY285" s="417"/>
      <c r="CZ285" s="417"/>
      <c r="DA285" s="417"/>
      <c r="DB285" s="417"/>
      <c r="DC285" s="417"/>
      <c r="DD285" s="417"/>
      <c r="DE285" s="417"/>
      <c r="DF285" s="417"/>
      <c r="DG285" s="417"/>
      <c r="DH285" s="417"/>
      <c r="DI285" s="417"/>
      <c r="DJ285" s="417"/>
      <c r="DK285" s="417"/>
      <c r="DL285" s="417"/>
      <c r="DM285" s="417"/>
      <c r="DN285" s="417"/>
      <c r="DO285" s="417"/>
      <c r="DP285" s="417"/>
      <c r="DQ285" s="417"/>
      <c r="DR285" s="417"/>
      <c r="DS285" s="417"/>
      <c r="DT285" s="417"/>
      <c r="DU285" s="417"/>
      <c r="DV285" s="417"/>
      <c r="DW285" s="417"/>
      <c r="DX285" s="417"/>
      <c r="DY285" s="417"/>
      <c r="DZ285" s="417"/>
      <c r="EA285" s="417"/>
      <c r="EB285" s="417"/>
      <c r="EC285" s="417"/>
      <c r="ED285" s="417"/>
      <c r="EE285" s="417"/>
      <c r="EF285" s="417"/>
      <c r="EG285" s="417"/>
      <c r="EH285" s="417"/>
      <c r="EI285" s="417"/>
      <c r="EJ285" s="417"/>
      <c r="EK285" s="417"/>
      <c r="EL285" s="417"/>
      <c r="EM285" s="417"/>
      <c r="EN285" s="417"/>
      <c r="EO285" s="417"/>
      <c r="EP285" s="417"/>
      <c r="EQ285" s="417"/>
      <c r="ER285" s="417"/>
      <c r="ES285" s="417"/>
      <c r="ET285" s="417"/>
      <c r="EU285" s="417"/>
      <c r="EV285" s="417"/>
      <c r="EW285" s="417"/>
      <c r="EX285" s="417"/>
      <c r="EY285" s="417"/>
      <c r="EZ285" s="417"/>
      <c r="FA285" s="417"/>
      <c r="FB285" s="417"/>
      <c r="FC285" s="417"/>
      <c r="FD285" s="417"/>
      <c r="FE285" s="417"/>
      <c r="FF285" s="417"/>
      <c r="FG285" s="417"/>
      <c r="FH285" s="417"/>
      <c r="FI285" s="417"/>
      <c r="FJ285" s="417"/>
      <c r="FK285" s="417"/>
      <c r="FL285" s="417"/>
      <c r="FM285" s="417"/>
      <c r="FN285" s="417"/>
      <c r="FO285" s="417"/>
      <c r="FP285" s="417"/>
      <c r="FQ285" s="417"/>
      <c r="FR285" s="417"/>
      <c r="FS285" s="417"/>
      <c r="FT285" s="417"/>
      <c r="FU285" s="417"/>
      <c r="FV285" s="417"/>
      <c r="FW285" s="417"/>
      <c r="FX285" s="417"/>
      <c r="FY285" s="417"/>
      <c r="FZ285" s="417"/>
      <c r="GA285" s="417"/>
      <c r="GB285" s="417"/>
      <c r="GC285" s="417"/>
      <c r="GD285" s="417"/>
      <c r="GE285" s="417"/>
      <c r="GF285" s="417"/>
      <c r="GG285" s="417"/>
      <c r="GH285" s="417"/>
      <c r="GI285" s="417"/>
      <c r="GJ285" s="417"/>
      <c r="GK285" s="417"/>
      <c r="GL285" s="417"/>
      <c r="GM285" s="417"/>
      <c r="GN285" s="417"/>
      <c r="GO285" s="417"/>
      <c r="GP285" s="417"/>
      <c r="GQ285" s="417"/>
      <c r="GR285" s="417"/>
      <c r="GS285" s="417"/>
      <c r="GT285" s="417"/>
      <c r="GU285" s="417"/>
      <c r="GV285" s="417"/>
      <c r="GW285" s="417"/>
      <c r="GX285" s="417"/>
      <c r="GY285" s="417"/>
      <c r="GZ285" s="417"/>
      <c r="HA285" s="417"/>
      <c r="HB285" s="417"/>
      <c r="HC285" s="417"/>
      <c r="HD285" s="417"/>
      <c r="HE285" s="417"/>
      <c r="HF285" s="417"/>
      <c r="HG285" s="417"/>
      <c r="HH285" s="417"/>
      <c r="HI285" s="417"/>
      <c r="HJ285" s="417"/>
      <c r="HK285" s="417"/>
      <c r="HL285" s="417"/>
      <c r="HM285" s="417"/>
      <c r="HN285" s="417"/>
      <c r="HO285" s="417"/>
      <c r="HP285" s="417"/>
      <c r="HQ285" s="417"/>
      <c r="HR285" s="417"/>
      <c r="HS285" s="417"/>
      <c r="HT285" s="417"/>
      <c r="HU285" s="417"/>
      <c r="HV285" s="417"/>
      <c r="HW285" s="417"/>
      <c r="HX285" s="417"/>
      <c r="HY285" s="417"/>
      <c r="HZ285" s="417"/>
      <c r="IA285" s="417"/>
      <c r="IB285" s="417"/>
      <c r="IC285" s="417"/>
      <c r="ID285" s="417"/>
      <c r="IE285" s="417"/>
      <c r="IF285" s="417"/>
      <c r="IG285" s="417"/>
      <c r="IH285" s="417"/>
      <c r="II285" s="417"/>
      <c r="IJ285" s="417"/>
      <c r="IK285" s="417"/>
      <c r="IL285" s="417"/>
      <c r="IM285" s="417"/>
      <c r="IN285" s="417"/>
      <c r="IO285" s="417"/>
      <c r="IP285" s="417"/>
      <c r="IQ285" s="417"/>
      <c r="IR285" s="417"/>
      <c r="IS285" s="417"/>
      <c r="IT285" s="417"/>
      <c r="IU285" s="417"/>
      <c r="IV285" s="417"/>
    </row>
    <row r="286" spans="1:256" s="382" customFormat="1" ht="15" customHeight="1" thickBot="1">
      <c r="A286" s="394"/>
      <c r="B286" s="383"/>
      <c r="C286" s="396" t="s">
        <v>69</v>
      </c>
      <c r="D286" s="386"/>
      <c r="E286" s="386"/>
      <c r="F286" s="386"/>
      <c r="G286" s="386"/>
      <c r="H286" s="386"/>
      <c r="I286" s="386"/>
      <c r="J286" s="481"/>
      <c r="K286" s="393"/>
      <c r="L286" s="396" t="s">
        <v>69</v>
      </c>
      <c r="M286" s="383"/>
      <c r="N286" s="383"/>
      <c r="O286" s="383"/>
      <c r="P286" s="383"/>
      <c r="Q286" s="383"/>
      <c r="R286" s="383"/>
      <c r="S286" s="386"/>
      <c r="U286" s="417"/>
      <c r="V286" s="417"/>
      <c r="W286" s="417"/>
      <c r="X286" s="417"/>
      <c r="Y286" s="417"/>
      <c r="Z286" s="417"/>
      <c r="AA286" s="417"/>
      <c r="AB286" s="417"/>
      <c r="AC286" s="417"/>
      <c r="AD286" s="417"/>
      <c r="AE286" s="417"/>
      <c r="AF286" s="417"/>
      <c r="AG286" s="417"/>
      <c r="AH286" s="417"/>
      <c r="AI286" s="417"/>
      <c r="AJ286" s="417"/>
      <c r="AK286" s="417"/>
      <c r="AL286" s="417"/>
      <c r="AM286" s="417"/>
      <c r="AN286" s="417"/>
      <c r="AO286" s="417"/>
      <c r="AP286" s="417"/>
      <c r="AQ286" s="417"/>
      <c r="AR286" s="417"/>
      <c r="AS286" s="417"/>
      <c r="AT286" s="417"/>
      <c r="AU286" s="417"/>
      <c r="AV286" s="417"/>
      <c r="AW286" s="417"/>
      <c r="AX286" s="417"/>
      <c r="AY286" s="417"/>
      <c r="AZ286" s="417"/>
      <c r="BA286" s="417"/>
      <c r="BB286" s="417"/>
      <c r="BC286" s="417"/>
      <c r="BD286" s="417"/>
      <c r="BE286" s="417"/>
      <c r="BF286" s="417"/>
      <c r="BG286" s="417"/>
      <c r="BH286" s="417"/>
      <c r="BI286" s="417"/>
      <c r="BJ286" s="417"/>
      <c r="BK286" s="417"/>
      <c r="BL286" s="417"/>
      <c r="BM286" s="417"/>
      <c r="BN286" s="417"/>
      <c r="BO286" s="417"/>
      <c r="BP286" s="417"/>
      <c r="BQ286" s="417"/>
      <c r="BR286" s="417"/>
      <c r="BS286" s="417"/>
      <c r="BT286" s="417"/>
      <c r="BU286" s="417"/>
      <c r="BV286" s="417"/>
      <c r="BW286" s="417"/>
      <c r="BX286" s="417"/>
      <c r="BY286" s="417"/>
      <c r="BZ286" s="417"/>
      <c r="CA286" s="417"/>
      <c r="CB286" s="417"/>
      <c r="CC286" s="417"/>
      <c r="CD286" s="417"/>
      <c r="CE286" s="417"/>
      <c r="CF286" s="417"/>
      <c r="CG286" s="417"/>
      <c r="CH286" s="417"/>
      <c r="CI286" s="417"/>
      <c r="CJ286" s="417"/>
      <c r="CK286" s="417"/>
      <c r="CL286" s="417"/>
      <c r="CM286" s="417"/>
      <c r="CN286" s="417"/>
      <c r="CO286" s="417"/>
      <c r="CP286" s="417"/>
      <c r="CQ286" s="417"/>
      <c r="CR286" s="417"/>
      <c r="CS286" s="417"/>
      <c r="CT286" s="417"/>
      <c r="CU286" s="417"/>
      <c r="CV286" s="417"/>
      <c r="CW286" s="417"/>
      <c r="CX286" s="417"/>
      <c r="CY286" s="417"/>
      <c r="CZ286" s="417"/>
      <c r="DA286" s="417"/>
      <c r="DB286" s="417"/>
      <c r="DC286" s="417"/>
      <c r="DD286" s="417"/>
      <c r="DE286" s="417"/>
      <c r="DF286" s="417"/>
      <c r="DG286" s="417"/>
      <c r="DH286" s="417"/>
      <c r="DI286" s="417"/>
      <c r="DJ286" s="417"/>
      <c r="DK286" s="417"/>
      <c r="DL286" s="417"/>
      <c r="DM286" s="417"/>
      <c r="DN286" s="417"/>
      <c r="DO286" s="417"/>
      <c r="DP286" s="417"/>
      <c r="DQ286" s="417"/>
      <c r="DR286" s="417"/>
      <c r="DS286" s="417"/>
      <c r="DT286" s="417"/>
      <c r="DU286" s="417"/>
      <c r="DV286" s="417"/>
      <c r="DW286" s="417"/>
      <c r="DX286" s="417"/>
      <c r="DY286" s="417"/>
      <c r="DZ286" s="417"/>
      <c r="EA286" s="417"/>
      <c r="EB286" s="417"/>
      <c r="EC286" s="417"/>
      <c r="ED286" s="417"/>
      <c r="EE286" s="417"/>
      <c r="EF286" s="417"/>
      <c r="EG286" s="417"/>
      <c r="EH286" s="417"/>
      <c r="EI286" s="417"/>
      <c r="EJ286" s="417"/>
      <c r="EK286" s="417"/>
      <c r="EL286" s="417"/>
      <c r="EM286" s="417"/>
      <c r="EN286" s="417"/>
      <c r="EO286" s="417"/>
      <c r="EP286" s="417"/>
      <c r="EQ286" s="417"/>
      <c r="ER286" s="417"/>
      <c r="ES286" s="417"/>
      <c r="ET286" s="417"/>
      <c r="EU286" s="417"/>
      <c r="EV286" s="417"/>
      <c r="EW286" s="417"/>
      <c r="EX286" s="417"/>
      <c r="EY286" s="417"/>
      <c r="EZ286" s="417"/>
      <c r="FA286" s="417"/>
      <c r="FB286" s="417"/>
      <c r="FC286" s="417"/>
      <c r="FD286" s="417"/>
      <c r="FE286" s="417"/>
      <c r="FF286" s="417"/>
      <c r="FG286" s="417"/>
      <c r="FH286" s="417"/>
      <c r="FI286" s="417"/>
      <c r="FJ286" s="417"/>
      <c r="FK286" s="417"/>
      <c r="FL286" s="417"/>
      <c r="FM286" s="417"/>
      <c r="FN286" s="417"/>
      <c r="FO286" s="417"/>
      <c r="FP286" s="417"/>
      <c r="FQ286" s="417"/>
      <c r="FR286" s="417"/>
      <c r="FS286" s="417"/>
      <c r="FT286" s="417"/>
      <c r="FU286" s="417"/>
      <c r="FV286" s="417"/>
      <c r="FW286" s="417"/>
      <c r="FX286" s="417"/>
      <c r="FY286" s="417"/>
      <c r="FZ286" s="417"/>
      <c r="GA286" s="417"/>
      <c r="GB286" s="417"/>
      <c r="GC286" s="417"/>
      <c r="GD286" s="417"/>
      <c r="GE286" s="417"/>
      <c r="GF286" s="417"/>
      <c r="GG286" s="417"/>
      <c r="GH286" s="417"/>
      <c r="GI286" s="417"/>
      <c r="GJ286" s="417"/>
      <c r="GK286" s="417"/>
      <c r="GL286" s="417"/>
      <c r="GM286" s="417"/>
      <c r="GN286" s="417"/>
      <c r="GO286" s="417"/>
      <c r="GP286" s="417"/>
      <c r="GQ286" s="417"/>
      <c r="GR286" s="417"/>
      <c r="GS286" s="417"/>
      <c r="GT286" s="417"/>
      <c r="GU286" s="417"/>
      <c r="GV286" s="417"/>
      <c r="GW286" s="417"/>
      <c r="GX286" s="417"/>
      <c r="GY286" s="417"/>
      <c r="GZ286" s="417"/>
      <c r="HA286" s="417"/>
      <c r="HB286" s="417"/>
      <c r="HC286" s="417"/>
      <c r="HD286" s="417"/>
      <c r="HE286" s="417"/>
      <c r="HF286" s="417"/>
      <c r="HG286" s="417"/>
      <c r="HH286" s="417"/>
      <c r="HI286" s="417"/>
      <c r="HJ286" s="417"/>
      <c r="HK286" s="417"/>
      <c r="HL286" s="417"/>
      <c r="HM286" s="417"/>
      <c r="HN286" s="417"/>
      <c r="HO286" s="417"/>
      <c r="HP286" s="417"/>
      <c r="HQ286" s="417"/>
      <c r="HR286" s="417"/>
      <c r="HS286" s="417"/>
      <c r="HT286" s="417"/>
      <c r="HU286" s="417"/>
      <c r="HV286" s="417"/>
      <c r="HW286" s="417"/>
      <c r="HX286" s="417"/>
      <c r="HY286" s="417"/>
      <c r="HZ286" s="417"/>
      <c r="IA286" s="417"/>
      <c r="IB286" s="417"/>
      <c r="IC286" s="417"/>
      <c r="ID286" s="417"/>
      <c r="IE286" s="417"/>
      <c r="IF286" s="417"/>
      <c r="IG286" s="417"/>
      <c r="IH286" s="417"/>
      <c r="II286" s="417"/>
      <c r="IJ286" s="417"/>
      <c r="IK286" s="417"/>
      <c r="IL286" s="417"/>
      <c r="IM286" s="417"/>
      <c r="IN286" s="417"/>
      <c r="IO286" s="417"/>
      <c r="IP286" s="417"/>
      <c r="IQ286" s="417"/>
      <c r="IR286" s="417"/>
      <c r="IS286" s="417"/>
      <c r="IT286" s="417"/>
      <c r="IU286" s="417"/>
      <c r="IV286" s="417"/>
    </row>
    <row r="287" spans="1:256" s="382" customFormat="1" ht="15" customHeight="1" thickBot="1">
      <c r="A287" s="394"/>
      <c r="B287" s="383"/>
      <c r="C287" s="397" t="str">
        <f>IFERROR(VLOOKUP('Summary of Organisation Cost (2'!C285,'START - AWARD DETAILS'!$C$21:$D$60,2,0),"")</f>
        <v>(Select)</v>
      </c>
      <c r="D287" s="386"/>
      <c r="E287" s="386"/>
      <c r="F287" s="386"/>
      <c r="G287" s="386"/>
      <c r="H287" s="386"/>
      <c r="I287" s="386"/>
      <c r="J287" s="481"/>
      <c r="K287" s="393"/>
      <c r="L287" s="397" t="str">
        <f>IFERROR(VLOOKUP('Summary of Organisation Cost (2'!L285,'START - AWARD DETAILS'!$C$21:$D$60,2,0),"")</f>
        <v>(Select)</v>
      </c>
      <c r="M287" s="383"/>
      <c r="N287" s="383"/>
      <c r="O287" s="383"/>
      <c r="P287" s="383"/>
      <c r="Q287" s="383"/>
      <c r="R287" s="383"/>
      <c r="S287" s="386"/>
      <c r="U287" s="417"/>
      <c r="V287" s="417"/>
      <c r="W287" s="417"/>
      <c r="X287" s="417"/>
      <c r="Y287" s="417"/>
      <c r="Z287" s="417"/>
      <c r="AA287" s="417"/>
      <c r="AB287" s="417"/>
      <c r="AC287" s="417"/>
      <c r="AD287" s="417"/>
      <c r="AE287" s="417"/>
      <c r="AF287" s="417"/>
      <c r="AG287" s="417"/>
      <c r="AH287" s="417"/>
      <c r="AI287" s="417"/>
      <c r="AJ287" s="417"/>
      <c r="AK287" s="417"/>
      <c r="AL287" s="417"/>
      <c r="AM287" s="417"/>
      <c r="AN287" s="417"/>
      <c r="AO287" s="417"/>
      <c r="AP287" s="417"/>
      <c r="AQ287" s="417"/>
      <c r="AR287" s="417"/>
      <c r="AS287" s="417"/>
      <c r="AT287" s="417"/>
      <c r="AU287" s="417"/>
      <c r="AV287" s="417"/>
      <c r="AW287" s="417"/>
      <c r="AX287" s="417"/>
      <c r="AY287" s="417"/>
      <c r="AZ287" s="417"/>
      <c r="BA287" s="417"/>
      <c r="BB287" s="417"/>
      <c r="BC287" s="417"/>
      <c r="BD287" s="417"/>
      <c r="BE287" s="417"/>
      <c r="BF287" s="417"/>
      <c r="BG287" s="417"/>
      <c r="BH287" s="417"/>
      <c r="BI287" s="417"/>
      <c r="BJ287" s="417"/>
      <c r="BK287" s="417"/>
      <c r="BL287" s="417"/>
      <c r="BM287" s="417"/>
      <c r="BN287" s="417"/>
      <c r="BO287" s="417"/>
      <c r="BP287" s="417"/>
      <c r="BQ287" s="417"/>
      <c r="BR287" s="417"/>
      <c r="BS287" s="417"/>
      <c r="BT287" s="417"/>
      <c r="BU287" s="417"/>
      <c r="BV287" s="417"/>
      <c r="BW287" s="417"/>
      <c r="BX287" s="417"/>
      <c r="BY287" s="417"/>
      <c r="BZ287" s="417"/>
      <c r="CA287" s="417"/>
      <c r="CB287" s="417"/>
      <c r="CC287" s="417"/>
      <c r="CD287" s="417"/>
      <c r="CE287" s="417"/>
      <c r="CF287" s="417"/>
      <c r="CG287" s="417"/>
      <c r="CH287" s="417"/>
      <c r="CI287" s="417"/>
      <c r="CJ287" s="417"/>
      <c r="CK287" s="417"/>
      <c r="CL287" s="417"/>
      <c r="CM287" s="417"/>
      <c r="CN287" s="417"/>
      <c r="CO287" s="417"/>
      <c r="CP287" s="417"/>
      <c r="CQ287" s="417"/>
      <c r="CR287" s="417"/>
      <c r="CS287" s="417"/>
      <c r="CT287" s="417"/>
      <c r="CU287" s="417"/>
      <c r="CV287" s="417"/>
      <c r="CW287" s="417"/>
      <c r="CX287" s="417"/>
      <c r="CY287" s="417"/>
      <c r="CZ287" s="417"/>
      <c r="DA287" s="417"/>
      <c r="DB287" s="417"/>
      <c r="DC287" s="417"/>
      <c r="DD287" s="417"/>
      <c r="DE287" s="417"/>
      <c r="DF287" s="417"/>
      <c r="DG287" s="417"/>
      <c r="DH287" s="417"/>
      <c r="DI287" s="417"/>
      <c r="DJ287" s="417"/>
      <c r="DK287" s="417"/>
      <c r="DL287" s="417"/>
      <c r="DM287" s="417"/>
      <c r="DN287" s="417"/>
      <c r="DO287" s="417"/>
      <c r="DP287" s="417"/>
      <c r="DQ287" s="417"/>
      <c r="DR287" s="417"/>
      <c r="DS287" s="417"/>
      <c r="DT287" s="417"/>
      <c r="DU287" s="417"/>
      <c r="DV287" s="417"/>
      <c r="DW287" s="417"/>
      <c r="DX287" s="417"/>
      <c r="DY287" s="417"/>
      <c r="DZ287" s="417"/>
      <c r="EA287" s="417"/>
      <c r="EB287" s="417"/>
      <c r="EC287" s="417"/>
      <c r="ED287" s="417"/>
      <c r="EE287" s="417"/>
      <c r="EF287" s="417"/>
      <c r="EG287" s="417"/>
      <c r="EH287" s="417"/>
      <c r="EI287" s="417"/>
      <c r="EJ287" s="417"/>
      <c r="EK287" s="417"/>
      <c r="EL287" s="417"/>
      <c r="EM287" s="417"/>
      <c r="EN287" s="417"/>
      <c r="EO287" s="417"/>
      <c r="EP287" s="417"/>
      <c r="EQ287" s="417"/>
      <c r="ER287" s="417"/>
      <c r="ES287" s="417"/>
      <c r="ET287" s="417"/>
      <c r="EU287" s="417"/>
      <c r="EV287" s="417"/>
      <c r="EW287" s="417"/>
      <c r="EX287" s="417"/>
      <c r="EY287" s="417"/>
      <c r="EZ287" s="417"/>
      <c r="FA287" s="417"/>
      <c r="FB287" s="417"/>
      <c r="FC287" s="417"/>
      <c r="FD287" s="417"/>
      <c r="FE287" s="417"/>
      <c r="FF287" s="417"/>
      <c r="FG287" s="417"/>
      <c r="FH287" s="417"/>
      <c r="FI287" s="417"/>
      <c r="FJ287" s="417"/>
      <c r="FK287" s="417"/>
      <c r="FL287" s="417"/>
      <c r="FM287" s="417"/>
      <c r="FN287" s="417"/>
      <c r="FO287" s="417"/>
      <c r="FP287" s="417"/>
      <c r="FQ287" s="417"/>
      <c r="FR287" s="417"/>
      <c r="FS287" s="417"/>
      <c r="FT287" s="417"/>
      <c r="FU287" s="417"/>
      <c r="FV287" s="417"/>
      <c r="FW287" s="417"/>
      <c r="FX287" s="417"/>
      <c r="FY287" s="417"/>
      <c r="FZ287" s="417"/>
      <c r="GA287" s="417"/>
      <c r="GB287" s="417"/>
      <c r="GC287" s="417"/>
      <c r="GD287" s="417"/>
      <c r="GE287" s="417"/>
      <c r="GF287" s="417"/>
      <c r="GG287" s="417"/>
      <c r="GH287" s="417"/>
      <c r="GI287" s="417"/>
      <c r="GJ287" s="417"/>
      <c r="GK287" s="417"/>
      <c r="GL287" s="417"/>
      <c r="GM287" s="417"/>
      <c r="GN287" s="417"/>
      <c r="GO287" s="417"/>
      <c r="GP287" s="417"/>
      <c r="GQ287" s="417"/>
      <c r="GR287" s="417"/>
      <c r="GS287" s="417"/>
      <c r="GT287" s="417"/>
      <c r="GU287" s="417"/>
      <c r="GV287" s="417"/>
      <c r="GW287" s="417"/>
      <c r="GX287" s="417"/>
      <c r="GY287" s="417"/>
      <c r="GZ287" s="417"/>
      <c r="HA287" s="417"/>
      <c r="HB287" s="417"/>
      <c r="HC287" s="417"/>
      <c r="HD287" s="417"/>
      <c r="HE287" s="417"/>
      <c r="HF287" s="417"/>
      <c r="HG287" s="417"/>
      <c r="HH287" s="417"/>
      <c r="HI287" s="417"/>
      <c r="HJ287" s="417"/>
      <c r="HK287" s="417"/>
      <c r="HL287" s="417"/>
      <c r="HM287" s="417"/>
      <c r="HN287" s="417"/>
      <c r="HO287" s="417"/>
      <c r="HP287" s="417"/>
      <c r="HQ287" s="417"/>
      <c r="HR287" s="417"/>
      <c r="HS287" s="417"/>
      <c r="HT287" s="417"/>
      <c r="HU287" s="417"/>
      <c r="HV287" s="417"/>
      <c r="HW287" s="417"/>
      <c r="HX287" s="417"/>
      <c r="HY287" s="417"/>
      <c r="HZ287" s="417"/>
      <c r="IA287" s="417"/>
      <c r="IB287" s="417"/>
      <c r="IC287" s="417"/>
      <c r="ID287" s="417"/>
      <c r="IE287" s="417"/>
      <c r="IF287" s="417"/>
      <c r="IG287" s="417"/>
      <c r="IH287" s="417"/>
      <c r="II287" s="417"/>
      <c r="IJ287" s="417"/>
      <c r="IK287" s="417"/>
      <c r="IL287" s="417"/>
      <c r="IM287" s="417"/>
      <c r="IN287" s="417"/>
      <c r="IO287" s="417"/>
      <c r="IP287" s="417"/>
      <c r="IQ287" s="417"/>
      <c r="IR287" s="417"/>
      <c r="IS287" s="417"/>
      <c r="IT287" s="417"/>
      <c r="IU287" s="417"/>
      <c r="IV287" s="417"/>
    </row>
    <row r="288" spans="1:256" s="382" customFormat="1" ht="15" customHeight="1" thickBot="1">
      <c r="A288" s="378"/>
      <c r="B288" s="383"/>
      <c r="C288" s="384"/>
      <c r="D288" s="383"/>
      <c r="E288" s="383"/>
      <c r="F288" s="383"/>
      <c r="G288" s="383"/>
      <c r="H288" s="383"/>
      <c r="I288" s="383"/>
      <c r="J288" s="481"/>
      <c r="K288" s="385"/>
      <c r="L288" s="384"/>
      <c r="M288" s="383"/>
      <c r="N288" s="383"/>
      <c r="O288" s="383"/>
      <c r="P288" s="383"/>
      <c r="Q288" s="383"/>
      <c r="R288" s="383"/>
      <c r="S288" s="386"/>
      <c r="U288" s="417"/>
      <c r="V288" s="417"/>
      <c r="W288" s="417"/>
      <c r="X288" s="417"/>
      <c r="Y288" s="417"/>
      <c r="Z288" s="417"/>
      <c r="AA288" s="417"/>
      <c r="AB288" s="417"/>
      <c r="AC288" s="417"/>
      <c r="AD288" s="417"/>
      <c r="AE288" s="417"/>
      <c r="AF288" s="417"/>
      <c r="AG288" s="417"/>
      <c r="AH288" s="417"/>
      <c r="AI288" s="417"/>
      <c r="AJ288" s="417"/>
      <c r="AK288" s="417"/>
      <c r="AL288" s="417"/>
      <c r="AM288" s="417"/>
      <c r="AN288" s="417"/>
      <c r="AO288" s="417"/>
      <c r="AP288" s="417"/>
      <c r="AQ288" s="417"/>
      <c r="AR288" s="417"/>
      <c r="AS288" s="417"/>
      <c r="AT288" s="417"/>
      <c r="AU288" s="417"/>
      <c r="AV288" s="417"/>
      <c r="AW288" s="417"/>
      <c r="AX288" s="417"/>
      <c r="AY288" s="417"/>
      <c r="AZ288" s="417"/>
      <c r="BA288" s="417"/>
      <c r="BB288" s="417"/>
      <c r="BC288" s="417"/>
      <c r="BD288" s="417"/>
      <c r="BE288" s="417"/>
      <c r="BF288" s="417"/>
      <c r="BG288" s="417"/>
      <c r="BH288" s="417"/>
      <c r="BI288" s="417"/>
      <c r="BJ288" s="417"/>
      <c r="BK288" s="417"/>
      <c r="BL288" s="417"/>
      <c r="BM288" s="417"/>
      <c r="BN288" s="417"/>
      <c r="BO288" s="417"/>
      <c r="BP288" s="417"/>
      <c r="BQ288" s="417"/>
      <c r="BR288" s="417"/>
      <c r="BS288" s="417"/>
      <c r="BT288" s="417"/>
      <c r="BU288" s="417"/>
      <c r="BV288" s="417"/>
      <c r="BW288" s="417"/>
      <c r="BX288" s="417"/>
      <c r="BY288" s="417"/>
      <c r="BZ288" s="417"/>
      <c r="CA288" s="417"/>
      <c r="CB288" s="417"/>
      <c r="CC288" s="417"/>
      <c r="CD288" s="417"/>
      <c r="CE288" s="417"/>
      <c r="CF288" s="417"/>
      <c r="CG288" s="417"/>
      <c r="CH288" s="417"/>
      <c r="CI288" s="417"/>
      <c r="CJ288" s="417"/>
      <c r="CK288" s="417"/>
      <c r="CL288" s="417"/>
      <c r="CM288" s="417"/>
      <c r="CN288" s="417"/>
      <c r="CO288" s="417"/>
      <c r="CP288" s="417"/>
      <c r="CQ288" s="417"/>
      <c r="CR288" s="417"/>
      <c r="CS288" s="417"/>
      <c r="CT288" s="417"/>
      <c r="CU288" s="417"/>
      <c r="CV288" s="417"/>
      <c r="CW288" s="417"/>
      <c r="CX288" s="417"/>
      <c r="CY288" s="417"/>
      <c r="CZ288" s="417"/>
      <c r="DA288" s="417"/>
      <c r="DB288" s="417"/>
      <c r="DC288" s="417"/>
      <c r="DD288" s="417"/>
      <c r="DE288" s="417"/>
      <c r="DF288" s="417"/>
      <c r="DG288" s="417"/>
      <c r="DH288" s="417"/>
      <c r="DI288" s="417"/>
      <c r="DJ288" s="417"/>
      <c r="DK288" s="417"/>
      <c r="DL288" s="417"/>
      <c r="DM288" s="417"/>
      <c r="DN288" s="417"/>
      <c r="DO288" s="417"/>
      <c r="DP288" s="417"/>
      <c r="DQ288" s="417"/>
      <c r="DR288" s="417"/>
      <c r="DS288" s="417"/>
      <c r="DT288" s="417"/>
      <c r="DU288" s="417"/>
      <c r="DV288" s="417"/>
      <c r="DW288" s="417"/>
      <c r="DX288" s="417"/>
      <c r="DY288" s="417"/>
      <c r="DZ288" s="417"/>
      <c r="EA288" s="417"/>
      <c r="EB288" s="417"/>
      <c r="EC288" s="417"/>
      <c r="ED288" s="417"/>
      <c r="EE288" s="417"/>
      <c r="EF288" s="417"/>
      <c r="EG288" s="417"/>
      <c r="EH288" s="417"/>
      <c r="EI288" s="417"/>
      <c r="EJ288" s="417"/>
      <c r="EK288" s="417"/>
      <c r="EL288" s="417"/>
      <c r="EM288" s="417"/>
      <c r="EN288" s="417"/>
      <c r="EO288" s="417"/>
      <c r="EP288" s="417"/>
      <c r="EQ288" s="417"/>
      <c r="ER288" s="417"/>
      <c r="ES288" s="417"/>
      <c r="ET288" s="417"/>
      <c r="EU288" s="417"/>
      <c r="EV288" s="417"/>
      <c r="EW288" s="417"/>
      <c r="EX288" s="417"/>
      <c r="EY288" s="417"/>
      <c r="EZ288" s="417"/>
      <c r="FA288" s="417"/>
      <c r="FB288" s="417"/>
      <c r="FC288" s="417"/>
      <c r="FD288" s="417"/>
      <c r="FE288" s="417"/>
      <c r="FF288" s="417"/>
      <c r="FG288" s="417"/>
      <c r="FH288" s="417"/>
      <c r="FI288" s="417"/>
      <c r="FJ288" s="417"/>
      <c r="FK288" s="417"/>
      <c r="FL288" s="417"/>
      <c r="FM288" s="417"/>
      <c r="FN288" s="417"/>
      <c r="FO288" s="417"/>
      <c r="FP288" s="417"/>
      <c r="FQ288" s="417"/>
      <c r="FR288" s="417"/>
      <c r="FS288" s="417"/>
      <c r="FT288" s="417"/>
      <c r="FU288" s="417"/>
      <c r="FV288" s="417"/>
      <c r="FW288" s="417"/>
      <c r="FX288" s="417"/>
      <c r="FY288" s="417"/>
      <c r="FZ288" s="417"/>
      <c r="GA288" s="417"/>
      <c r="GB288" s="417"/>
      <c r="GC288" s="417"/>
      <c r="GD288" s="417"/>
      <c r="GE288" s="417"/>
      <c r="GF288" s="417"/>
      <c r="GG288" s="417"/>
      <c r="GH288" s="417"/>
      <c r="GI288" s="417"/>
      <c r="GJ288" s="417"/>
      <c r="GK288" s="417"/>
      <c r="GL288" s="417"/>
      <c r="GM288" s="417"/>
      <c r="GN288" s="417"/>
      <c r="GO288" s="417"/>
      <c r="GP288" s="417"/>
      <c r="GQ288" s="417"/>
      <c r="GR288" s="417"/>
      <c r="GS288" s="417"/>
      <c r="GT288" s="417"/>
      <c r="GU288" s="417"/>
      <c r="GV288" s="417"/>
      <c r="GW288" s="417"/>
      <c r="GX288" s="417"/>
      <c r="GY288" s="417"/>
      <c r="GZ288" s="417"/>
      <c r="HA288" s="417"/>
      <c r="HB288" s="417"/>
      <c r="HC288" s="417"/>
      <c r="HD288" s="417"/>
      <c r="HE288" s="417"/>
      <c r="HF288" s="417"/>
      <c r="HG288" s="417"/>
      <c r="HH288" s="417"/>
      <c r="HI288" s="417"/>
      <c r="HJ288" s="417"/>
      <c r="HK288" s="417"/>
      <c r="HL288" s="417"/>
      <c r="HM288" s="417"/>
      <c r="HN288" s="417"/>
      <c r="HO288" s="417"/>
      <c r="HP288" s="417"/>
      <c r="HQ288" s="417"/>
      <c r="HR288" s="417"/>
      <c r="HS288" s="417"/>
      <c r="HT288" s="417"/>
      <c r="HU288" s="417"/>
      <c r="HV288" s="417"/>
      <c r="HW288" s="417"/>
      <c r="HX288" s="417"/>
      <c r="HY288" s="417"/>
      <c r="HZ288" s="417"/>
      <c r="IA288" s="417"/>
      <c r="IB288" s="417"/>
      <c r="IC288" s="417"/>
      <c r="ID288" s="417"/>
      <c r="IE288" s="417"/>
      <c r="IF288" s="417"/>
      <c r="IG288" s="417"/>
      <c r="IH288" s="417"/>
      <c r="II288" s="417"/>
      <c r="IJ288" s="417"/>
      <c r="IK288" s="417"/>
      <c r="IL288" s="417"/>
      <c r="IM288" s="417"/>
      <c r="IN288" s="417"/>
      <c r="IO288" s="417"/>
      <c r="IP288" s="417"/>
      <c r="IQ288" s="417"/>
      <c r="IR288" s="417"/>
      <c r="IS288" s="417"/>
      <c r="IT288" s="417"/>
      <c r="IU288" s="417"/>
      <c r="IV288" s="417"/>
    </row>
    <row r="289" spans="1:256" s="382" customFormat="1" ht="15" customHeight="1" thickBot="1">
      <c r="A289" s="378"/>
      <c r="B289" s="383"/>
      <c r="C289" s="384"/>
      <c r="D289" s="398" t="s">
        <v>70</v>
      </c>
      <c r="E289" s="399" t="s">
        <v>71</v>
      </c>
      <c r="F289" s="399" t="s">
        <v>72</v>
      </c>
      <c r="G289" s="399" t="s">
        <v>73</v>
      </c>
      <c r="H289" s="400" t="s">
        <v>74</v>
      </c>
      <c r="I289" s="401" t="s">
        <v>75</v>
      </c>
      <c r="J289" s="481"/>
      <c r="K289" s="385"/>
      <c r="L289" s="384"/>
      <c r="M289" s="398" t="s">
        <v>70</v>
      </c>
      <c r="N289" s="399" t="s">
        <v>71</v>
      </c>
      <c r="O289" s="399" t="s">
        <v>72</v>
      </c>
      <c r="P289" s="399" t="s">
        <v>73</v>
      </c>
      <c r="Q289" s="400" t="s">
        <v>74</v>
      </c>
      <c r="R289" s="401" t="s">
        <v>75</v>
      </c>
      <c r="S289" s="386"/>
      <c r="U289" s="417"/>
      <c r="V289" s="417"/>
      <c r="W289" s="417"/>
      <c r="X289" s="417"/>
      <c r="Y289" s="417"/>
      <c r="Z289" s="417"/>
      <c r="AA289" s="417"/>
      <c r="AB289" s="417"/>
      <c r="AC289" s="417"/>
      <c r="AD289" s="417"/>
      <c r="AE289" s="417"/>
      <c r="AF289" s="417"/>
      <c r="AG289" s="417"/>
      <c r="AH289" s="417"/>
      <c r="AI289" s="417"/>
      <c r="AJ289" s="417"/>
      <c r="AK289" s="417"/>
      <c r="AL289" s="417"/>
      <c r="AM289" s="417"/>
      <c r="AN289" s="417"/>
      <c r="AO289" s="417"/>
      <c r="AP289" s="417"/>
      <c r="AQ289" s="417"/>
      <c r="AR289" s="417"/>
      <c r="AS289" s="417"/>
      <c r="AT289" s="417"/>
      <c r="AU289" s="417"/>
      <c r="AV289" s="417"/>
      <c r="AW289" s="417"/>
      <c r="AX289" s="417"/>
      <c r="AY289" s="417"/>
      <c r="AZ289" s="417"/>
      <c r="BA289" s="417"/>
      <c r="BB289" s="417"/>
      <c r="BC289" s="417"/>
      <c r="BD289" s="417"/>
      <c r="BE289" s="417"/>
      <c r="BF289" s="417"/>
      <c r="BG289" s="417"/>
      <c r="BH289" s="417"/>
      <c r="BI289" s="417"/>
      <c r="BJ289" s="417"/>
      <c r="BK289" s="417"/>
      <c r="BL289" s="417"/>
      <c r="BM289" s="417"/>
      <c r="BN289" s="417"/>
      <c r="BO289" s="417"/>
      <c r="BP289" s="417"/>
      <c r="BQ289" s="417"/>
      <c r="BR289" s="417"/>
      <c r="BS289" s="417"/>
      <c r="BT289" s="417"/>
      <c r="BU289" s="417"/>
      <c r="BV289" s="417"/>
      <c r="BW289" s="417"/>
      <c r="BX289" s="417"/>
      <c r="BY289" s="417"/>
      <c r="BZ289" s="417"/>
      <c r="CA289" s="417"/>
      <c r="CB289" s="417"/>
      <c r="CC289" s="417"/>
      <c r="CD289" s="417"/>
      <c r="CE289" s="417"/>
      <c r="CF289" s="417"/>
      <c r="CG289" s="417"/>
      <c r="CH289" s="417"/>
      <c r="CI289" s="417"/>
      <c r="CJ289" s="417"/>
      <c r="CK289" s="417"/>
      <c r="CL289" s="417"/>
      <c r="CM289" s="417"/>
      <c r="CN289" s="417"/>
      <c r="CO289" s="417"/>
      <c r="CP289" s="417"/>
      <c r="CQ289" s="417"/>
      <c r="CR289" s="417"/>
      <c r="CS289" s="417"/>
      <c r="CT289" s="417"/>
      <c r="CU289" s="417"/>
      <c r="CV289" s="417"/>
      <c r="CW289" s="417"/>
      <c r="CX289" s="417"/>
      <c r="CY289" s="417"/>
      <c r="CZ289" s="417"/>
      <c r="DA289" s="417"/>
      <c r="DB289" s="417"/>
      <c r="DC289" s="417"/>
      <c r="DD289" s="417"/>
      <c r="DE289" s="417"/>
      <c r="DF289" s="417"/>
      <c r="DG289" s="417"/>
      <c r="DH289" s="417"/>
      <c r="DI289" s="417"/>
      <c r="DJ289" s="417"/>
      <c r="DK289" s="417"/>
      <c r="DL289" s="417"/>
      <c r="DM289" s="417"/>
      <c r="DN289" s="417"/>
      <c r="DO289" s="417"/>
      <c r="DP289" s="417"/>
      <c r="DQ289" s="417"/>
      <c r="DR289" s="417"/>
      <c r="DS289" s="417"/>
      <c r="DT289" s="417"/>
      <c r="DU289" s="417"/>
      <c r="DV289" s="417"/>
      <c r="DW289" s="417"/>
      <c r="DX289" s="417"/>
      <c r="DY289" s="417"/>
      <c r="DZ289" s="417"/>
      <c r="EA289" s="417"/>
      <c r="EB289" s="417"/>
      <c r="EC289" s="417"/>
      <c r="ED289" s="417"/>
      <c r="EE289" s="417"/>
      <c r="EF289" s="417"/>
      <c r="EG289" s="417"/>
      <c r="EH289" s="417"/>
      <c r="EI289" s="417"/>
      <c r="EJ289" s="417"/>
      <c r="EK289" s="417"/>
      <c r="EL289" s="417"/>
      <c r="EM289" s="417"/>
      <c r="EN289" s="417"/>
      <c r="EO289" s="417"/>
      <c r="EP289" s="417"/>
      <c r="EQ289" s="417"/>
      <c r="ER289" s="417"/>
      <c r="ES289" s="417"/>
      <c r="ET289" s="417"/>
      <c r="EU289" s="417"/>
      <c r="EV289" s="417"/>
      <c r="EW289" s="417"/>
      <c r="EX289" s="417"/>
      <c r="EY289" s="417"/>
      <c r="EZ289" s="417"/>
      <c r="FA289" s="417"/>
      <c r="FB289" s="417"/>
      <c r="FC289" s="417"/>
      <c r="FD289" s="417"/>
      <c r="FE289" s="417"/>
      <c r="FF289" s="417"/>
      <c r="FG289" s="417"/>
      <c r="FH289" s="417"/>
      <c r="FI289" s="417"/>
      <c r="FJ289" s="417"/>
      <c r="FK289" s="417"/>
      <c r="FL289" s="417"/>
      <c r="FM289" s="417"/>
      <c r="FN289" s="417"/>
      <c r="FO289" s="417"/>
      <c r="FP289" s="417"/>
      <c r="FQ289" s="417"/>
      <c r="FR289" s="417"/>
      <c r="FS289" s="417"/>
      <c r="FT289" s="417"/>
      <c r="FU289" s="417"/>
      <c r="FV289" s="417"/>
      <c r="FW289" s="417"/>
      <c r="FX289" s="417"/>
      <c r="FY289" s="417"/>
      <c r="FZ289" s="417"/>
      <c r="GA289" s="417"/>
      <c r="GB289" s="417"/>
      <c r="GC289" s="417"/>
      <c r="GD289" s="417"/>
      <c r="GE289" s="417"/>
      <c r="GF289" s="417"/>
      <c r="GG289" s="417"/>
      <c r="GH289" s="417"/>
      <c r="GI289" s="417"/>
      <c r="GJ289" s="417"/>
      <c r="GK289" s="417"/>
      <c r="GL289" s="417"/>
      <c r="GM289" s="417"/>
      <c r="GN289" s="417"/>
      <c r="GO289" s="417"/>
      <c r="GP289" s="417"/>
      <c r="GQ289" s="417"/>
      <c r="GR289" s="417"/>
      <c r="GS289" s="417"/>
      <c r="GT289" s="417"/>
      <c r="GU289" s="417"/>
      <c r="GV289" s="417"/>
      <c r="GW289" s="417"/>
      <c r="GX289" s="417"/>
      <c r="GY289" s="417"/>
      <c r="GZ289" s="417"/>
      <c r="HA289" s="417"/>
      <c r="HB289" s="417"/>
      <c r="HC289" s="417"/>
      <c r="HD289" s="417"/>
      <c r="HE289" s="417"/>
      <c r="HF289" s="417"/>
      <c r="HG289" s="417"/>
      <c r="HH289" s="417"/>
      <c r="HI289" s="417"/>
      <c r="HJ289" s="417"/>
      <c r="HK289" s="417"/>
      <c r="HL289" s="417"/>
      <c r="HM289" s="417"/>
      <c r="HN289" s="417"/>
      <c r="HO289" s="417"/>
      <c r="HP289" s="417"/>
      <c r="HQ289" s="417"/>
      <c r="HR289" s="417"/>
      <c r="HS289" s="417"/>
      <c r="HT289" s="417"/>
      <c r="HU289" s="417"/>
      <c r="HV289" s="417"/>
      <c r="HW289" s="417"/>
      <c r="HX289" s="417"/>
      <c r="HY289" s="417"/>
      <c r="HZ289" s="417"/>
      <c r="IA289" s="417"/>
      <c r="IB289" s="417"/>
      <c r="IC289" s="417"/>
      <c r="ID289" s="417"/>
      <c r="IE289" s="417"/>
      <c r="IF289" s="417"/>
      <c r="IG289" s="417"/>
      <c r="IH289" s="417"/>
      <c r="II289" s="417"/>
      <c r="IJ289" s="417"/>
      <c r="IK289" s="417"/>
      <c r="IL289" s="417"/>
      <c r="IM289" s="417"/>
      <c r="IN289" s="417"/>
      <c r="IO289" s="417"/>
      <c r="IP289" s="417"/>
      <c r="IQ289" s="417"/>
      <c r="IR289" s="417"/>
      <c r="IS289" s="417"/>
      <c r="IT289" s="417"/>
      <c r="IU289" s="417"/>
      <c r="IV289" s="417"/>
    </row>
    <row r="290" spans="1:256" s="382" customFormat="1" ht="15" customHeight="1">
      <c r="A290" s="378"/>
      <c r="B290" s="418" t="s">
        <v>77</v>
      </c>
      <c r="C290" s="402" t="s">
        <v>76</v>
      </c>
      <c r="D290" s="403">
        <f>SUMIF('2. Annual Costs of Staff Posts'!$D$13:$D$113,'Summary of Organisation Cost (2'!C285,'2. Annual Costs of Staff Posts'!$L$13:$L$113)</f>
        <v>0</v>
      </c>
      <c r="E290" s="403">
        <f>SUMIF('2. Annual Costs of Staff Posts'!$D$13:$D$113,'Summary of Organisation Cost (2'!C285,'2. Annual Costs of Staff Posts'!$Q$13:$Q$113)</f>
        <v>0</v>
      </c>
      <c r="F290" s="403">
        <f>SUMIF('2. Annual Costs of Staff Posts'!$D$13:$D$113,'Summary of Organisation Cost (2'!C285,'2. Annual Costs of Staff Posts'!$V$13:$V$113)</f>
        <v>0</v>
      </c>
      <c r="G290" s="403">
        <f>SUMIF('2. Annual Costs of Staff Posts'!$D$13:$D$113,'Summary of Organisation Cost (2'!C285,'2. Annual Costs of Staff Posts'!$AA$13:$AA$113)</f>
        <v>0</v>
      </c>
      <c r="H290" s="403">
        <f>SUMIF('2. Annual Costs of Staff Posts'!$D$13:$D$113,'Summary of Organisation Cost (2'!C285,'2. Annual Costs of Staff Posts'!$AF$13:$AF$113)</f>
        <v>0</v>
      </c>
      <c r="I290" s="404">
        <f>SUM(D290:H290)</f>
        <v>0</v>
      </c>
      <c r="J290" s="481"/>
      <c r="K290" s="418" t="s">
        <v>77</v>
      </c>
      <c r="L290" s="402" t="s">
        <v>76</v>
      </c>
      <c r="M290" s="403">
        <f>SUMIF('2. Annual Costs of Staff Posts'!$D$13:$D$113,'Summary of Organisation Cost (2'!L285,'2. Annual Costs of Staff Posts'!$L$13:$L$113)</f>
        <v>0</v>
      </c>
      <c r="N290" s="403">
        <f>SUMIF('2. Annual Costs of Staff Posts'!$D$13:$D$113,'Summary of Organisation Cost (2'!L285,'2. Annual Costs of Staff Posts'!$Q$13:$Q$113)</f>
        <v>0</v>
      </c>
      <c r="O290" s="403">
        <f>SUMIF('2. Annual Costs of Staff Posts'!$D$13:$D$113,'Summary of Organisation Cost (2'!L285,'2. Annual Costs of Staff Posts'!$V$13:$V$113)</f>
        <v>0</v>
      </c>
      <c r="P290" s="403">
        <f>SUMIF('2. Annual Costs of Staff Posts'!$D$13:$D$113,'Summary of Organisation Cost (2'!L285,'2. Annual Costs of Staff Posts'!$AA$13:$AA$113)</f>
        <v>0</v>
      </c>
      <c r="Q290" s="403">
        <f>SUMIF('2. Annual Costs of Staff Posts'!$D$13:$D$113,'Summary of Organisation Cost (2'!L285,'2. Annual Costs of Staff Posts'!$AF$13:$AF$113)</f>
        <v>0</v>
      </c>
      <c r="R290" s="404">
        <f>SUM(M290:Q290)</f>
        <v>0</v>
      </c>
      <c r="S290" s="386"/>
      <c r="U290" s="417"/>
      <c r="V290" s="417"/>
      <c r="W290" s="417"/>
      <c r="X290" s="417"/>
      <c r="Y290" s="417"/>
      <c r="Z290" s="417"/>
      <c r="AA290" s="417"/>
      <c r="AB290" s="417"/>
      <c r="AC290" s="417"/>
      <c r="AD290" s="417"/>
      <c r="AE290" s="417"/>
      <c r="AF290" s="417"/>
      <c r="AG290" s="417"/>
      <c r="AH290" s="417"/>
      <c r="AI290" s="417"/>
      <c r="AJ290" s="417"/>
      <c r="AK290" s="417"/>
      <c r="AL290" s="417"/>
      <c r="AM290" s="417"/>
      <c r="AN290" s="417"/>
      <c r="AO290" s="417"/>
      <c r="AP290" s="417"/>
      <c r="AQ290" s="417"/>
      <c r="AR290" s="417"/>
      <c r="AS290" s="417"/>
      <c r="AT290" s="417"/>
      <c r="AU290" s="417"/>
      <c r="AV290" s="417"/>
      <c r="AW290" s="417"/>
      <c r="AX290" s="417"/>
      <c r="AY290" s="417"/>
      <c r="AZ290" s="417"/>
      <c r="BA290" s="417"/>
      <c r="BB290" s="417"/>
      <c r="BC290" s="417"/>
      <c r="BD290" s="417"/>
      <c r="BE290" s="417"/>
      <c r="BF290" s="417"/>
      <c r="BG290" s="417"/>
      <c r="BH290" s="417"/>
      <c r="BI290" s="417"/>
      <c r="BJ290" s="417"/>
      <c r="BK290" s="417"/>
      <c r="BL290" s="417"/>
      <c r="BM290" s="417"/>
      <c r="BN290" s="417"/>
      <c r="BO290" s="417"/>
      <c r="BP290" s="417"/>
      <c r="BQ290" s="417"/>
      <c r="BR290" s="417"/>
      <c r="BS290" s="417"/>
      <c r="BT290" s="417"/>
      <c r="BU290" s="417"/>
      <c r="BV290" s="417"/>
      <c r="BW290" s="417"/>
      <c r="BX290" s="417"/>
      <c r="BY290" s="417"/>
      <c r="BZ290" s="417"/>
      <c r="CA290" s="417"/>
      <c r="CB290" s="417"/>
      <c r="CC290" s="417"/>
      <c r="CD290" s="417"/>
      <c r="CE290" s="417"/>
      <c r="CF290" s="417"/>
      <c r="CG290" s="417"/>
      <c r="CH290" s="417"/>
      <c r="CI290" s="417"/>
      <c r="CJ290" s="417"/>
      <c r="CK290" s="417"/>
      <c r="CL290" s="417"/>
      <c r="CM290" s="417"/>
      <c r="CN290" s="417"/>
      <c r="CO290" s="417"/>
      <c r="CP290" s="417"/>
      <c r="CQ290" s="417"/>
      <c r="CR290" s="417"/>
      <c r="CS290" s="417"/>
      <c r="CT290" s="417"/>
      <c r="CU290" s="417"/>
      <c r="CV290" s="417"/>
      <c r="CW290" s="417"/>
      <c r="CX290" s="417"/>
      <c r="CY290" s="417"/>
      <c r="CZ290" s="417"/>
      <c r="DA290" s="417"/>
      <c r="DB290" s="417"/>
      <c r="DC290" s="417"/>
      <c r="DD290" s="417"/>
      <c r="DE290" s="417"/>
      <c r="DF290" s="417"/>
      <c r="DG290" s="417"/>
      <c r="DH290" s="417"/>
      <c r="DI290" s="417"/>
      <c r="DJ290" s="417"/>
      <c r="DK290" s="417"/>
      <c r="DL290" s="417"/>
      <c r="DM290" s="417"/>
      <c r="DN290" s="417"/>
      <c r="DO290" s="417"/>
      <c r="DP290" s="417"/>
      <c r="DQ290" s="417"/>
      <c r="DR290" s="417"/>
      <c r="DS290" s="417"/>
      <c r="DT290" s="417"/>
      <c r="DU290" s="417"/>
      <c r="DV290" s="417"/>
      <c r="DW290" s="417"/>
      <c r="DX290" s="417"/>
      <c r="DY290" s="417"/>
      <c r="DZ290" s="417"/>
      <c r="EA290" s="417"/>
      <c r="EB290" s="417"/>
      <c r="EC290" s="417"/>
      <c r="ED290" s="417"/>
      <c r="EE290" s="417"/>
      <c r="EF290" s="417"/>
      <c r="EG290" s="417"/>
      <c r="EH290" s="417"/>
      <c r="EI290" s="417"/>
      <c r="EJ290" s="417"/>
      <c r="EK290" s="417"/>
      <c r="EL290" s="417"/>
      <c r="EM290" s="417"/>
      <c r="EN290" s="417"/>
      <c r="EO290" s="417"/>
      <c r="EP290" s="417"/>
      <c r="EQ290" s="417"/>
      <c r="ER290" s="417"/>
      <c r="ES290" s="417"/>
      <c r="ET290" s="417"/>
      <c r="EU290" s="417"/>
      <c r="EV290" s="417"/>
      <c r="EW290" s="417"/>
      <c r="EX290" s="417"/>
      <c r="EY290" s="417"/>
      <c r="EZ290" s="417"/>
      <c r="FA290" s="417"/>
      <c r="FB290" s="417"/>
      <c r="FC290" s="417"/>
      <c r="FD290" s="417"/>
      <c r="FE290" s="417"/>
      <c r="FF290" s="417"/>
      <c r="FG290" s="417"/>
      <c r="FH290" s="417"/>
      <c r="FI290" s="417"/>
      <c r="FJ290" s="417"/>
      <c r="FK290" s="417"/>
      <c r="FL290" s="417"/>
      <c r="FM290" s="417"/>
      <c r="FN290" s="417"/>
      <c r="FO290" s="417"/>
      <c r="FP290" s="417"/>
      <c r="FQ290" s="417"/>
      <c r="FR290" s="417"/>
      <c r="FS290" s="417"/>
      <c r="FT290" s="417"/>
      <c r="FU290" s="417"/>
      <c r="FV290" s="417"/>
      <c r="FW290" s="417"/>
      <c r="FX290" s="417"/>
      <c r="FY290" s="417"/>
      <c r="FZ290" s="417"/>
      <c r="GA290" s="417"/>
      <c r="GB290" s="417"/>
      <c r="GC290" s="417"/>
      <c r="GD290" s="417"/>
      <c r="GE290" s="417"/>
      <c r="GF290" s="417"/>
      <c r="GG290" s="417"/>
      <c r="GH290" s="417"/>
      <c r="GI290" s="417"/>
      <c r="GJ290" s="417"/>
      <c r="GK290" s="417"/>
      <c r="GL290" s="417"/>
      <c r="GM290" s="417"/>
      <c r="GN290" s="417"/>
      <c r="GO290" s="417"/>
      <c r="GP290" s="417"/>
      <c r="GQ290" s="417"/>
      <c r="GR290" s="417"/>
      <c r="GS290" s="417"/>
      <c r="GT290" s="417"/>
      <c r="GU290" s="417"/>
      <c r="GV290" s="417"/>
      <c r="GW290" s="417"/>
      <c r="GX290" s="417"/>
      <c r="GY290" s="417"/>
      <c r="GZ290" s="417"/>
      <c r="HA290" s="417"/>
      <c r="HB290" s="417"/>
      <c r="HC290" s="417"/>
      <c r="HD290" s="417"/>
      <c r="HE290" s="417"/>
      <c r="HF290" s="417"/>
      <c r="HG290" s="417"/>
      <c r="HH290" s="417"/>
      <c r="HI290" s="417"/>
      <c r="HJ290" s="417"/>
      <c r="HK290" s="417"/>
      <c r="HL290" s="417"/>
      <c r="HM290" s="417"/>
      <c r="HN290" s="417"/>
      <c r="HO290" s="417"/>
      <c r="HP290" s="417"/>
      <c r="HQ290" s="417"/>
      <c r="HR290" s="417"/>
      <c r="HS290" s="417"/>
      <c r="HT290" s="417"/>
      <c r="HU290" s="417"/>
      <c r="HV290" s="417"/>
      <c r="HW290" s="417"/>
      <c r="HX290" s="417"/>
      <c r="HY290" s="417"/>
      <c r="HZ290" s="417"/>
      <c r="IA290" s="417"/>
      <c r="IB290" s="417"/>
      <c r="IC290" s="417"/>
      <c r="ID290" s="417"/>
      <c r="IE290" s="417"/>
      <c r="IF290" s="417"/>
      <c r="IG290" s="417"/>
      <c r="IH290" s="417"/>
      <c r="II290" s="417"/>
      <c r="IJ290" s="417"/>
      <c r="IK290" s="417"/>
      <c r="IL290" s="417"/>
      <c r="IM290" s="417"/>
      <c r="IN290" s="417"/>
      <c r="IO290" s="417"/>
      <c r="IP290" s="417"/>
      <c r="IQ290" s="417"/>
      <c r="IR290" s="417"/>
      <c r="IS290" s="417"/>
      <c r="IT290" s="417"/>
      <c r="IU290" s="417"/>
      <c r="IV290" s="417"/>
    </row>
    <row r="291" spans="1:256" s="382" customFormat="1" ht="15" customHeight="1">
      <c r="A291" s="416"/>
      <c r="B291" s="418" t="s">
        <v>77</v>
      </c>
      <c r="C291" s="405" t="s">
        <v>78</v>
      </c>
      <c r="D291" s="403">
        <f>SUMIF('3.Travel,Subsistence&amp;Conference'!$E$12:$E$61,'Summary of Organisation Cost (2'!C285,'3.Travel,Subsistence&amp;Conference'!$I$12:$I$61)</f>
        <v>0</v>
      </c>
      <c r="E291" s="403">
        <f>SUMIF('3.Travel,Subsistence&amp;Conference'!$E$12:$E$61,'Summary of Organisation Cost (2'!C285,'3.Travel,Subsistence&amp;Conference'!$K$12:$K$61)</f>
        <v>0</v>
      </c>
      <c r="F291" s="403">
        <f>SUMIF('3.Travel,Subsistence&amp;Conference'!$E$12:$E$61,'Summary of Organisation Cost (2'!C285,'3.Travel,Subsistence&amp;Conference'!$M$12:$M$61)</f>
        <v>0</v>
      </c>
      <c r="G291" s="403">
        <f>SUMIF('3.Travel,Subsistence&amp;Conference'!$E$12:$E$61,'Summary of Organisation Cost (2'!C285,'3.Travel,Subsistence&amp;Conference'!$O$12:$O$61)</f>
        <v>0</v>
      </c>
      <c r="H291" s="403">
        <f>SUMIF('3.Travel,Subsistence&amp;Conference'!$E$12:$E$61,'Summary of Organisation Cost (2'!C285,'3.Travel,Subsistence&amp;Conference'!$Q$12:$Q$61)</f>
        <v>0</v>
      </c>
      <c r="I291" s="406">
        <f t="shared" ref="I291:I297" si="68">SUM(D291:H291)</f>
        <v>0</v>
      </c>
      <c r="J291" s="481"/>
      <c r="K291" s="418" t="s">
        <v>77</v>
      </c>
      <c r="L291" s="405" t="s">
        <v>78</v>
      </c>
      <c r="M291" s="403">
        <f>SUMIF('3.Travel,Subsistence&amp;Conference'!$E$12:$E$61,'Summary of Organisation Cost (2'!L285,'3.Travel,Subsistence&amp;Conference'!$I$12:$I$61)</f>
        <v>0</v>
      </c>
      <c r="N291" s="403">
        <f>SUMIF('3.Travel,Subsistence&amp;Conference'!$E$12:$E$61,'Summary of Organisation Cost (2'!L285,'3.Travel,Subsistence&amp;Conference'!$K$12:$K$61)</f>
        <v>0</v>
      </c>
      <c r="O291" s="403">
        <f>SUMIF('3.Travel,Subsistence&amp;Conference'!$E$12:$E$61,'Summary of Organisation Cost (2'!L285,'3.Travel,Subsistence&amp;Conference'!$M$12:$M$61)</f>
        <v>0</v>
      </c>
      <c r="P291" s="403">
        <f>SUMIF('3.Travel,Subsistence&amp;Conference'!$E$12:$E$61,'Summary of Organisation Cost (2'!L285,'3.Travel,Subsistence&amp;Conference'!$O$12:$O$61)</f>
        <v>0</v>
      </c>
      <c r="Q291" s="403">
        <f>SUMIF('3.Travel,Subsistence&amp;Conference'!$E$12:$E$61,'Summary of Organisation Cost (2'!L285,'3.Travel,Subsistence&amp;Conference'!$Q$12:$Q$61)</f>
        <v>0</v>
      </c>
      <c r="R291" s="406">
        <f t="shared" ref="R291:R297" si="69">SUM(M291:Q291)</f>
        <v>0</v>
      </c>
      <c r="S291" s="386"/>
      <c r="U291" s="417"/>
      <c r="V291" s="417"/>
      <c r="W291" s="417"/>
      <c r="X291" s="417"/>
      <c r="Y291" s="417"/>
      <c r="Z291" s="417"/>
      <c r="AA291" s="417"/>
      <c r="AB291" s="417"/>
      <c r="AC291" s="417"/>
      <c r="AD291" s="417"/>
      <c r="AE291" s="417"/>
      <c r="AF291" s="417"/>
      <c r="AG291" s="417"/>
      <c r="AH291" s="417"/>
      <c r="AI291" s="417"/>
      <c r="AJ291" s="417"/>
      <c r="AK291" s="417"/>
      <c r="AL291" s="417"/>
      <c r="AM291" s="417"/>
      <c r="AN291" s="417"/>
      <c r="AO291" s="417"/>
      <c r="AP291" s="417"/>
      <c r="AQ291" s="417"/>
      <c r="AR291" s="417"/>
      <c r="AS291" s="417"/>
      <c r="AT291" s="417"/>
      <c r="AU291" s="417"/>
      <c r="AV291" s="417"/>
      <c r="AW291" s="417"/>
      <c r="AX291" s="417"/>
      <c r="AY291" s="417"/>
      <c r="AZ291" s="417"/>
      <c r="BA291" s="417"/>
      <c r="BB291" s="417"/>
      <c r="BC291" s="417"/>
      <c r="BD291" s="417"/>
      <c r="BE291" s="417"/>
      <c r="BF291" s="417"/>
      <c r="BG291" s="417"/>
      <c r="BH291" s="417"/>
      <c r="BI291" s="417"/>
      <c r="BJ291" s="417"/>
      <c r="BK291" s="417"/>
      <c r="BL291" s="417"/>
      <c r="BM291" s="417"/>
      <c r="BN291" s="417"/>
      <c r="BO291" s="417"/>
      <c r="BP291" s="417"/>
      <c r="BQ291" s="417"/>
      <c r="BR291" s="417"/>
      <c r="BS291" s="417"/>
      <c r="BT291" s="417"/>
      <c r="BU291" s="417"/>
      <c r="BV291" s="417"/>
      <c r="BW291" s="417"/>
      <c r="BX291" s="417"/>
      <c r="BY291" s="417"/>
      <c r="BZ291" s="417"/>
      <c r="CA291" s="417"/>
      <c r="CB291" s="417"/>
      <c r="CC291" s="417"/>
      <c r="CD291" s="417"/>
      <c r="CE291" s="417"/>
      <c r="CF291" s="417"/>
      <c r="CG291" s="417"/>
      <c r="CH291" s="417"/>
      <c r="CI291" s="417"/>
      <c r="CJ291" s="417"/>
      <c r="CK291" s="417"/>
      <c r="CL291" s="417"/>
      <c r="CM291" s="417"/>
      <c r="CN291" s="417"/>
      <c r="CO291" s="417"/>
      <c r="CP291" s="417"/>
      <c r="CQ291" s="417"/>
      <c r="CR291" s="417"/>
      <c r="CS291" s="417"/>
      <c r="CT291" s="417"/>
      <c r="CU291" s="417"/>
      <c r="CV291" s="417"/>
      <c r="CW291" s="417"/>
      <c r="CX291" s="417"/>
      <c r="CY291" s="417"/>
      <c r="CZ291" s="417"/>
      <c r="DA291" s="417"/>
      <c r="DB291" s="417"/>
      <c r="DC291" s="417"/>
      <c r="DD291" s="417"/>
      <c r="DE291" s="417"/>
      <c r="DF291" s="417"/>
      <c r="DG291" s="417"/>
      <c r="DH291" s="417"/>
      <c r="DI291" s="417"/>
      <c r="DJ291" s="417"/>
      <c r="DK291" s="417"/>
      <c r="DL291" s="417"/>
      <c r="DM291" s="417"/>
      <c r="DN291" s="417"/>
      <c r="DO291" s="417"/>
      <c r="DP291" s="417"/>
      <c r="DQ291" s="417"/>
      <c r="DR291" s="417"/>
      <c r="DS291" s="417"/>
      <c r="DT291" s="417"/>
      <c r="DU291" s="417"/>
      <c r="DV291" s="417"/>
      <c r="DW291" s="417"/>
      <c r="DX291" s="417"/>
      <c r="DY291" s="417"/>
      <c r="DZ291" s="417"/>
      <c r="EA291" s="417"/>
      <c r="EB291" s="417"/>
      <c r="EC291" s="417"/>
      <c r="ED291" s="417"/>
      <c r="EE291" s="417"/>
      <c r="EF291" s="417"/>
      <c r="EG291" s="417"/>
      <c r="EH291" s="417"/>
      <c r="EI291" s="417"/>
      <c r="EJ291" s="417"/>
      <c r="EK291" s="417"/>
      <c r="EL291" s="417"/>
      <c r="EM291" s="417"/>
      <c r="EN291" s="417"/>
      <c r="EO291" s="417"/>
      <c r="EP291" s="417"/>
      <c r="EQ291" s="417"/>
      <c r="ER291" s="417"/>
      <c r="ES291" s="417"/>
      <c r="ET291" s="417"/>
      <c r="EU291" s="417"/>
      <c r="EV291" s="417"/>
      <c r="EW291" s="417"/>
      <c r="EX291" s="417"/>
      <c r="EY291" s="417"/>
      <c r="EZ291" s="417"/>
      <c r="FA291" s="417"/>
      <c r="FB291" s="417"/>
      <c r="FC291" s="417"/>
      <c r="FD291" s="417"/>
      <c r="FE291" s="417"/>
      <c r="FF291" s="417"/>
      <c r="FG291" s="417"/>
      <c r="FH291" s="417"/>
      <c r="FI291" s="417"/>
      <c r="FJ291" s="417"/>
      <c r="FK291" s="417"/>
      <c r="FL291" s="417"/>
      <c r="FM291" s="417"/>
      <c r="FN291" s="417"/>
      <c r="FO291" s="417"/>
      <c r="FP291" s="417"/>
      <c r="FQ291" s="417"/>
      <c r="FR291" s="417"/>
      <c r="FS291" s="417"/>
      <c r="FT291" s="417"/>
      <c r="FU291" s="417"/>
      <c r="FV291" s="417"/>
      <c r="FW291" s="417"/>
      <c r="FX291" s="417"/>
      <c r="FY291" s="417"/>
      <c r="FZ291" s="417"/>
      <c r="GA291" s="417"/>
      <c r="GB291" s="417"/>
      <c r="GC291" s="417"/>
      <c r="GD291" s="417"/>
      <c r="GE291" s="417"/>
      <c r="GF291" s="417"/>
      <c r="GG291" s="417"/>
      <c r="GH291" s="417"/>
      <c r="GI291" s="417"/>
      <c r="GJ291" s="417"/>
      <c r="GK291" s="417"/>
      <c r="GL291" s="417"/>
      <c r="GM291" s="417"/>
      <c r="GN291" s="417"/>
      <c r="GO291" s="417"/>
      <c r="GP291" s="417"/>
      <c r="GQ291" s="417"/>
      <c r="GR291" s="417"/>
      <c r="GS291" s="417"/>
      <c r="GT291" s="417"/>
      <c r="GU291" s="417"/>
      <c r="GV291" s="417"/>
      <c r="GW291" s="417"/>
      <c r="GX291" s="417"/>
      <c r="GY291" s="417"/>
      <c r="GZ291" s="417"/>
      <c r="HA291" s="417"/>
      <c r="HB291" s="417"/>
      <c r="HC291" s="417"/>
      <c r="HD291" s="417"/>
      <c r="HE291" s="417"/>
      <c r="HF291" s="417"/>
      <c r="HG291" s="417"/>
      <c r="HH291" s="417"/>
      <c r="HI291" s="417"/>
      <c r="HJ291" s="417"/>
      <c r="HK291" s="417"/>
      <c r="HL291" s="417"/>
      <c r="HM291" s="417"/>
      <c r="HN291" s="417"/>
      <c r="HO291" s="417"/>
      <c r="HP291" s="417"/>
      <c r="HQ291" s="417"/>
      <c r="HR291" s="417"/>
      <c r="HS291" s="417"/>
      <c r="HT291" s="417"/>
      <c r="HU291" s="417"/>
      <c r="HV291" s="417"/>
      <c r="HW291" s="417"/>
      <c r="HX291" s="417"/>
      <c r="HY291" s="417"/>
      <c r="HZ291" s="417"/>
      <c r="IA291" s="417"/>
      <c r="IB291" s="417"/>
      <c r="IC291" s="417"/>
      <c r="ID291" s="417"/>
      <c r="IE291" s="417"/>
      <c r="IF291" s="417"/>
      <c r="IG291" s="417"/>
      <c r="IH291" s="417"/>
      <c r="II291" s="417"/>
      <c r="IJ291" s="417"/>
      <c r="IK291" s="417"/>
      <c r="IL291" s="417"/>
      <c r="IM291" s="417"/>
      <c r="IN291" s="417"/>
      <c r="IO291" s="417"/>
      <c r="IP291" s="417"/>
      <c r="IQ291" s="417"/>
      <c r="IR291" s="417"/>
      <c r="IS291" s="417"/>
      <c r="IT291" s="417"/>
      <c r="IU291" s="417"/>
      <c r="IV291" s="417"/>
    </row>
    <row r="292" spans="1:256" s="382" customFormat="1" ht="15" customHeight="1">
      <c r="A292" s="378"/>
      <c r="B292" s="418" t="s">
        <v>77</v>
      </c>
      <c r="C292" s="407" t="s">
        <v>27</v>
      </c>
      <c r="D292" s="403">
        <f>SUMIF('4. Equipment'!$D$12:$D$61,'Summary of Organisation Cost (2'!C285,'4. Equipment'!$H$12:$H$61)</f>
        <v>0</v>
      </c>
      <c r="E292" s="403">
        <f>SUMIF('4. Equipment'!$D$12:$D$61,'Summary of Organisation Cost (2'!C285,'4. Equipment'!$J$12:$J$61)</f>
        <v>0</v>
      </c>
      <c r="F292" s="403">
        <f>SUMIF('4. Equipment'!$D$12:$D$61,'Summary of Organisation Cost (2'!C285,'4. Equipment'!$L$12:$L$61)</f>
        <v>0</v>
      </c>
      <c r="G292" s="403">
        <f>SUMIF('4. Equipment'!$D$12:$D$61,'Summary of Organisation Cost (2'!C285,'4. Equipment'!$N$12:$N$61)</f>
        <v>0</v>
      </c>
      <c r="H292" s="403">
        <f>SUMIF('4. Equipment'!$D$12:$D$61,'Summary of Organisation Cost (2'!C285,'4. Equipment'!$P$12:$P$61)</f>
        <v>0</v>
      </c>
      <c r="I292" s="406">
        <f t="shared" si="68"/>
        <v>0</v>
      </c>
      <c r="J292" s="481"/>
      <c r="K292" s="418" t="s">
        <v>77</v>
      </c>
      <c r="L292" s="407" t="s">
        <v>27</v>
      </c>
      <c r="M292" s="403">
        <f>SUMIF('4. Equipment'!$D$12:$D$61,'Summary of Organisation Cost (2'!L285,'4. Equipment'!$H$12:$H$61)</f>
        <v>0</v>
      </c>
      <c r="N292" s="403">
        <f>SUMIF('4. Equipment'!$D$12:$D$61,'Summary of Organisation Cost (2'!L285,'4. Equipment'!$J$12:$J$61)</f>
        <v>0</v>
      </c>
      <c r="O292" s="403">
        <f>SUMIF('4. Equipment'!$D$12:$D$61,'Summary of Organisation Cost (2'!L285,'4. Equipment'!$L$12:$L$61)</f>
        <v>0</v>
      </c>
      <c r="P292" s="403">
        <f>SUMIF('4. Equipment'!$D$12:$D$61,'Summary of Organisation Cost (2'!L285,'4. Equipment'!$N$12:$N$61)</f>
        <v>0</v>
      </c>
      <c r="Q292" s="403">
        <f>SUMIF('4. Equipment'!$D$12:$D$61,'Summary of Organisation Cost (2'!L285,'4. Equipment'!$P$12:$P$61)</f>
        <v>0</v>
      </c>
      <c r="R292" s="406">
        <f t="shared" si="69"/>
        <v>0</v>
      </c>
      <c r="S292" s="386"/>
      <c r="U292" s="417"/>
      <c r="V292" s="417"/>
      <c r="W292" s="417"/>
      <c r="X292" s="417"/>
      <c r="Y292" s="417"/>
      <c r="Z292" s="417"/>
      <c r="AA292" s="417"/>
      <c r="AB292" s="417"/>
      <c r="AC292" s="417"/>
      <c r="AD292" s="417"/>
      <c r="AE292" s="417"/>
      <c r="AF292" s="417"/>
      <c r="AG292" s="417"/>
      <c r="AH292" s="417"/>
      <c r="AI292" s="417"/>
      <c r="AJ292" s="417"/>
      <c r="AK292" s="417"/>
      <c r="AL292" s="417"/>
      <c r="AM292" s="417"/>
      <c r="AN292" s="417"/>
      <c r="AO292" s="417"/>
      <c r="AP292" s="417"/>
      <c r="AQ292" s="417"/>
      <c r="AR292" s="417"/>
      <c r="AS292" s="417"/>
      <c r="AT292" s="417"/>
      <c r="AU292" s="417"/>
      <c r="AV292" s="417"/>
      <c r="AW292" s="417"/>
      <c r="AX292" s="417"/>
      <c r="AY292" s="417"/>
      <c r="AZ292" s="417"/>
      <c r="BA292" s="417"/>
      <c r="BB292" s="417"/>
      <c r="BC292" s="417"/>
      <c r="BD292" s="417"/>
      <c r="BE292" s="417"/>
      <c r="BF292" s="417"/>
      <c r="BG292" s="417"/>
      <c r="BH292" s="417"/>
      <c r="BI292" s="417"/>
      <c r="BJ292" s="417"/>
      <c r="BK292" s="417"/>
      <c r="BL292" s="417"/>
      <c r="BM292" s="417"/>
      <c r="BN292" s="417"/>
      <c r="BO292" s="417"/>
      <c r="BP292" s="417"/>
      <c r="BQ292" s="417"/>
      <c r="BR292" s="417"/>
      <c r="BS292" s="417"/>
      <c r="BT292" s="417"/>
      <c r="BU292" s="417"/>
      <c r="BV292" s="417"/>
      <c r="BW292" s="417"/>
      <c r="BX292" s="417"/>
      <c r="BY292" s="417"/>
      <c r="BZ292" s="417"/>
      <c r="CA292" s="417"/>
      <c r="CB292" s="417"/>
      <c r="CC292" s="417"/>
      <c r="CD292" s="417"/>
      <c r="CE292" s="417"/>
      <c r="CF292" s="417"/>
      <c r="CG292" s="417"/>
      <c r="CH292" s="417"/>
      <c r="CI292" s="417"/>
      <c r="CJ292" s="417"/>
      <c r="CK292" s="417"/>
      <c r="CL292" s="417"/>
      <c r="CM292" s="417"/>
      <c r="CN292" s="417"/>
      <c r="CO292" s="417"/>
      <c r="CP292" s="417"/>
      <c r="CQ292" s="417"/>
      <c r="CR292" s="417"/>
      <c r="CS292" s="417"/>
      <c r="CT292" s="417"/>
      <c r="CU292" s="417"/>
      <c r="CV292" s="417"/>
      <c r="CW292" s="417"/>
      <c r="CX292" s="417"/>
      <c r="CY292" s="417"/>
      <c r="CZ292" s="417"/>
      <c r="DA292" s="417"/>
      <c r="DB292" s="417"/>
      <c r="DC292" s="417"/>
      <c r="DD292" s="417"/>
      <c r="DE292" s="417"/>
      <c r="DF292" s="417"/>
      <c r="DG292" s="417"/>
      <c r="DH292" s="417"/>
      <c r="DI292" s="417"/>
      <c r="DJ292" s="417"/>
      <c r="DK292" s="417"/>
      <c r="DL292" s="417"/>
      <c r="DM292" s="417"/>
      <c r="DN292" s="417"/>
      <c r="DO292" s="417"/>
      <c r="DP292" s="417"/>
      <c r="DQ292" s="417"/>
      <c r="DR292" s="417"/>
      <c r="DS292" s="417"/>
      <c r="DT292" s="417"/>
      <c r="DU292" s="417"/>
      <c r="DV292" s="417"/>
      <c r="DW292" s="417"/>
      <c r="DX292" s="417"/>
      <c r="DY292" s="417"/>
      <c r="DZ292" s="417"/>
      <c r="EA292" s="417"/>
      <c r="EB292" s="417"/>
      <c r="EC292" s="417"/>
      <c r="ED292" s="417"/>
      <c r="EE292" s="417"/>
      <c r="EF292" s="417"/>
      <c r="EG292" s="417"/>
      <c r="EH292" s="417"/>
      <c r="EI292" s="417"/>
      <c r="EJ292" s="417"/>
      <c r="EK292" s="417"/>
      <c r="EL292" s="417"/>
      <c r="EM292" s="417"/>
      <c r="EN292" s="417"/>
      <c r="EO292" s="417"/>
      <c r="EP292" s="417"/>
      <c r="EQ292" s="417"/>
      <c r="ER292" s="417"/>
      <c r="ES292" s="417"/>
      <c r="ET292" s="417"/>
      <c r="EU292" s="417"/>
      <c r="EV292" s="417"/>
      <c r="EW292" s="417"/>
      <c r="EX292" s="417"/>
      <c r="EY292" s="417"/>
      <c r="EZ292" s="417"/>
      <c r="FA292" s="417"/>
      <c r="FB292" s="417"/>
      <c r="FC292" s="417"/>
      <c r="FD292" s="417"/>
      <c r="FE292" s="417"/>
      <c r="FF292" s="417"/>
      <c r="FG292" s="417"/>
      <c r="FH292" s="417"/>
      <c r="FI292" s="417"/>
      <c r="FJ292" s="417"/>
      <c r="FK292" s="417"/>
      <c r="FL292" s="417"/>
      <c r="FM292" s="417"/>
      <c r="FN292" s="417"/>
      <c r="FO292" s="417"/>
      <c r="FP292" s="417"/>
      <c r="FQ292" s="417"/>
      <c r="FR292" s="417"/>
      <c r="FS292" s="417"/>
      <c r="FT292" s="417"/>
      <c r="FU292" s="417"/>
      <c r="FV292" s="417"/>
      <c r="FW292" s="417"/>
      <c r="FX292" s="417"/>
      <c r="FY292" s="417"/>
      <c r="FZ292" s="417"/>
      <c r="GA292" s="417"/>
      <c r="GB292" s="417"/>
      <c r="GC292" s="417"/>
      <c r="GD292" s="417"/>
      <c r="GE292" s="417"/>
      <c r="GF292" s="417"/>
      <c r="GG292" s="417"/>
      <c r="GH292" s="417"/>
      <c r="GI292" s="417"/>
      <c r="GJ292" s="417"/>
      <c r="GK292" s="417"/>
      <c r="GL292" s="417"/>
      <c r="GM292" s="417"/>
      <c r="GN292" s="417"/>
      <c r="GO292" s="417"/>
      <c r="GP292" s="417"/>
      <c r="GQ292" s="417"/>
      <c r="GR292" s="417"/>
      <c r="GS292" s="417"/>
      <c r="GT292" s="417"/>
      <c r="GU292" s="417"/>
      <c r="GV292" s="417"/>
      <c r="GW292" s="417"/>
      <c r="GX292" s="417"/>
      <c r="GY292" s="417"/>
      <c r="GZ292" s="417"/>
      <c r="HA292" s="417"/>
      <c r="HB292" s="417"/>
      <c r="HC292" s="417"/>
      <c r="HD292" s="417"/>
      <c r="HE292" s="417"/>
      <c r="HF292" s="417"/>
      <c r="HG292" s="417"/>
      <c r="HH292" s="417"/>
      <c r="HI292" s="417"/>
      <c r="HJ292" s="417"/>
      <c r="HK292" s="417"/>
      <c r="HL292" s="417"/>
      <c r="HM292" s="417"/>
      <c r="HN292" s="417"/>
      <c r="HO292" s="417"/>
      <c r="HP292" s="417"/>
      <c r="HQ292" s="417"/>
      <c r="HR292" s="417"/>
      <c r="HS292" s="417"/>
      <c r="HT292" s="417"/>
      <c r="HU292" s="417"/>
      <c r="HV292" s="417"/>
      <c r="HW292" s="417"/>
      <c r="HX292" s="417"/>
      <c r="HY292" s="417"/>
      <c r="HZ292" s="417"/>
      <c r="IA292" s="417"/>
      <c r="IB292" s="417"/>
      <c r="IC292" s="417"/>
      <c r="ID292" s="417"/>
      <c r="IE292" s="417"/>
      <c r="IF292" s="417"/>
      <c r="IG292" s="417"/>
      <c r="IH292" s="417"/>
      <c r="II292" s="417"/>
      <c r="IJ292" s="417"/>
      <c r="IK292" s="417"/>
      <c r="IL292" s="417"/>
      <c r="IM292" s="417"/>
      <c r="IN292" s="417"/>
      <c r="IO292" s="417"/>
      <c r="IP292" s="417"/>
      <c r="IQ292" s="417"/>
      <c r="IR292" s="417"/>
      <c r="IS292" s="417"/>
      <c r="IT292" s="417"/>
      <c r="IU292" s="417"/>
      <c r="IV292" s="417"/>
    </row>
    <row r="293" spans="1:256" s="382" customFormat="1" ht="15" customHeight="1">
      <c r="A293" s="378"/>
      <c r="B293" s="418" t="s">
        <v>77</v>
      </c>
      <c r="C293" s="407" t="s">
        <v>28</v>
      </c>
      <c r="D293" s="403">
        <f>SUMIF('5. Consumables'!$D$12:$D$61,'Summary of Organisation Cost (2'!C285,'5. Consumables'!$H$12:$H$61)</f>
        <v>0</v>
      </c>
      <c r="E293" s="403">
        <f>SUMIF('5. Consumables'!$D$12:$D$61,'Summary of Organisation Cost (2'!C285,'5. Consumables'!$J$12:$J$61)</f>
        <v>0</v>
      </c>
      <c r="F293" s="403">
        <f>SUMIF('5. Consumables'!$D$12:$D$61,'Summary of Organisation Cost (2'!C285,'5. Consumables'!$L$12:$L$61)</f>
        <v>0</v>
      </c>
      <c r="G293" s="403">
        <f>SUMIF('5. Consumables'!$D$12:$D$61,'Summary of Organisation Cost (2'!C285,'5. Consumables'!$N$12:$N$61)</f>
        <v>0</v>
      </c>
      <c r="H293" s="403">
        <f>SUMIF('5. Consumables'!$D$12:$D$61,'Summary of Organisation Cost (2'!C285,'5. Consumables'!$P$12:$P$61)</f>
        <v>0</v>
      </c>
      <c r="I293" s="406">
        <f t="shared" si="68"/>
        <v>0</v>
      </c>
      <c r="J293" s="481"/>
      <c r="K293" s="418" t="s">
        <v>77</v>
      </c>
      <c r="L293" s="407" t="s">
        <v>28</v>
      </c>
      <c r="M293" s="403">
        <f>SUMIF('5. Consumables'!$D$12:$D$61,'Summary of Organisation Cost (2'!L285,'5. Consumables'!$H$12:$H$61)</f>
        <v>0</v>
      </c>
      <c r="N293" s="403">
        <f>SUMIF('5. Consumables'!$D$12:$D$61,'Summary of Organisation Cost (2'!L285,'5. Consumables'!$J$12:$J$61)</f>
        <v>0</v>
      </c>
      <c r="O293" s="403">
        <f>SUMIF('5. Consumables'!$D$12:$D$61,'Summary of Organisation Cost (2'!L285,'5. Consumables'!$L$12:$L$61)</f>
        <v>0</v>
      </c>
      <c r="P293" s="403">
        <f>SUMIF('5. Consumables'!$D$12:$D$61,'Summary of Organisation Cost (2'!L285,'5. Consumables'!$N$12:$N$61)</f>
        <v>0</v>
      </c>
      <c r="Q293" s="403">
        <f>SUMIF('5. Consumables'!$D$12:$D$61,'Summary of Organisation Cost (2'!L285,'5. Consumables'!$P$12:$P$61)</f>
        <v>0</v>
      </c>
      <c r="R293" s="406">
        <f t="shared" si="69"/>
        <v>0</v>
      </c>
      <c r="S293" s="386"/>
      <c r="U293" s="417"/>
      <c r="V293" s="417"/>
      <c r="W293" s="417"/>
      <c r="X293" s="417"/>
      <c r="Y293" s="417"/>
      <c r="Z293" s="417"/>
      <c r="AA293" s="417"/>
      <c r="AB293" s="417"/>
      <c r="AC293" s="417"/>
      <c r="AD293" s="417"/>
      <c r="AE293" s="417"/>
      <c r="AF293" s="417"/>
      <c r="AG293" s="417"/>
      <c r="AH293" s="417"/>
      <c r="AI293" s="417"/>
      <c r="AJ293" s="417"/>
      <c r="AK293" s="417"/>
      <c r="AL293" s="417"/>
      <c r="AM293" s="417"/>
      <c r="AN293" s="417"/>
      <c r="AO293" s="417"/>
      <c r="AP293" s="417"/>
      <c r="AQ293" s="417"/>
      <c r="AR293" s="417"/>
      <c r="AS293" s="417"/>
      <c r="AT293" s="417"/>
      <c r="AU293" s="417"/>
      <c r="AV293" s="417"/>
      <c r="AW293" s="417"/>
      <c r="AX293" s="417"/>
      <c r="AY293" s="417"/>
      <c r="AZ293" s="417"/>
      <c r="BA293" s="417"/>
      <c r="BB293" s="417"/>
      <c r="BC293" s="417"/>
      <c r="BD293" s="417"/>
      <c r="BE293" s="417"/>
      <c r="BF293" s="417"/>
      <c r="BG293" s="417"/>
      <c r="BH293" s="417"/>
      <c r="BI293" s="417"/>
      <c r="BJ293" s="417"/>
      <c r="BK293" s="417"/>
      <c r="BL293" s="417"/>
      <c r="BM293" s="417"/>
      <c r="BN293" s="417"/>
      <c r="BO293" s="417"/>
      <c r="BP293" s="417"/>
      <c r="BQ293" s="417"/>
      <c r="BR293" s="417"/>
      <c r="BS293" s="417"/>
      <c r="BT293" s="417"/>
      <c r="BU293" s="417"/>
      <c r="BV293" s="417"/>
      <c r="BW293" s="417"/>
      <c r="BX293" s="417"/>
      <c r="BY293" s="417"/>
      <c r="BZ293" s="417"/>
      <c r="CA293" s="417"/>
      <c r="CB293" s="417"/>
      <c r="CC293" s="417"/>
      <c r="CD293" s="417"/>
      <c r="CE293" s="417"/>
      <c r="CF293" s="417"/>
      <c r="CG293" s="417"/>
      <c r="CH293" s="417"/>
      <c r="CI293" s="417"/>
      <c r="CJ293" s="417"/>
      <c r="CK293" s="417"/>
      <c r="CL293" s="417"/>
      <c r="CM293" s="417"/>
      <c r="CN293" s="417"/>
      <c r="CO293" s="417"/>
      <c r="CP293" s="417"/>
      <c r="CQ293" s="417"/>
      <c r="CR293" s="417"/>
      <c r="CS293" s="417"/>
      <c r="CT293" s="417"/>
      <c r="CU293" s="417"/>
      <c r="CV293" s="417"/>
      <c r="CW293" s="417"/>
      <c r="CX293" s="417"/>
      <c r="CY293" s="417"/>
      <c r="CZ293" s="417"/>
      <c r="DA293" s="417"/>
      <c r="DB293" s="417"/>
      <c r="DC293" s="417"/>
      <c r="DD293" s="417"/>
      <c r="DE293" s="417"/>
      <c r="DF293" s="417"/>
      <c r="DG293" s="417"/>
      <c r="DH293" s="417"/>
      <c r="DI293" s="417"/>
      <c r="DJ293" s="417"/>
      <c r="DK293" s="417"/>
      <c r="DL293" s="417"/>
      <c r="DM293" s="417"/>
      <c r="DN293" s="417"/>
      <c r="DO293" s="417"/>
      <c r="DP293" s="417"/>
      <c r="DQ293" s="417"/>
      <c r="DR293" s="417"/>
      <c r="DS293" s="417"/>
      <c r="DT293" s="417"/>
      <c r="DU293" s="417"/>
      <c r="DV293" s="417"/>
      <c r="DW293" s="417"/>
      <c r="DX293" s="417"/>
      <c r="DY293" s="417"/>
      <c r="DZ293" s="417"/>
      <c r="EA293" s="417"/>
      <c r="EB293" s="417"/>
      <c r="EC293" s="417"/>
      <c r="ED293" s="417"/>
      <c r="EE293" s="417"/>
      <c r="EF293" s="417"/>
      <c r="EG293" s="417"/>
      <c r="EH293" s="417"/>
      <c r="EI293" s="417"/>
      <c r="EJ293" s="417"/>
      <c r="EK293" s="417"/>
      <c r="EL293" s="417"/>
      <c r="EM293" s="417"/>
      <c r="EN293" s="417"/>
      <c r="EO293" s="417"/>
      <c r="EP293" s="417"/>
      <c r="EQ293" s="417"/>
      <c r="ER293" s="417"/>
      <c r="ES293" s="417"/>
      <c r="ET293" s="417"/>
      <c r="EU293" s="417"/>
      <c r="EV293" s="417"/>
      <c r="EW293" s="417"/>
      <c r="EX293" s="417"/>
      <c r="EY293" s="417"/>
      <c r="EZ293" s="417"/>
      <c r="FA293" s="417"/>
      <c r="FB293" s="417"/>
      <c r="FC293" s="417"/>
      <c r="FD293" s="417"/>
      <c r="FE293" s="417"/>
      <c r="FF293" s="417"/>
      <c r="FG293" s="417"/>
      <c r="FH293" s="417"/>
      <c r="FI293" s="417"/>
      <c r="FJ293" s="417"/>
      <c r="FK293" s="417"/>
      <c r="FL293" s="417"/>
      <c r="FM293" s="417"/>
      <c r="FN293" s="417"/>
      <c r="FO293" s="417"/>
      <c r="FP293" s="417"/>
      <c r="FQ293" s="417"/>
      <c r="FR293" s="417"/>
      <c r="FS293" s="417"/>
      <c r="FT293" s="417"/>
      <c r="FU293" s="417"/>
      <c r="FV293" s="417"/>
      <c r="FW293" s="417"/>
      <c r="FX293" s="417"/>
      <c r="FY293" s="417"/>
      <c r="FZ293" s="417"/>
      <c r="GA293" s="417"/>
      <c r="GB293" s="417"/>
      <c r="GC293" s="417"/>
      <c r="GD293" s="417"/>
      <c r="GE293" s="417"/>
      <c r="GF293" s="417"/>
      <c r="GG293" s="417"/>
      <c r="GH293" s="417"/>
      <c r="GI293" s="417"/>
      <c r="GJ293" s="417"/>
      <c r="GK293" s="417"/>
      <c r="GL293" s="417"/>
      <c r="GM293" s="417"/>
      <c r="GN293" s="417"/>
      <c r="GO293" s="417"/>
      <c r="GP293" s="417"/>
      <c r="GQ293" s="417"/>
      <c r="GR293" s="417"/>
      <c r="GS293" s="417"/>
      <c r="GT293" s="417"/>
      <c r="GU293" s="417"/>
      <c r="GV293" s="417"/>
      <c r="GW293" s="417"/>
      <c r="GX293" s="417"/>
      <c r="GY293" s="417"/>
      <c r="GZ293" s="417"/>
      <c r="HA293" s="417"/>
      <c r="HB293" s="417"/>
      <c r="HC293" s="417"/>
      <c r="HD293" s="417"/>
      <c r="HE293" s="417"/>
      <c r="HF293" s="417"/>
      <c r="HG293" s="417"/>
      <c r="HH293" s="417"/>
      <c r="HI293" s="417"/>
      <c r="HJ293" s="417"/>
      <c r="HK293" s="417"/>
      <c r="HL293" s="417"/>
      <c r="HM293" s="417"/>
      <c r="HN293" s="417"/>
      <c r="HO293" s="417"/>
      <c r="HP293" s="417"/>
      <c r="HQ293" s="417"/>
      <c r="HR293" s="417"/>
      <c r="HS293" s="417"/>
      <c r="HT293" s="417"/>
      <c r="HU293" s="417"/>
      <c r="HV293" s="417"/>
      <c r="HW293" s="417"/>
      <c r="HX293" s="417"/>
      <c r="HY293" s="417"/>
      <c r="HZ293" s="417"/>
      <c r="IA293" s="417"/>
      <c r="IB293" s="417"/>
      <c r="IC293" s="417"/>
      <c r="ID293" s="417"/>
      <c r="IE293" s="417"/>
      <c r="IF293" s="417"/>
      <c r="IG293" s="417"/>
      <c r="IH293" s="417"/>
      <c r="II293" s="417"/>
      <c r="IJ293" s="417"/>
      <c r="IK293" s="417"/>
      <c r="IL293" s="417"/>
      <c r="IM293" s="417"/>
      <c r="IN293" s="417"/>
      <c r="IO293" s="417"/>
      <c r="IP293" s="417"/>
      <c r="IQ293" s="417"/>
      <c r="IR293" s="417"/>
      <c r="IS293" s="417"/>
      <c r="IT293" s="417"/>
      <c r="IU293" s="417"/>
      <c r="IV293" s="417"/>
    </row>
    <row r="294" spans="1:256" s="382" customFormat="1" ht="15" customHeight="1">
      <c r="A294" s="378"/>
      <c r="B294" s="418" t="s">
        <v>77</v>
      </c>
      <c r="C294" s="407" t="s">
        <v>29</v>
      </c>
      <c r="D294" s="403">
        <f>SUMIF('6. PPIEP'!$D$12:$D$61,'Summary of Organisation Cost (2'!C285,'6. PPIEP'!$H$12:$H$61)</f>
        <v>0</v>
      </c>
      <c r="E294" s="403">
        <f>SUMIF('6. PPIEP'!$D$12:$D$61,'Summary of Organisation Cost (2'!C285,'6. PPIEP'!$J$12:$J$61)</f>
        <v>0</v>
      </c>
      <c r="F294" s="403">
        <f>SUMIF('6. PPIEP'!$D$12:$D$61,'Summary of Organisation Cost (2'!C285,'6. PPIEP'!$L$12:$L$61)</f>
        <v>0</v>
      </c>
      <c r="G294" s="403">
        <f>SUMIF('6. PPIEP'!$D$12:$D$61,'Summary of Organisation Cost (2'!C285,'6. PPIEP'!$N$12:$N$61)</f>
        <v>0</v>
      </c>
      <c r="H294" s="403">
        <f>SUMIF('6. PPIEP'!$D$12:$D$61,'Summary of Organisation Cost (2'!C285,'6. PPIEP'!$P$12:$P$61)</f>
        <v>0</v>
      </c>
      <c r="I294" s="406">
        <f t="shared" si="68"/>
        <v>0</v>
      </c>
      <c r="J294" s="481"/>
      <c r="K294" s="418" t="s">
        <v>77</v>
      </c>
      <c r="L294" s="407" t="s">
        <v>29</v>
      </c>
      <c r="M294" s="403">
        <f>SUMIF('6. PPIEP'!$D$12:$D$61,'Summary of Organisation Cost (2'!L285,'6. PPIEP'!$H$12:$H$61)</f>
        <v>0</v>
      </c>
      <c r="N294" s="403">
        <f>SUMIF('6. PPIEP'!$D$12:$D$61,'Summary of Organisation Cost (2'!L285,'6. PPIEP'!$J$12:$J$61)</f>
        <v>0</v>
      </c>
      <c r="O294" s="403">
        <f>SUMIF('6. PPIEP'!$D$12:$D$61,'Summary of Organisation Cost (2'!L285,'6. PPIEP'!$L$12:$L$61)</f>
        <v>0</v>
      </c>
      <c r="P294" s="403">
        <f>SUMIF('6. PPIEP'!$D$12:$D$61,'Summary of Organisation Cost (2'!L285,'6. PPIEP'!$N$12:$N$61)</f>
        <v>0</v>
      </c>
      <c r="Q294" s="403">
        <f>SUMIF('6. PPIEP'!$D$12:$D$61,'Summary of Organisation Cost (2'!L285,'6. PPIEP'!$P$12:$P$61)</f>
        <v>0</v>
      </c>
      <c r="R294" s="406">
        <f t="shared" si="69"/>
        <v>0</v>
      </c>
      <c r="S294" s="386"/>
      <c r="U294" s="417"/>
      <c r="V294" s="417"/>
      <c r="W294" s="417"/>
      <c r="X294" s="417"/>
      <c r="Y294" s="417"/>
      <c r="Z294" s="417"/>
      <c r="AA294" s="417"/>
      <c r="AB294" s="417"/>
      <c r="AC294" s="417"/>
      <c r="AD294" s="417"/>
      <c r="AE294" s="417"/>
      <c r="AF294" s="417"/>
      <c r="AG294" s="417"/>
      <c r="AH294" s="417"/>
      <c r="AI294" s="417"/>
      <c r="AJ294" s="417"/>
      <c r="AK294" s="417"/>
      <c r="AL294" s="417"/>
      <c r="AM294" s="417"/>
      <c r="AN294" s="417"/>
      <c r="AO294" s="417"/>
      <c r="AP294" s="417"/>
      <c r="AQ294" s="417"/>
      <c r="AR294" s="417"/>
      <c r="AS294" s="417"/>
      <c r="AT294" s="417"/>
      <c r="AU294" s="417"/>
      <c r="AV294" s="417"/>
      <c r="AW294" s="417"/>
      <c r="AX294" s="417"/>
      <c r="AY294" s="417"/>
      <c r="AZ294" s="417"/>
      <c r="BA294" s="417"/>
      <c r="BB294" s="417"/>
      <c r="BC294" s="417"/>
      <c r="BD294" s="417"/>
      <c r="BE294" s="417"/>
      <c r="BF294" s="417"/>
      <c r="BG294" s="417"/>
      <c r="BH294" s="417"/>
      <c r="BI294" s="417"/>
      <c r="BJ294" s="417"/>
      <c r="BK294" s="417"/>
      <c r="BL294" s="417"/>
      <c r="BM294" s="417"/>
      <c r="BN294" s="417"/>
      <c r="BO294" s="417"/>
      <c r="BP294" s="417"/>
      <c r="BQ294" s="417"/>
      <c r="BR294" s="417"/>
      <c r="BS294" s="417"/>
      <c r="BT294" s="417"/>
      <c r="BU294" s="417"/>
      <c r="BV294" s="417"/>
      <c r="BW294" s="417"/>
      <c r="BX294" s="417"/>
      <c r="BY294" s="417"/>
      <c r="BZ294" s="417"/>
      <c r="CA294" s="417"/>
      <c r="CB294" s="417"/>
      <c r="CC294" s="417"/>
      <c r="CD294" s="417"/>
      <c r="CE294" s="417"/>
      <c r="CF294" s="417"/>
      <c r="CG294" s="417"/>
      <c r="CH294" s="417"/>
      <c r="CI294" s="417"/>
      <c r="CJ294" s="417"/>
      <c r="CK294" s="417"/>
      <c r="CL294" s="417"/>
      <c r="CM294" s="417"/>
      <c r="CN294" s="417"/>
      <c r="CO294" s="417"/>
      <c r="CP294" s="417"/>
      <c r="CQ294" s="417"/>
      <c r="CR294" s="417"/>
      <c r="CS294" s="417"/>
      <c r="CT294" s="417"/>
      <c r="CU294" s="417"/>
      <c r="CV294" s="417"/>
      <c r="CW294" s="417"/>
      <c r="CX294" s="417"/>
      <c r="CY294" s="417"/>
      <c r="CZ294" s="417"/>
      <c r="DA294" s="417"/>
      <c r="DB294" s="417"/>
      <c r="DC294" s="417"/>
      <c r="DD294" s="417"/>
      <c r="DE294" s="417"/>
      <c r="DF294" s="417"/>
      <c r="DG294" s="417"/>
      <c r="DH294" s="417"/>
      <c r="DI294" s="417"/>
      <c r="DJ294" s="417"/>
      <c r="DK294" s="417"/>
      <c r="DL294" s="417"/>
      <c r="DM294" s="417"/>
      <c r="DN294" s="417"/>
      <c r="DO294" s="417"/>
      <c r="DP294" s="417"/>
      <c r="DQ294" s="417"/>
      <c r="DR294" s="417"/>
      <c r="DS294" s="417"/>
      <c r="DT294" s="417"/>
      <c r="DU294" s="417"/>
      <c r="DV294" s="417"/>
      <c r="DW294" s="417"/>
      <c r="DX294" s="417"/>
      <c r="DY294" s="417"/>
      <c r="DZ294" s="417"/>
      <c r="EA294" s="417"/>
      <c r="EB294" s="417"/>
      <c r="EC294" s="417"/>
      <c r="ED294" s="417"/>
      <c r="EE294" s="417"/>
      <c r="EF294" s="417"/>
      <c r="EG294" s="417"/>
      <c r="EH294" s="417"/>
      <c r="EI294" s="417"/>
      <c r="EJ294" s="417"/>
      <c r="EK294" s="417"/>
      <c r="EL294" s="417"/>
      <c r="EM294" s="417"/>
      <c r="EN294" s="417"/>
      <c r="EO294" s="417"/>
      <c r="EP294" s="417"/>
      <c r="EQ294" s="417"/>
      <c r="ER294" s="417"/>
      <c r="ES294" s="417"/>
      <c r="ET294" s="417"/>
      <c r="EU294" s="417"/>
      <c r="EV294" s="417"/>
      <c r="EW294" s="417"/>
      <c r="EX294" s="417"/>
      <c r="EY294" s="417"/>
      <c r="EZ294" s="417"/>
      <c r="FA294" s="417"/>
      <c r="FB294" s="417"/>
      <c r="FC294" s="417"/>
      <c r="FD294" s="417"/>
      <c r="FE294" s="417"/>
      <c r="FF294" s="417"/>
      <c r="FG294" s="417"/>
      <c r="FH294" s="417"/>
      <c r="FI294" s="417"/>
      <c r="FJ294" s="417"/>
      <c r="FK294" s="417"/>
      <c r="FL294" s="417"/>
      <c r="FM294" s="417"/>
      <c r="FN294" s="417"/>
      <c r="FO294" s="417"/>
      <c r="FP294" s="417"/>
      <c r="FQ294" s="417"/>
      <c r="FR294" s="417"/>
      <c r="FS294" s="417"/>
      <c r="FT294" s="417"/>
      <c r="FU294" s="417"/>
      <c r="FV294" s="417"/>
      <c r="FW294" s="417"/>
      <c r="FX294" s="417"/>
      <c r="FY294" s="417"/>
      <c r="FZ294" s="417"/>
      <c r="GA294" s="417"/>
      <c r="GB294" s="417"/>
      <c r="GC294" s="417"/>
      <c r="GD294" s="417"/>
      <c r="GE294" s="417"/>
      <c r="GF294" s="417"/>
      <c r="GG294" s="417"/>
      <c r="GH294" s="417"/>
      <c r="GI294" s="417"/>
      <c r="GJ294" s="417"/>
      <c r="GK294" s="417"/>
      <c r="GL294" s="417"/>
      <c r="GM294" s="417"/>
      <c r="GN294" s="417"/>
      <c r="GO294" s="417"/>
      <c r="GP294" s="417"/>
      <c r="GQ294" s="417"/>
      <c r="GR294" s="417"/>
      <c r="GS294" s="417"/>
      <c r="GT294" s="417"/>
      <c r="GU294" s="417"/>
      <c r="GV294" s="417"/>
      <c r="GW294" s="417"/>
      <c r="GX294" s="417"/>
      <c r="GY294" s="417"/>
      <c r="GZ294" s="417"/>
      <c r="HA294" s="417"/>
      <c r="HB294" s="417"/>
      <c r="HC294" s="417"/>
      <c r="HD294" s="417"/>
      <c r="HE294" s="417"/>
      <c r="HF294" s="417"/>
      <c r="HG294" s="417"/>
      <c r="HH294" s="417"/>
      <c r="HI294" s="417"/>
      <c r="HJ294" s="417"/>
      <c r="HK294" s="417"/>
      <c r="HL294" s="417"/>
      <c r="HM294" s="417"/>
      <c r="HN294" s="417"/>
      <c r="HO294" s="417"/>
      <c r="HP294" s="417"/>
      <c r="HQ294" s="417"/>
      <c r="HR294" s="417"/>
      <c r="HS294" s="417"/>
      <c r="HT294" s="417"/>
      <c r="HU294" s="417"/>
      <c r="HV294" s="417"/>
      <c r="HW294" s="417"/>
      <c r="HX294" s="417"/>
      <c r="HY294" s="417"/>
      <c r="HZ294" s="417"/>
      <c r="IA294" s="417"/>
      <c r="IB294" s="417"/>
      <c r="IC294" s="417"/>
      <c r="ID294" s="417"/>
      <c r="IE294" s="417"/>
      <c r="IF294" s="417"/>
      <c r="IG294" s="417"/>
      <c r="IH294" s="417"/>
      <c r="II294" s="417"/>
      <c r="IJ294" s="417"/>
      <c r="IK294" s="417"/>
      <c r="IL294" s="417"/>
      <c r="IM294" s="417"/>
      <c r="IN294" s="417"/>
      <c r="IO294" s="417"/>
      <c r="IP294" s="417"/>
      <c r="IQ294" s="417"/>
      <c r="IR294" s="417"/>
      <c r="IS294" s="417"/>
      <c r="IT294" s="417"/>
      <c r="IU294" s="417"/>
      <c r="IV294" s="417"/>
    </row>
    <row r="295" spans="1:256" s="382" customFormat="1" ht="15" customHeight="1">
      <c r="A295" s="378"/>
      <c r="B295" s="418" t="s">
        <v>77</v>
      </c>
      <c r="C295" s="407" t="s">
        <v>30</v>
      </c>
      <c r="D295" s="403">
        <f>SUMIF('7. Dissemination'!$D$12:$D$61,'Summary of Organisation Cost (2'!C285,'7. Dissemination'!$H$12:$H$61)</f>
        <v>0</v>
      </c>
      <c r="E295" s="403">
        <f>SUMIF('7. Dissemination'!$D$12:$D$61,'Summary of Organisation Cost (2'!C285,'7. Dissemination'!$J$12:$J$61)</f>
        <v>0</v>
      </c>
      <c r="F295" s="403">
        <f>SUMIF('7. Dissemination'!$D$12:$D$61,'Summary of Organisation Cost (2'!C285,'7. Dissemination'!$L$12:$L$61)</f>
        <v>0</v>
      </c>
      <c r="G295" s="403">
        <f>SUMIF('7. Dissemination'!$D$12:$D$61,'Summary of Organisation Cost (2'!C285,'7. Dissemination'!$N$12:$N$61)</f>
        <v>0</v>
      </c>
      <c r="H295" s="403">
        <f>SUMIF('7. Dissemination'!$D$12:$D$61,'Summary of Organisation Cost (2'!C285,'7. Dissemination'!$P$12:$P$61)</f>
        <v>0</v>
      </c>
      <c r="I295" s="406">
        <f t="shared" si="68"/>
        <v>0</v>
      </c>
      <c r="J295" s="481"/>
      <c r="K295" s="418" t="s">
        <v>77</v>
      </c>
      <c r="L295" s="407" t="s">
        <v>30</v>
      </c>
      <c r="M295" s="403">
        <f>SUMIF('7. Dissemination'!$D$12:$D$61,'Summary of Organisation Cost (2'!L285,'7. Dissemination'!$H$12:$H$61)</f>
        <v>0</v>
      </c>
      <c r="N295" s="403">
        <f>SUMIF('7. Dissemination'!$D$12:$D$61,'Summary of Organisation Cost (2'!L285,'7. Dissemination'!$J$12:$J$61)</f>
        <v>0</v>
      </c>
      <c r="O295" s="403">
        <f>SUMIF('7. Dissemination'!$D$12:$D$61,'Summary of Organisation Cost (2'!L285,'7. Dissemination'!$L$12:$L$61)</f>
        <v>0</v>
      </c>
      <c r="P295" s="403">
        <f>SUMIF('7. Dissemination'!$D$12:$D$61,'Summary of Organisation Cost (2'!L285,'7. Dissemination'!$N$12:$N$61)</f>
        <v>0</v>
      </c>
      <c r="Q295" s="403">
        <f>SUMIF('7. Dissemination'!$D$12:$D$61,'Summary of Organisation Cost (2'!L285,'7. Dissemination'!$P$12:$P$61)</f>
        <v>0</v>
      </c>
      <c r="R295" s="406">
        <f t="shared" si="69"/>
        <v>0</v>
      </c>
      <c r="S295" s="386"/>
      <c r="U295" s="417"/>
      <c r="V295" s="417"/>
      <c r="W295" s="417"/>
      <c r="X295" s="417"/>
      <c r="Y295" s="417"/>
      <c r="Z295" s="417"/>
      <c r="AA295" s="417"/>
      <c r="AB295" s="417"/>
      <c r="AC295" s="417"/>
      <c r="AD295" s="417"/>
      <c r="AE295" s="417"/>
      <c r="AF295" s="417"/>
      <c r="AG295" s="417"/>
      <c r="AH295" s="417"/>
      <c r="AI295" s="417"/>
      <c r="AJ295" s="417"/>
      <c r="AK295" s="417"/>
      <c r="AL295" s="417"/>
      <c r="AM295" s="417"/>
      <c r="AN295" s="417"/>
      <c r="AO295" s="417"/>
      <c r="AP295" s="417"/>
      <c r="AQ295" s="417"/>
      <c r="AR295" s="417"/>
      <c r="AS295" s="417"/>
      <c r="AT295" s="417"/>
      <c r="AU295" s="417"/>
      <c r="AV295" s="417"/>
      <c r="AW295" s="417"/>
      <c r="AX295" s="417"/>
      <c r="AY295" s="417"/>
      <c r="AZ295" s="417"/>
      <c r="BA295" s="417"/>
      <c r="BB295" s="417"/>
      <c r="BC295" s="417"/>
      <c r="BD295" s="417"/>
      <c r="BE295" s="417"/>
      <c r="BF295" s="417"/>
      <c r="BG295" s="417"/>
      <c r="BH295" s="417"/>
      <c r="BI295" s="417"/>
      <c r="BJ295" s="417"/>
      <c r="BK295" s="417"/>
      <c r="BL295" s="417"/>
      <c r="BM295" s="417"/>
      <c r="BN295" s="417"/>
      <c r="BO295" s="417"/>
      <c r="BP295" s="417"/>
      <c r="BQ295" s="417"/>
      <c r="BR295" s="417"/>
      <c r="BS295" s="417"/>
      <c r="BT295" s="417"/>
      <c r="BU295" s="417"/>
      <c r="BV295" s="417"/>
      <c r="BW295" s="417"/>
      <c r="BX295" s="417"/>
      <c r="BY295" s="417"/>
      <c r="BZ295" s="417"/>
      <c r="CA295" s="417"/>
      <c r="CB295" s="417"/>
      <c r="CC295" s="417"/>
      <c r="CD295" s="417"/>
      <c r="CE295" s="417"/>
      <c r="CF295" s="417"/>
      <c r="CG295" s="417"/>
      <c r="CH295" s="417"/>
      <c r="CI295" s="417"/>
      <c r="CJ295" s="417"/>
      <c r="CK295" s="417"/>
      <c r="CL295" s="417"/>
      <c r="CM295" s="417"/>
      <c r="CN295" s="417"/>
      <c r="CO295" s="417"/>
      <c r="CP295" s="417"/>
      <c r="CQ295" s="417"/>
      <c r="CR295" s="417"/>
      <c r="CS295" s="417"/>
      <c r="CT295" s="417"/>
      <c r="CU295" s="417"/>
      <c r="CV295" s="417"/>
      <c r="CW295" s="417"/>
      <c r="CX295" s="417"/>
      <c r="CY295" s="417"/>
      <c r="CZ295" s="417"/>
      <c r="DA295" s="417"/>
      <c r="DB295" s="417"/>
      <c r="DC295" s="417"/>
      <c r="DD295" s="417"/>
      <c r="DE295" s="417"/>
      <c r="DF295" s="417"/>
      <c r="DG295" s="417"/>
      <c r="DH295" s="417"/>
      <c r="DI295" s="417"/>
      <c r="DJ295" s="417"/>
      <c r="DK295" s="417"/>
      <c r="DL295" s="417"/>
      <c r="DM295" s="417"/>
      <c r="DN295" s="417"/>
      <c r="DO295" s="417"/>
      <c r="DP295" s="417"/>
      <c r="DQ295" s="417"/>
      <c r="DR295" s="417"/>
      <c r="DS295" s="417"/>
      <c r="DT295" s="417"/>
      <c r="DU295" s="417"/>
      <c r="DV295" s="417"/>
      <c r="DW295" s="417"/>
      <c r="DX295" s="417"/>
      <c r="DY295" s="417"/>
      <c r="DZ295" s="417"/>
      <c r="EA295" s="417"/>
      <c r="EB295" s="417"/>
      <c r="EC295" s="417"/>
      <c r="ED295" s="417"/>
      <c r="EE295" s="417"/>
      <c r="EF295" s="417"/>
      <c r="EG295" s="417"/>
      <c r="EH295" s="417"/>
      <c r="EI295" s="417"/>
      <c r="EJ295" s="417"/>
      <c r="EK295" s="417"/>
      <c r="EL295" s="417"/>
      <c r="EM295" s="417"/>
      <c r="EN295" s="417"/>
      <c r="EO295" s="417"/>
      <c r="EP295" s="417"/>
      <c r="EQ295" s="417"/>
      <c r="ER295" s="417"/>
      <c r="ES295" s="417"/>
      <c r="ET295" s="417"/>
      <c r="EU295" s="417"/>
      <c r="EV295" s="417"/>
      <c r="EW295" s="417"/>
      <c r="EX295" s="417"/>
      <c r="EY295" s="417"/>
      <c r="EZ295" s="417"/>
      <c r="FA295" s="417"/>
      <c r="FB295" s="417"/>
      <c r="FC295" s="417"/>
      <c r="FD295" s="417"/>
      <c r="FE295" s="417"/>
      <c r="FF295" s="417"/>
      <c r="FG295" s="417"/>
      <c r="FH295" s="417"/>
      <c r="FI295" s="417"/>
      <c r="FJ295" s="417"/>
      <c r="FK295" s="417"/>
      <c r="FL295" s="417"/>
      <c r="FM295" s="417"/>
      <c r="FN295" s="417"/>
      <c r="FO295" s="417"/>
      <c r="FP295" s="417"/>
      <c r="FQ295" s="417"/>
      <c r="FR295" s="417"/>
      <c r="FS295" s="417"/>
      <c r="FT295" s="417"/>
      <c r="FU295" s="417"/>
      <c r="FV295" s="417"/>
      <c r="FW295" s="417"/>
      <c r="FX295" s="417"/>
      <c r="FY295" s="417"/>
      <c r="FZ295" s="417"/>
      <c r="GA295" s="417"/>
      <c r="GB295" s="417"/>
      <c r="GC295" s="417"/>
      <c r="GD295" s="417"/>
      <c r="GE295" s="417"/>
      <c r="GF295" s="417"/>
      <c r="GG295" s="417"/>
      <c r="GH295" s="417"/>
      <c r="GI295" s="417"/>
      <c r="GJ295" s="417"/>
      <c r="GK295" s="417"/>
      <c r="GL295" s="417"/>
      <c r="GM295" s="417"/>
      <c r="GN295" s="417"/>
      <c r="GO295" s="417"/>
      <c r="GP295" s="417"/>
      <c r="GQ295" s="417"/>
      <c r="GR295" s="417"/>
      <c r="GS295" s="417"/>
      <c r="GT295" s="417"/>
      <c r="GU295" s="417"/>
      <c r="GV295" s="417"/>
      <c r="GW295" s="417"/>
      <c r="GX295" s="417"/>
      <c r="GY295" s="417"/>
      <c r="GZ295" s="417"/>
      <c r="HA295" s="417"/>
      <c r="HB295" s="417"/>
      <c r="HC295" s="417"/>
      <c r="HD295" s="417"/>
      <c r="HE295" s="417"/>
      <c r="HF295" s="417"/>
      <c r="HG295" s="417"/>
      <c r="HH295" s="417"/>
      <c r="HI295" s="417"/>
      <c r="HJ295" s="417"/>
      <c r="HK295" s="417"/>
      <c r="HL295" s="417"/>
      <c r="HM295" s="417"/>
      <c r="HN295" s="417"/>
      <c r="HO295" s="417"/>
      <c r="HP295" s="417"/>
      <c r="HQ295" s="417"/>
      <c r="HR295" s="417"/>
      <c r="HS295" s="417"/>
      <c r="HT295" s="417"/>
      <c r="HU295" s="417"/>
      <c r="HV295" s="417"/>
      <c r="HW295" s="417"/>
      <c r="HX295" s="417"/>
      <c r="HY295" s="417"/>
      <c r="HZ295" s="417"/>
      <c r="IA295" s="417"/>
      <c r="IB295" s="417"/>
      <c r="IC295" s="417"/>
      <c r="ID295" s="417"/>
      <c r="IE295" s="417"/>
      <c r="IF295" s="417"/>
      <c r="IG295" s="417"/>
      <c r="IH295" s="417"/>
      <c r="II295" s="417"/>
      <c r="IJ295" s="417"/>
      <c r="IK295" s="417"/>
      <c r="IL295" s="417"/>
      <c r="IM295" s="417"/>
      <c r="IN295" s="417"/>
      <c r="IO295" s="417"/>
      <c r="IP295" s="417"/>
      <c r="IQ295" s="417"/>
      <c r="IR295" s="417"/>
      <c r="IS295" s="417"/>
      <c r="IT295" s="417"/>
      <c r="IU295" s="417"/>
      <c r="IV295" s="417"/>
    </row>
    <row r="296" spans="1:256" s="382" customFormat="1" ht="15" customHeight="1">
      <c r="A296" s="378"/>
      <c r="B296" s="418" t="s">
        <v>77</v>
      </c>
      <c r="C296" s="407" t="s">
        <v>79</v>
      </c>
      <c r="D296" s="403">
        <f>SUMIF('8. Other Direct Costs '!$D$12:$D$62,'Summary of Organisation Cost (2'!C285,'8. Other Direct Costs '!$H$12:$H$62)</f>
        <v>0</v>
      </c>
      <c r="E296" s="403">
        <f>SUMIF('8. Other Direct Costs '!$D$12:$D$62,'Summary of Organisation Cost (2'!C285,'8. Other Direct Costs '!$J$12:$J$62)</f>
        <v>0</v>
      </c>
      <c r="F296" s="403">
        <f>SUMIF('8. Other Direct Costs '!$D$12:$D$62,'Summary of Organisation Cost (2'!C285,'8. Other Direct Costs '!$L$12:$L$62)</f>
        <v>0</v>
      </c>
      <c r="G296" s="403">
        <f>SUMIF('8. Other Direct Costs '!$D$12:$D$62,'Summary of Organisation Cost (2'!C285,'8. Other Direct Costs '!$N$12:$N$62)</f>
        <v>0</v>
      </c>
      <c r="H296" s="403">
        <f>SUMIF('8. Other Direct Costs '!$D$12:$D$62,'Summary of Organisation Cost (2'!C285,'8. Other Direct Costs '!$P$12:$P$62)</f>
        <v>0</v>
      </c>
      <c r="I296" s="406">
        <f t="shared" si="68"/>
        <v>0</v>
      </c>
      <c r="J296" s="481"/>
      <c r="K296" s="418" t="s">
        <v>77</v>
      </c>
      <c r="L296" s="407" t="s">
        <v>79</v>
      </c>
      <c r="M296" s="403">
        <f>SUMIF('8. Other Direct Costs '!$D$12:$D$62,'Summary of Organisation Cost (2'!L285,'8. Other Direct Costs '!$H$12:$H$62)</f>
        <v>0</v>
      </c>
      <c r="N296" s="403">
        <f>SUMIF('8. Other Direct Costs '!$D$12:$D$62,'Summary of Organisation Cost (2'!L285,'8. Other Direct Costs '!$J$12:$J$62)</f>
        <v>0</v>
      </c>
      <c r="O296" s="403">
        <f>SUMIF('8. Other Direct Costs '!$D$12:$D$62,'Summary of Organisation Cost (2'!L285,'8. Other Direct Costs '!$L$12:$L$62)</f>
        <v>0</v>
      </c>
      <c r="P296" s="403">
        <f>SUMIF('8. Other Direct Costs '!$D$12:$D$62,'Summary of Organisation Cost (2'!L285,'8. Other Direct Costs '!$N$12:$N$62)</f>
        <v>0</v>
      </c>
      <c r="Q296" s="403">
        <f>SUMIF('8. Other Direct Costs '!$D$12:$D$62,'Summary of Organisation Cost (2'!L285,'8. Other Direct Costs '!$P$12:$P$62)</f>
        <v>0</v>
      </c>
      <c r="R296" s="406">
        <f t="shared" si="69"/>
        <v>0</v>
      </c>
      <c r="S296" s="386"/>
      <c r="U296" s="417"/>
      <c r="V296" s="417"/>
      <c r="W296" s="417"/>
      <c r="X296" s="417"/>
      <c r="Y296" s="417"/>
      <c r="Z296" s="417"/>
      <c r="AA296" s="417"/>
      <c r="AB296" s="417"/>
      <c r="AC296" s="417"/>
      <c r="AD296" s="417"/>
      <c r="AE296" s="417"/>
      <c r="AF296" s="417"/>
      <c r="AG296" s="417"/>
      <c r="AH296" s="417"/>
      <c r="AI296" s="417"/>
      <c r="AJ296" s="417"/>
      <c r="AK296" s="417"/>
      <c r="AL296" s="417"/>
      <c r="AM296" s="417"/>
      <c r="AN296" s="417"/>
      <c r="AO296" s="417"/>
      <c r="AP296" s="417"/>
      <c r="AQ296" s="417"/>
      <c r="AR296" s="417"/>
      <c r="AS296" s="417"/>
      <c r="AT296" s="417"/>
      <c r="AU296" s="417"/>
      <c r="AV296" s="417"/>
      <c r="AW296" s="417"/>
      <c r="AX296" s="417"/>
      <c r="AY296" s="417"/>
      <c r="AZ296" s="417"/>
      <c r="BA296" s="417"/>
      <c r="BB296" s="417"/>
      <c r="BC296" s="417"/>
      <c r="BD296" s="417"/>
      <c r="BE296" s="417"/>
      <c r="BF296" s="417"/>
      <c r="BG296" s="417"/>
      <c r="BH296" s="417"/>
      <c r="BI296" s="417"/>
      <c r="BJ296" s="417"/>
      <c r="BK296" s="417"/>
      <c r="BL296" s="417"/>
      <c r="BM296" s="417"/>
      <c r="BN296" s="417"/>
      <c r="BO296" s="417"/>
      <c r="BP296" s="417"/>
      <c r="BQ296" s="417"/>
      <c r="BR296" s="417"/>
      <c r="BS296" s="417"/>
      <c r="BT296" s="417"/>
      <c r="BU296" s="417"/>
      <c r="BV296" s="417"/>
      <c r="BW296" s="417"/>
      <c r="BX296" s="417"/>
      <c r="BY296" s="417"/>
      <c r="BZ296" s="417"/>
      <c r="CA296" s="417"/>
      <c r="CB296" s="417"/>
      <c r="CC296" s="417"/>
      <c r="CD296" s="417"/>
      <c r="CE296" s="417"/>
      <c r="CF296" s="417"/>
      <c r="CG296" s="417"/>
      <c r="CH296" s="417"/>
      <c r="CI296" s="417"/>
      <c r="CJ296" s="417"/>
      <c r="CK296" s="417"/>
      <c r="CL296" s="417"/>
      <c r="CM296" s="417"/>
      <c r="CN296" s="417"/>
      <c r="CO296" s="417"/>
      <c r="CP296" s="417"/>
      <c r="CQ296" s="417"/>
      <c r="CR296" s="417"/>
      <c r="CS296" s="417"/>
      <c r="CT296" s="417"/>
      <c r="CU296" s="417"/>
      <c r="CV296" s="417"/>
      <c r="CW296" s="417"/>
      <c r="CX296" s="417"/>
      <c r="CY296" s="417"/>
      <c r="CZ296" s="417"/>
      <c r="DA296" s="417"/>
      <c r="DB296" s="417"/>
      <c r="DC296" s="417"/>
      <c r="DD296" s="417"/>
      <c r="DE296" s="417"/>
      <c r="DF296" s="417"/>
      <c r="DG296" s="417"/>
      <c r="DH296" s="417"/>
      <c r="DI296" s="417"/>
      <c r="DJ296" s="417"/>
      <c r="DK296" s="417"/>
      <c r="DL296" s="417"/>
      <c r="DM296" s="417"/>
      <c r="DN296" s="417"/>
      <c r="DO296" s="417"/>
      <c r="DP296" s="417"/>
      <c r="DQ296" s="417"/>
      <c r="DR296" s="417"/>
      <c r="DS296" s="417"/>
      <c r="DT296" s="417"/>
      <c r="DU296" s="417"/>
      <c r="DV296" s="417"/>
      <c r="DW296" s="417"/>
      <c r="DX296" s="417"/>
      <c r="DY296" s="417"/>
      <c r="DZ296" s="417"/>
      <c r="EA296" s="417"/>
      <c r="EB296" s="417"/>
      <c r="EC296" s="417"/>
      <c r="ED296" s="417"/>
      <c r="EE296" s="417"/>
      <c r="EF296" s="417"/>
      <c r="EG296" s="417"/>
      <c r="EH296" s="417"/>
      <c r="EI296" s="417"/>
      <c r="EJ296" s="417"/>
      <c r="EK296" s="417"/>
      <c r="EL296" s="417"/>
      <c r="EM296" s="417"/>
      <c r="EN296" s="417"/>
      <c r="EO296" s="417"/>
      <c r="EP296" s="417"/>
      <c r="EQ296" s="417"/>
      <c r="ER296" s="417"/>
      <c r="ES296" s="417"/>
      <c r="ET296" s="417"/>
      <c r="EU296" s="417"/>
      <c r="EV296" s="417"/>
      <c r="EW296" s="417"/>
      <c r="EX296" s="417"/>
      <c r="EY296" s="417"/>
      <c r="EZ296" s="417"/>
      <c r="FA296" s="417"/>
      <c r="FB296" s="417"/>
      <c r="FC296" s="417"/>
      <c r="FD296" s="417"/>
      <c r="FE296" s="417"/>
      <c r="FF296" s="417"/>
      <c r="FG296" s="417"/>
      <c r="FH296" s="417"/>
      <c r="FI296" s="417"/>
      <c r="FJ296" s="417"/>
      <c r="FK296" s="417"/>
      <c r="FL296" s="417"/>
      <c r="FM296" s="417"/>
      <c r="FN296" s="417"/>
      <c r="FO296" s="417"/>
      <c r="FP296" s="417"/>
      <c r="FQ296" s="417"/>
      <c r="FR296" s="417"/>
      <c r="FS296" s="417"/>
      <c r="FT296" s="417"/>
      <c r="FU296" s="417"/>
      <c r="FV296" s="417"/>
      <c r="FW296" s="417"/>
      <c r="FX296" s="417"/>
      <c r="FY296" s="417"/>
      <c r="FZ296" s="417"/>
      <c r="GA296" s="417"/>
      <c r="GB296" s="417"/>
      <c r="GC296" s="417"/>
      <c r="GD296" s="417"/>
      <c r="GE296" s="417"/>
      <c r="GF296" s="417"/>
      <c r="GG296" s="417"/>
      <c r="GH296" s="417"/>
      <c r="GI296" s="417"/>
      <c r="GJ296" s="417"/>
      <c r="GK296" s="417"/>
      <c r="GL296" s="417"/>
      <c r="GM296" s="417"/>
      <c r="GN296" s="417"/>
      <c r="GO296" s="417"/>
      <c r="GP296" s="417"/>
      <c r="GQ296" s="417"/>
      <c r="GR296" s="417"/>
      <c r="GS296" s="417"/>
      <c r="GT296" s="417"/>
      <c r="GU296" s="417"/>
      <c r="GV296" s="417"/>
      <c r="GW296" s="417"/>
      <c r="GX296" s="417"/>
      <c r="GY296" s="417"/>
      <c r="GZ296" s="417"/>
      <c r="HA296" s="417"/>
      <c r="HB296" s="417"/>
      <c r="HC296" s="417"/>
      <c r="HD296" s="417"/>
      <c r="HE296" s="417"/>
      <c r="HF296" s="417"/>
      <c r="HG296" s="417"/>
      <c r="HH296" s="417"/>
      <c r="HI296" s="417"/>
      <c r="HJ296" s="417"/>
      <c r="HK296" s="417"/>
      <c r="HL296" s="417"/>
      <c r="HM296" s="417"/>
      <c r="HN296" s="417"/>
      <c r="HO296" s="417"/>
      <c r="HP296" s="417"/>
      <c r="HQ296" s="417"/>
      <c r="HR296" s="417"/>
      <c r="HS296" s="417"/>
      <c r="HT296" s="417"/>
      <c r="HU296" s="417"/>
      <c r="HV296" s="417"/>
      <c r="HW296" s="417"/>
      <c r="HX296" s="417"/>
      <c r="HY296" s="417"/>
      <c r="HZ296" s="417"/>
      <c r="IA296" s="417"/>
      <c r="IB296" s="417"/>
      <c r="IC296" s="417"/>
      <c r="ID296" s="417"/>
      <c r="IE296" s="417"/>
      <c r="IF296" s="417"/>
      <c r="IG296" s="417"/>
      <c r="IH296" s="417"/>
      <c r="II296" s="417"/>
      <c r="IJ296" s="417"/>
      <c r="IK296" s="417"/>
      <c r="IL296" s="417"/>
      <c r="IM296" s="417"/>
      <c r="IN296" s="417"/>
      <c r="IO296" s="417"/>
      <c r="IP296" s="417"/>
      <c r="IQ296" s="417"/>
      <c r="IR296" s="417"/>
      <c r="IS296" s="417"/>
      <c r="IT296" s="417"/>
      <c r="IU296" s="417"/>
      <c r="IV296" s="417"/>
    </row>
    <row r="297" spans="1:256" s="382" customFormat="1" ht="15" customHeight="1" thickBot="1">
      <c r="A297" s="378"/>
      <c r="B297" s="418" t="s">
        <v>77</v>
      </c>
      <c r="C297" s="419" t="s">
        <v>80</v>
      </c>
      <c r="D297" s="403">
        <f>SUMIF('9. INDIRECT COSTS'!$C$13:$C$62,'Summary of Organisation Cost (2'!C285,'9. INDIRECT COSTS'!$J$13:$J$62)</f>
        <v>0</v>
      </c>
      <c r="E297" s="403">
        <f>SUMIF('9. INDIRECT COSTS'!$C$13:$C$62,'Summary of Organisation Cost (2'!C285,'9. INDIRECT COSTS'!$N$13:$N$62)</f>
        <v>0</v>
      </c>
      <c r="F297" s="403">
        <f>SUMIF('9. INDIRECT COSTS'!$C$13:$C$62,'Summary of Organisation Cost (2'!C285,'9. INDIRECT COSTS'!$R$13:$R$62)</f>
        <v>0</v>
      </c>
      <c r="G297" s="403">
        <f>SUMIF('9. INDIRECT COSTS'!$C$13:$C$62,'Summary of Organisation Cost (2'!C285,'9. INDIRECT COSTS'!$V$13:$V$62)</f>
        <v>0</v>
      </c>
      <c r="H297" s="403">
        <f>SUMIF('9. INDIRECT COSTS'!$C$13:$C$62,'Summary of Organisation Cost (2'!C285,'9. INDIRECT COSTS'!$Z$13:$Z$62)</f>
        <v>0</v>
      </c>
      <c r="I297" s="406">
        <f t="shared" si="68"/>
        <v>0</v>
      </c>
      <c r="J297" s="481"/>
      <c r="K297" s="418" t="s">
        <v>77</v>
      </c>
      <c r="L297" s="419" t="s">
        <v>80</v>
      </c>
      <c r="M297" s="403">
        <f>SUMIF('9. INDIRECT COSTS'!$C$13:$C$62,'Summary of Organisation Cost (2'!L285,'9. INDIRECT COSTS'!$J$13:$J$62)</f>
        <v>0</v>
      </c>
      <c r="N297" s="403">
        <f>SUMIF('9. INDIRECT COSTS'!$C$13:$C$62,'Summary of Organisation Cost (2'!L285,'9. INDIRECT COSTS'!$N$13:$N$62)</f>
        <v>0</v>
      </c>
      <c r="O297" s="403">
        <f>SUMIF('9. INDIRECT COSTS'!$C$13:$C$62,'Summary of Organisation Cost (2'!L285,'9. INDIRECT COSTS'!$R$13:$R$62)</f>
        <v>0</v>
      </c>
      <c r="P297" s="403">
        <f>SUMIF('9. INDIRECT COSTS'!$C$13:$C$62,'Summary of Organisation Cost (2'!L285,'9. INDIRECT COSTS'!$V$13:$V$62)</f>
        <v>0</v>
      </c>
      <c r="Q297" s="403">
        <f>SUMIF('9. INDIRECT COSTS'!$C$13:$C$62,'Summary of Organisation Cost (2'!L285,'9. INDIRECT COSTS'!$Z$13:$Z$62)</f>
        <v>0</v>
      </c>
      <c r="R297" s="406">
        <f t="shared" si="69"/>
        <v>0</v>
      </c>
      <c r="S297" s="386"/>
      <c r="U297" s="417"/>
      <c r="V297" s="417"/>
      <c r="W297" s="417"/>
      <c r="X297" s="417"/>
      <c r="Y297" s="417"/>
      <c r="Z297" s="417"/>
      <c r="AA297" s="417"/>
      <c r="AB297" s="417"/>
      <c r="AC297" s="417"/>
      <c r="AD297" s="417"/>
      <c r="AE297" s="417"/>
      <c r="AF297" s="417"/>
      <c r="AG297" s="417"/>
      <c r="AH297" s="417"/>
      <c r="AI297" s="417"/>
      <c r="AJ297" s="417"/>
      <c r="AK297" s="417"/>
      <c r="AL297" s="417"/>
      <c r="AM297" s="417"/>
      <c r="AN297" s="417"/>
      <c r="AO297" s="417"/>
      <c r="AP297" s="417"/>
      <c r="AQ297" s="417"/>
      <c r="AR297" s="417"/>
      <c r="AS297" s="417"/>
      <c r="AT297" s="417"/>
      <c r="AU297" s="417"/>
      <c r="AV297" s="417"/>
      <c r="AW297" s="417"/>
      <c r="AX297" s="417"/>
      <c r="AY297" s="417"/>
      <c r="AZ297" s="417"/>
      <c r="BA297" s="417"/>
      <c r="BB297" s="417"/>
      <c r="BC297" s="417"/>
      <c r="BD297" s="417"/>
      <c r="BE297" s="417"/>
      <c r="BF297" s="417"/>
      <c r="BG297" s="417"/>
      <c r="BH297" s="417"/>
      <c r="BI297" s="417"/>
      <c r="BJ297" s="417"/>
      <c r="BK297" s="417"/>
      <c r="BL297" s="417"/>
      <c r="BM297" s="417"/>
      <c r="BN297" s="417"/>
      <c r="BO297" s="417"/>
      <c r="BP297" s="417"/>
      <c r="BQ297" s="417"/>
      <c r="BR297" s="417"/>
      <c r="BS297" s="417"/>
      <c r="BT297" s="417"/>
      <c r="BU297" s="417"/>
      <c r="BV297" s="417"/>
      <c r="BW297" s="417"/>
      <c r="BX297" s="417"/>
      <c r="BY297" s="417"/>
      <c r="BZ297" s="417"/>
      <c r="CA297" s="417"/>
      <c r="CB297" s="417"/>
      <c r="CC297" s="417"/>
      <c r="CD297" s="417"/>
      <c r="CE297" s="417"/>
      <c r="CF297" s="417"/>
      <c r="CG297" s="417"/>
      <c r="CH297" s="417"/>
      <c r="CI297" s="417"/>
      <c r="CJ297" s="417"/>
      <c r="CK297" s="417"/>
      <c r="CL297" s="417"/>
      <c r="CM297" s="417"/>
      <c r="CN297" s="417"/>
      <c r="CO297" s="417"/>
      <c r="CP297" s="417"/>
      <c r="CQ297" s="417"/>
      <c r="CR297" s="417"/>
      <c r="CS297" s="417"/>
      <c r="CT297" s="417"/>
      <c r="CU297" s="417"/>
      <c r="CV297" s="417"/>
      <c r="CW297" s="417"/>
      <c r="CX297" s="417"/>
      <c r="CY297" s="417"/>
      <c r="CZ297" s="417"/>
      <c r="DA297" s="417"/>
      <c r="DB297" s="417"/>
      <c r="DC297" s="417"/>
      <c r="DD297" s="417"/>
      <c r="DE297" s="417"/>
      <c r="DF297" s="417"/>
      <c r="DG297" s="417"/>
      <c r="DH297" s="417"/>
      <c r="DI297" s="417"/>
      <c r="DJ297" s="417"/>
      <c r="DK297" s="417"/>
      <c r="DL297" s="417"/>
      <c r="DM297" s="417"/>
      <c r="DN297" s="417"/>
      <c r="DO297" s="417"/>
      <c r="DP297" s="417"/>
      <c r="DQ297" s="417"/>
      <c r="DR297" s="417"/>
      <c r="DS297" s="417"/>
      <c r="DT297" s="417"/>
      <c r="DU297" s="417"/>
      <c r="DV297" s="417"/>
      <c r="DW297" s="417"/>
      <c r="DX297" s="417"/>
      <c r="DY297" s="417"/>
      <c r="DZ297" s="417"/>
      <c r="EA297" s="417"/>
      <c r="EB297" s="417"/>
      <c r="EC297" s="417"/>
      <c r="ED297" s="417"/>
      <c r="EE297" s="417"/>
      <c r="EF297" s="417"/>
      <c r="EG297" s="417"/>
      <c r="EH297" s="417"/>
      <c r="EI297" s="417"/>
      <c r="EJ297" s="417"/>
      <c r="EK297" s="417"/>
      <c r="EL297" s="417"/>
      <c r="EM297" s="417"/>
      <c r="EN297" s="417"/>
      <c r="EO297" s="417"/>
      <c r="EP297" s="417"/>
      <c r="EQ297" s="417"/>
      <c r="ER297" s="417"/>
      <c r="ES297" s="417"/>
      <c r="ET297" s="417"/>
      <c r="EU297" s="417"/>
      <c r="EV297" s="417"/>
      <c r="EW297" s="417"/>
      <c r="EX297" s="417"/>
      <c r="EY297" s="417"/>
      <c r="EZ297" s="417"/>
      <c r="FA297" s="417"/>
      <c r="FB297" s="417"/>
      <c r="FC297" s="417"/>
      <c r="FD297" s="417"/>
      <c r="FE297" s="417"/>
      <c r="FF297" s="417"/>
      <c r="FG297" s="417"/>
      <c r="FH297" s="417"/>
      <c r="FI297" s="417"/>
      <c r="FJ297" s="417"/>
      <c r="FK297" s="417"/>
      <c r="FL297" s="417"/>
      <c r="FM297" s="417"/>
      <c r="FN297" s="417"/>
      <c r="FO297" s="417"/>
      <c r="FP297" s="417"/>
      <c r="FQ297" s="417"/>
      <c r="FR297" s="417"/>
      <c r="FS297" s="417"/>
      <c r="FT297" s="417"/>
      <c r="FU297" s="417"/>
      <c r="FV297" s="417"/>
      <c r="FW297" s="417"/>
      <c r="FX297" s="417"/>
      <c r="FY297" s="417"/>
      <c r="FZ297" s="417"/>
      <c r="GA297" s="417"/>
      <c r="GB297" s="417"/>
      <c r="GC297" s="417"/>
      <c r="GD297" s="417"/>
      <c r="GE297" s="417"/>
      <c r="GF297" s="417"/>
      <c r="GG297" s="417"/>
      <c r="GH297" s="417"/>
      <c r="GI297" s="417"/>
      <c r="GJ297" s="417"/>
      <c r="GK297" s="417"/>
      <c r="GL297" s="417"/>
      <c r="GM297" s="417"/>
      <c r="GN297" s="417"/>
      <c r="GO297" s="417"/>
      <c r="GP297" s="417"/>
      <c r="GQ297" s="417"/>
      <c r="GR297" s="417"/>
      <c r="GS297" s="417"/>
      <c r="GT297" s="417"/>
      <c r="GU297" s="417"/>
      <c r="GV297" s="417"/>
      <c r="GW297" s="417"/>
      <c r="GX297" s="417"/>
      <c r="GY297" s="417"/>
      <c r="GZ297" s="417"/>
      <c r="HA297" s="417"/>
      <c r="HB297" s="417"/>
      <c r="HC297" s="417"/>
      <c r="HD297" s="417"/>
      <c r="HE297" s="417"/>
      <c r="HF297" s="417"/>
      <c r="HG297" s="417"/>
      <c r="HH297" s="417"/>
      <c r="HI297" s="417"/>
      <c r="HJ297" s="417"/>
      <c r="HK297" s="417"/>
      <c r="HL297" s="417"/>
      <c r="HM297" s="417"/>
      <c r="HN297" s="417"/>
      <c r="HO297" s="417"/>
      <c r="HP297" s="417"/>
      <c r="HQ297" s="417"/>
      <c r="HR297" s="417"/>
      <c r="HS297" s="417"/>
      <c r="HT297" s="417"/>
      <c r="HU297" s="417"/>
      <c r="HV297" s="417"/>
      <c r="HW297" s="417"/>
      <c r="HX297" s="417"/>
      <c r="HY297" s="417"/>
      <c r="HZ297" s="417"/>
      <c r="IA297" s="417"/>
      <c r="IB297" s="417"/>
      <c r="IC297" s="417"/>
      <c r="ID297" s="417"/>
      <c r="IE297" s="417"/>
      <c r="IF297" s="417"/>
      <c r="IG297" s="417"/>
      <c r="IH297" s="417"/>
      <c r="II297" s="417"/>
      <c r="IJ297" s="417"/>
      <c r="IK297" s="417"/>
      <c r="IL297" s="417"/>
      <c r="IM297" s="417"/>
      <c r="IN297" s="417"/>
      <c r="IO297" s="417"/>
      <c r="IP297" s="417"/>
      <c r="IQ297" s="417"/>
      <c r="IR297" s="417"/>
      <c r="IS297" s="417"/>
      <c r="IT297" s="417"/>
      <c r="IU297" s="417"/>
      <c r="IV297" s="417"/>
    </row>
    <row r="298" spans="1:256" s="382" customFormat="1" ht="15" customHeight="1" thickBot="1">
      <c r="A298" s="378" t="str">
        <f>C287</f>
        <v>(Select)</v>
      </c>
      <c r="B298" s="418" t="str">
        <f>IF(C285="","-",C285)</f>
        <v>-</v>
      </c>
      <c r="C298" s="408" t="s">
        <v>81</v>
      </c>
      <c r="D298" s="410">
        <f t="shared" ref="D298:I298" si="70">SUM(D290:D297)</f>
        <v>0</v>
      </c>
      <c r="E298" s="410">
        <f t="shared" si="70"/>
        <v>0</v>
      </c>
      <c r="F298" s="410">
        <f t="shared" si="70"/>
        <v>0</v>
      </c>
      <c r="G298" s="410">
        <f t="shared" si="70"/>
        <v>0</v>
      </c>
      <c r="H298" s="410">
        <f t="shared" si="70"/>
        <v>0</v>
      </c>
      <c r="I298" s="412">
        <f t="shared" si="70"/>
        <v>0</v>
      </c>
      <c r="J298" s="481" t="str">
        <f>L287</f>
        <v>(Select)</v>
      </c>
      <c r="K298" s="418" t="str">
        <f>IF(L285="","-",L285)</f>
        <v>-</v>
      </c>
      <c r="L298" s="408" t="s">
        <v>81</v>
      </c>
      <c r="M298" s="410">
        <f t="shared" ref="M298:R298" si="71">SUM(M290:M297)</f>
        <v>0</v>
      </c>
      <c r="N298" s="410">
        <f t="shared" si="71"/>
        <v>0</v>
      </c>
      <c r="O298" s="410">
        <f t="shared" si="71"/>
        <v>0</v>
      </c>
      <c r="P298" s="410">
        <f t="shared" si="71"/>
        <v>0</v>
      </c>
      <c r="Q298" s="410">
        <f t="shared" si="71"/>
        <v>0</v>
      </c>
      <c r="R298" s="412">
        <f t="shared" si="71"/>
        <v>0</v>
      </c>
      <c r="S298" s="386"/>
      <c r="U298" s="417"/>
      <c r="V298" s="417"/>
      <c r="W298" s="417"/>
      <c r="X298" s="417"/>
      <c r="Y298" s="417"/>
      <c r="Z298" s="417"/>
      <c r="AA298" s="417"/>
      <c r="AB298" s="417"/>
      <c r="AC298" s="417"/>
      <c r="AD298" s="417"/>
      <c r="AE298" s="417"/>
      <c r="AF298" s="417"/>
      <c r="AG298" s="417"/>
      <c r="AH298" s="417"/>
      <c r="AI298" s="417"/>
      <c r="AJ298" s="417"/>
      <c r="AK298" s="417"/>
      <c r="AL298" s="417"/>
      <c r="AM298" s="417"/>
      <c r="AN298" s="417"/>
      <c r="AO298" s="417"/>
      <c r="AP298" s="417"/>
      <c r="AQ298" s="417"/>
      <c r="AR298" s="417"/>
      <c r="AS298" s="417"/>
      <c r="AT298" s="417"/>
      <c r="AU298" s="417"/>
      <c r="AV298" s="417"/>
      <c r="AW298" s="417"/>
      <c r="AX298" s="417"/>
      <c r="AY298" s="417"/>
      <c r="AZ298" s="417"/>
      <c r="BA298" s="417"/>
      <c r="BB298" s="417"/>
      <c r="BC298" s="417"/>
      <c r="BD298" s="417"/>
      <c r="BE298" s="417"/>
      <c r="BF298" s="417"/>
      <c r="BG298" s="417"/>
      <c r="BH298" s="417"/>
      <c r="BI298" s="417"/>
      <c r="BJ298" s="417"/>
      <c r="BK298" s="417"/>
      <c r="BL298" s="417"/>
      <c r="BM298" s="417"/>
      <c r="BN298" s="417"/>
      <c r="BO298" s="417"/>
      <c r="BP298" s="417"/>
      <c r="BQ298" s="417"/>
      <c r="BR298" s="417"/>
      <c r="BS298" s="417"/>
      <c r="BT298" s="417"/>
      <c r="BU298" s="417"/>
      <c r="BV298" s="417"/>
      <c r="BW298" s="417"/>
      <c r="BX298" s="417"/>
      <c r="BY298" s="417"/>
      <c r="BZ298" s="417"/>
      <c r="CA298" s="417"/>
      <c r="CB298" s="417"/>
      <c r="CC298" s="417"/>
      <c r="CD298" s="417"/>
      <c r="CE298" s="417"/>
      <c r="CF298" s="417"/>
      <c r="CG298" s="417"/>
      <c r="CH298" s="417"/>
      <c r="CI298" s="417"/>
      <c r="CJ298" s="417"/>
      <c r="CK298" s="417"/>
      <c r="CL298" s="417"/>
      <c r="CM298" s="417"/>
      <c r="CN298" s="417"/>
      <c r="CO298" s="417"/>
      <c r="CP298" s="417"/>
      <c r="CQ298" s="417"/>
      <c r="CR298" s="417"/>
      <c r="CS298" s="417"/>
      <c r="CT298" s="417"/>
      <c r="CU298" s="417"/>
      <c r="CV298" s="417"/>
      <c r="CW298" s="417"/>
      <c r="CX298" s="417"/>
      <c r="CY298" s="417"/>
      <c r="CZ298" s="417"/>
      <c r="DA298" s="417"/>
      <c r="DB298" s="417"/>
      <c r="DC298" s="417"/>
      <c r="DD298" s="417"/>
      <c r="DE298" s="417"/>
      <c r="DF298" s="417"/>
      <c r="DG298" s="417"/>
      <c r="DH298" s="417"/>
      <c r="DI298" s="417"/>
      <c r="DJ298" s="417"/>
      <c r="DK298" s="417"/>
      <c r="DL298" s="417"/>
      <c r="DM298" s="417"/>
      <c r="DN298" s="417"/>
      <c r="DO298" s="417"/>
      <c r="DP298" s="417"/>
      <c r="DQ298" s="417"/>
      <c r="DR298" s="417"/>
      <c r="DS298" s="417"/>
      <c r="DT298" s="417"/>
      <c r="DU298" s="417"/>
      <c r="DV298" s="417"/>
      <c r="DW298" s="417"/>
      <c r="DX298" s="417"/>
      <c r="DY298" s="417"/>
      <c r="DZ298" s="417"/>
      <c r="EA298" s="417"/>
      <c r="EB298" s="417"/>
      <c r="EC298" s="417"/>
      <c r="ED298" s="417"/>
      <c r="EE298" s="417"/>
      <c r="EF298" s="417"/>
      <c r="EG298" s="417"/>
      <c r="EH298" s="417"/>
      <c r="EI298" s="417"/>
      <c r="EJ298" s="417"/>
      <c r="EK298" s="417"/>
      <c r="EL298" s="417"/>
      <c r="EM298" s="417"/>
      <c r="EN298" s="417"/>
      <c r="EO298" s="417"/>
      <c r="EP298" s="417"/>
      <c r="EQ298" s="417"/>
      <c r="ER298" s="417"/>
      <c r="ES298" s="417"/>
      <c r="ET298" s="417"/>
      <c r="EU298" s="417"/>
      <c r="EV298" s="417"/>
      <c r="EW298" s="417"/>
      <c r="EX298" s="417"/>
      <c r="EY298" s="417"/>
      <c r="EZ298" s="417"/>
      <c r="FA298" s="417"/>
      <c r="FB298" s="417"/>
      <c r="FC298" s="417"/>
      <c r="FD298" s="417"/>
      <c r="FE298" s="417"/>
      <c r="FF298" s="417"/>
      <c r="FG298" s="417"/>
      <c r="FH298" s="417"/>
      <c r="FI298" s="417"/>
      <c r="FJ298" s="417"/>
      <c r="FK298" s="417"/>
      <c r="FL298" s="417"/>
      <c r="FM298" s="417"/>
      <c r="FN298" s="417"/>
      <c r="FO298" s="417"/>
      <c r="FP298" s="417"/>
      <c r="FQ298" s="417"/>
      <c r="FR298" s="417"/>
      <c r="FS298" s="417"/>
      <c r="FT298" s="417"/>
      <c r="FU298" s="417"/>
      <c r="FV298" s="417"/>
      <c r="FW298" s="417"/>
      <c r="FX298" s="417"/>
      <c r="FY298" s="417"/>
      <c r="FZ298" s="417"/>
      <c r="GA298" s="417"/>
      <c r="GB298" s="417"/>
      <c r="GC298" s="417"/>
      <c r="GD298" s="417"/>
      <c r="GE298" s="417"/>
      <c r="GF298" s="417"/>
      <c r="GG298" s="417"/>
      <c r="GH298" s="417"/>
      <c r="GI298" s="417"/>
      <c r="GJ298" s="417"/>
      <c r="GK298" s="417"/>
      <c r="GL298" s="417"/>
      <c r="GM298" s="417"/>
      <c r="GN298" s="417"/>
      <c r="GO298" s="417"/>
      <c r="GP298" s="417"/>
      <c r="GQ298" s="417"/>
      <c r="GR298" s="417"/>
      <c r="GS298" s="417"/>
      <c r="GT298" s="417"/>
      <c r="GU298" s="417"/>
      <c r="GV298" s="417"/>
      <c r="GW298" s="417"/>
      <c r="GX298" s="417"/>
      <c r="GY298" s="417"/>
      <c r="GZ298" s="417"/>
      <c r="HA298" s="417"/>
      <c r="HB298" s="417"/>
      <c r="HC298" s="417"/>
      <c r="HD298" s="417"/>
      <c r="HE298" s="417"/>
      <c r="HF298" s="417"/>
      <c r="HG298" s="417"/>
      <c r="HH298" s="417"/>
      <c r="HI298" s="417"/>
      <c r="HJ298" s="417"/>
      <c r="HK298" s="417"/>
      <c r="HL298" s="417"/>
      <c r="HM298" s="417"/>
      <c r="HN298" s="417"/>
      <c r="HO298" s="417"/>
      <c r="HP298" s="417"/>
      <c r="HQ298" s="417"/>
      <c r="HR298" s="417"/>
      <c r="HS298" s="417"/>
      <c r="HT298" s="417"/>
      <c r="HU298" s="417"/>
      <c r="HV298" s="417"/>
      <c r="HW298" s="417"/>
      <c r="HX298" s="417"/>
      <c r="HY298" s="417"/>
      <c r="HZ298" s="417"/>
      <c r="IA298" s="417"/>
      <c r="IB298" s="417"/>
      <c r="IC298" s="417"/>
      <c r="ID298" s="417"/>
      <c r="IE298" s="417"/>
      <c r="IF298" s="417"/>
      <c r="IG298" s="417"/>
      <c r="IH298" s="417"/>
      <c r="II298" s="417"/>
      <c r="IJ298" s="417"/>
      <c r="IK298" s="417"/>
      <c r="IL298" s="417"/>
      <c r="IM298" s="417"/>
      <c r="IN298" s="417"/>
      <c r="IO298" s="417"/>
      <c r="IP298" s="417"/>
      <c r="IQ298" s="417"/>
      <c r="IR298" s="417"/>
      <c r="IS298" s="417"/>
      <c r="IT298" s="417"/>
      <c r="IU298" s="417"/>
      <c r="IV298" s="417"/>
    </row>
    <row r="299" spans="1:256" s="382" customFormat="1" ht="15" customHeight="1">
      <c r="A299" s="378"/>
      <c r="B299" s="383"/>
      <c r="C299" s="413"/>
      <c r="D299" s="386"/>
      <c r="E299" s="386"/>
      <c r="F299" s="386"/>
      <c r="G299" s="386"/>
      <c r="H299" s="386"/>
      <c r="I299" s="386"/>
      <c r="J299" s="481"/>
      <c r="K299" s="393"/>
      <c r="L299" s="414"/>
      <c r="M299" s="415"/>
      <c r="N299" s="415"/>
      <c r="O299" s="415"/>
      <c r="P299" s="415"/>
      <c r="Q299" s="415"/>
      <c r="R299" s="415"/>
      <c r="S299" s="386"/>
      <c r="U299" s="417"/>
      <c r="V299" s="417"/>
      <c r="W299" s="417"/>
      <c r="X299" s="417"/>
      <c r="Y299" s="417"/>
      <c r="Z299" s="417"/>
      <c r="AA299" s="417"/>
      <c r="AB299" s="417"/>
      <c r="AC299" s="417"/>
      <c r="AD299" s="417"/>
      <c r="AE299" s="417"/>
      <c r="AF299" s="417"/>
      <c r="AG299" s="417"/>
      <c r="AH299" s="417"/>
      <c r="AI299" s="417"/>
      <c r="AJ299" s="417"/>
      <c r="AK299" s="417"/>
      <c r="AL299" s="417"/>
      <c r="AM299" s="417"/>
      <c r="AN299" s="417"/>
      <c r="AO299" s="417"/>
      <c r="AP299" s="417"/>
      <c r="AQ299" s="417"/>
      <c r="AR299" s="417"/>
      <c r="AS299" s="417"/>
      <c r="AT299" s="417"/>
      <c r="AU299" s="417"/>
      <c r="AV299" s="417"/>
      <c r="AW299" s="417"/>
      <c r="AX299" s="417"/>
      <c r="AY299" s="417"/>
      <c r="AZ299" s="417"/>
      <c r="BA299" s="417"/>
      <c r="BB299" s="417"/>
      <c r="BC299" s="417"/>
      <c r="BD299" s="417"/>
      <c r="BE299" s="417"/>
      <c r="BF299" s="417"/>
      <c r="BG299" s="417"/>
      <c r="BH299" s="417"/>
      <c r="BI299" s="417"/>
      <c r="BJ299" s="417"/>
      <c r="BK299" s="417"/>
      <c r="BL299" s="417"/>
      <c r="BM299" s="417"/>
      <c r="BN299" s="417"/>
      <c r="BO299" s="417"/>
      <c r="BP299" s="417"/>
      <c r="BQ299" s="417"/>
      <c r="BR299" s="417"/>
      <c r="BS299" s="417"/>
      <c r="BT299" s="417"/>
      <c r="BU299" s="417"/>
      <c r="BV299" s="417"/>
      <c r="BW299" s="417"/>
      <c r="BX299" s="417"/>
      <c r="BY299" s="417"/>
      <c r="BZ299" s="417"/>
      <c r="CA299" s="417"/>
      <c r="CB299" s="417"/>
      <c r="CC299" s="417"/>
      <c r="CD299" s="417"/>
      <c r="CE299" s="417"/>
      <c r="CF299" s="417"/>
      <c r="CG299" s="417"/>
      <c r="CH299" s="417"/>
      <c r="CI299" s="417"/>
      <c r="CJ299" s="417"/>
      <c r="CK299" s="417"/>
      <c r="CL299" s="417"/>
      <c r="CM299" s="417"/>
      <c r="CN299" s="417"/>
      <c r="CO299" s="417"/>
      <c r="CP299" s="417"/>
      <c r="CQ299" s="417"/>
      <c r="CR299" s="417"/>
      <c r="CS299" s="417"/>
      <c r="CT299" s="417"/>
      <c r="CU299" s="417"/>
      <c r="CV299" s="417"/>
      <c r="CW299" s="417"/>
      <c r="CX299" s="417"/>
      <c r="CY299" s="417"/>
      <c r="CZ299" s="417"/>
      <c r="DA299" s="417"/>
      <c r="DB299" s="417"/>
      <c r="DC299" s="417"/>
      <c r="DD299" s="417"/>
      <c r="DE299" s="417"/>
      <c r="DF299" s="417"/>
      <c r="DG299" s="417"/>
      <c r="DH299" s="417"/>
      <c r="DI299" s="417"/>
      <c r="DJ299" s="417"/>
      <c r="DK299" s="417"/>
      <c r="DL299" s="417"/>
      <c r="DM299" s="417"/>
      <c r="DN299" s="417"/>
      <c r="DO299" s="417"/>
      <c r="DP299" s="417"/>
      <c r="DQ299" s="417"/>
      <c r="DR299" s="417"/>
      <c r="DS299" s="417"/>
      <c r="DT299" s="417"/>
      <c r="DU299" s="417"/>
      <c r="DV299" s="417"/>
      <c r="DW299" s="417"/>
      <c r="DX299" s="417"/>
      <c r="DY299" s="417"/>
      <c r="DZ299" s="417"/>
      <c r="EA299" s="417"/>
      <c r="EB299" s="417"/>
      <c r="EC299" s="417"/>
      <c r="ED299" s="417"/>
      <c r="EE299" s="417"/>
      <c r="EF299" s="417"/>
      <c r="EG299" s="417"/>
      <c r="EH299" s="417"/>
      <c r="EI299" s="417"/>
      <c r="EJ299" s="417"/>
      <c r="EK299" s="417"/>
      <c r="EL299" s="417"/>
      <c r="EM299" s="417"/>
      <c r="EN299" s="417"/>
      <c r="EO299" s="417"/>
      <c r="EP299" s="417"/>
      <c r="EQ299" s="417"/>
      <c r="ER299" s="417"/>
      <c r="ES299" s="417"/>
      <c r="ET299" s="417"/>
      <c r="EU299" s="417"/>
      <c r="EV299" s="417"/>
      <c r="EW299" s="417"/>
      <c r="EX299" s="417"/>
      <c r="EY299" s="417"/>
      <c r="EZ299" s="417"/>
      <c r="FA299" s="417"/>
      <c r="FB299" s="417"/>
      <c r="FC299" s="417"/>
      <c r="FD299" s="417"/>
      <c r="FE299" s="417"/>
      <c r="FF299" s="417"/>
      <c r="FG299" s="417"/>
      <c r="FH299" s="417"/>
      <c r="FI299" s="417"/>
      <c r="FJ299" s="417"/>
      <c r="FK299" s="417"/>
      <c r="FL299" s="417"/>
      <c r="FM299" s="417"/>
      <c r="FN299" s="417"/>
      <c r="FO299" s="417"/>
      <c r="FP299" s="417"/>
      <c r="FQ299" s="417"/>
      <c r="FR299" s="417"/>
      <c r="FS299" s="417"/>
      <c r="FT299" s="417"/>
      <c r="FU299" s="417"/>
      <c r="FV299" s="417"/>
      <c r="FW299" s="417"/>
      <c r="FX299" s="417"/>
      <c r="FY299" s="417"/>
      <c r="FZ299" s="417"/>
      <c r="GA299" s="417"/>
      <c r="GB299" s="417"/>
      <c r="GC299" s="417"/>
      <c r="GD299" s="417"/>
      <c r="GE299" s="417"/>
      <c r="GF299" s="417"/>
      <c r="GG299" s="417"/>
      <c r="GH299" s="417"/>
      <c r="GI299" s="417"/>
      <c r="GJ299" s="417"/>
      <c r="GK299" s="417"/>
      <c r="GL299" s="417"/>
      <c r="GM299" s="417"/>
      <c r="GN299" s="417"/>
      <c r="GO299" s="417"/>
      <c r="GP299" s="417"/>
      <c r="GQ299" s="417"/>
      <c r="GR299" s="417"/>
      <c r="GS299" s="417"/>
      <c r="GT299" s="417"/>
      <c r="GU299" s="417"/>
      <c r="GV299" s="417"/>
      <c r="GW299" s="417"/>
      <c r="GX299" s="417"/>
      <c r="GY299" s="417"/>
      <c r="GZ299" s="417"/>
      <c r="HA299" s="417"/>
      <c r="HB299" s="417"/>
      <c r="HC299" s="417"/>
      <c r="HD299" s="417"/>
      <c r="HE299" s="417"/>
      <c r="HF299" s="417"/>
      <c r="HG299" s="417"/>
      <c r="HH299" s="417"/>
      <c r="HI299" s="417"/>
      <c r="HJ299" s="417"/>
      <c r="HK299" s="417"/>
      <c r="HL299" s="417"/>
      <c r="HM299" s="417"/>
      <c r="HN299" s="417"/>
      <c r="HO299" s="417"/>
      <c r="HP299" s="417"/>
      <c r="HQ299" s="417"/>
      <c r="HR299" s="417"/>
      <c r="HS299" s="417"/>
      <c r="HT299" s="417"/>
      <c r="HU299" s="417"/>
      <c r="HV299" s="417"/>
      <c r="HW299" s="417"/>
      <c r="HX299" s="417"/>
      <c r="HY299" s="417"/>
      <c r="HZ299" s="417"/>
      <c r="IA299" s="417"/>
      <c r="IB299" s="417"/>
      <c r="IC299" s="417"/>
      <c r="ID299" s="417"/>
      <c r="IE299" s="417"/>
      <c r="IF299" s="417"/>
      <c r="IG299" s="417"/>
      <c r="IH299" s="417"/>
      <c r="II299" s="417"/>
      <c r="IJ299" s="417"/>
      <c r="IK299" s="417"/>
      <c r="IL299" s="417"/>
      <c r="IM299" s="417"/>
      <c r="IN299" s="417"/>
      <c r="IO299" s="417"/>
      <c r="IP299" s="417"/>
      <c r="IQ299" s="417"/>
      <c r="IR299" s="417"/>
      <c r="IS299" s="417"/>
      <c r="IT299" s="417"/>
      <c r="IU299" s="417"/>
      <c r="IV299" s="417"/>
    </row>
    <row r="300" spans="1:256" s="382" customFormat="1" ht="15" customHeight="1" thickBot="1">
      <c r="A300" s="378"/>
      <c r="B300" s="383"/>
      <c r="C300" s="392" t="s">
        <v>68</v>
      </c>
      <c r="D300" s="386"/>
      <c r="E300" s="386"/>
      <c r="F300" s="386"/>
      <c r="G300" s="386"/>
      <c r="H300" s="386"/>
      <c r="I300" s="386"/>
      <c r="J300" s="481"/>
      <c r="K300" s="393"/>
      <c r="L300" s="392" t="s">
        <v>68</v>
      </c>
      <c r="M300" s="383"/>
      <c r="N300" s="383"/>
      <c r="O300" s="383"/>
      <c r="P300" s="383"/>
      <c r="Q300" s="383"/>
      <c r="R300" s="383"/>
      <c r="S300" s="386"/>
      <c r="U300" s="417"/>
      <c r="V300" s="417"/>
      <c r="W300" s="417"/>
      <c r="X300" s="417"/>
      <c r="Y300" s="417"/>
      <c r="Z300" s="417"/>
      <c r="AA300" s="417"/>
      <c r="AB300" s="417"/>
      <c r="AC300" s="417"/>
      <c r="AD300" s="417"/>
      <c r="AE300" s="417"/>
      <c r="AF300" s="417"/>
      <c r="AG300" s="417"/>
      <c r="AH300" s="417"/>
      <c r="AI300" s="417"/>
      <c r="AJ300" s="417"/>
      <c r="AK300" s="417"/>
      <c r="AL300" s="417"/>
      <c r="AM300" s="417"/>
      <c r="AN300" s="417"/>
      <c r="AO300" s="417"/>
      <c r="AP300" s="417"/>
      <c r="AQ300" s="417"/>
      <c r="AR300" s="417"/>
      <c r="AS300" s="417"/>
      <c r="AT300" s="417"/>
      <c r="AU300" s="417"/>
      <c r="AV300" s="417"/>
      <c r="AW300" s="417"/>
      <c r="AX300" s="417"/>
      <c r="AY300" s="417"/>
      <c r="AZ300" s="417"/>
      <c r="BA300" s="417"/>
      <c r="BB300" s="417"/>
      <c r="BC300" s="417"/>
      <c r="BD300" s="417"/>
      <c r="BE300" s="417"/>
      <c r="BF300" s="417"/>
      <c r="BG300" s="417"/>
      <c r="BH300" s="417"/>
      <c r="BI300" s="417"/>
      <c r="BJ300" s="417"/>
      <c r="BK300" s="417"/>
      <c r="BL300" s="417"/>
      <c r="BM300" s="417"/>
      <c r="BN300" s="417"/>
      <c r="BO300" s="417"/>
      <c r="BP300" s="417"/>
      <c r="BQ300" s="417"/>
      <c r="BR300" s="417"/>
      <c r="BS300" s="417"/>
      <c r="BT300" s="417"/>
      <c r="BU300" s="417"/>
      <c r="BV300" s="417"/>
      <c r="BW300" s="417"/>
      <c r="BX300" s="417"/>
      <c r="BY300" s="417"/>
      <c r="BZ300" s="417"/>
      <c r="CA300" s="417"/>
      <c r="CB300" s="417"/>
      <c r="CC300" s="417"/>
      <c r="CD300" s="417"/>
      <c r="CE300" s="417"/>
      <c r="CF300" s="417"/>
      <c r="CG300" s="417"/>
      <c r="CH300" s="417"/>
      <c r="CI300" s="417"/>
      <c r="CJ300" s="417"/>
      <c r="CK300" s="417"/>
      <c r="CL300" s="417"/>
      <c r="CM300" s="417"/>
      <c r="CN300" s="417"/>
      <c r="CO300" s="417"/>
      <c r="CP300" s="417"/>
      <c r="CQ300" s="417"/>
      <c r="CR300" s="417"/>
      <c r="CS300" s="417"/>
      <c r="CT300" s="417"/>
      <c r="CU300" s="417"/>
      <c r="CV300" s="417"/>
      <c r="CW300" s="417"/>
      <c r="CX300" s="417"/>
      <c r="CY300" s="417"/>
      <c r="CZ300" s="417"/>
      <c r="DA300" s="417"/>
      <c r="DB300" s="417"/>
      <c r="DC300" s="417"/>
      <c r="DD300" s="417"/>
      <c r="DE300" s="417"/>
      <c r="DF300" s="417"/>
      <c r="DG300" s="417"/>
      <c r="DH300" s="417"/>
      <c r="DI300" s="417"/>
      <c r="DJ300" s="417"/>
      <c r="DK300" s="417"/>
      <c r="DL300" s="417"/>
      <c r="DM300" s="417"/>
      <c r="DN300" s="417"/>
      <c r="DO300" s="417"/>
      <c r="DP300" s="417"/>
      <c r="DQ300" s="417"/>
      <c r="DR300" s="417"/>
      <c r="DS300" s="417"/>
      <c r="DT300" s="417"/>
      <c r="DU300" s="417"/>
      <c r="DV300" s="417"/>
      <c r="DW300" s="417"/>
      <c r="DX300" s="417"/>
      <c r="DY300" s="417"/>
      <c r="DZ300" s="417"/>
      <c r="EA300" s="417"/>
      <c r="EB300" s="417"/>
      <c r="EC300" s="417"/>
      <c r="ED300" s="417"/>
      <c r="EE300" s="417"/>
      <c r="EF300" s="417"/>
      <c r="EG300" s="417"/>
      <c r="EH300" s="417"/>
      <c r="EI300" s="417"/>
      <c r="EJ300" s="417"/>
      <c r="EK300" s="417"/>
      <c r="EL300" s="417"/>
      <c r="EM300" s="417"/>
      <c r="EN300" s="417"/>
      <c r="EO300" s="417"/>
      <c r="EP300" s="417"/>
      <c r="EQ300" s="417"/>
      <c r="ER300" s="417"/>
      <c r="ES300" s="417"/>
      <c r="ET300" s="417"/>
      <c r="EU300" s="417"/>
      <c r="EV300" s="417"/>
      <c r="EW300" s="417"/>
      <c r="EX300" s="417"/>
      <c r="EY300" s="417"/>
      <c r="EZ300" s="417"/>
      <c r="FA300" s="417"/>
      <c r="FB300" s="417"/>
      <c r="FC300" s="417"/>
      <c r="FD300" s="417"/>
      <c r="FE300" s="417"/>
      <c r="FF300" s="417"/>
      <c r="FG300" s="417"/>
      <c r="FH300" s="417"/>
      <c r="FI300" s="417"/>
      <c r="FJ300" s="417"/>
      <c r="FK300" s="417"/>
      <c r="FL300" s="417"/>
      <c r="FM300" s="417"/>
      <c r="FN300" s="417"/>
      <c r="FO300" s="417"/>
      <c r="FP300" s="417"/>
      <c r="FQ300" s="417"/>
      <c r="FR300" s="417"/>
      <c r="FS300" s="417"/>
      <c r="FT300" s="417"/>
      <c r="FU300" s="417"/>
      <c r="FV300" s="417"/>
      <c r="FW300" s="417"/>
      <c r="FX300" s="417"/>
      <c r="FY300" s="417"/>
      <c r="FZ300" s="417"/>
      <c r="GA300" s="417"/>
      <c r="GB300" s="417"/>
      <c r="GC300" s="417"/>
      <c r="GD300" s="417"/>
      <c r="GE300" s="417"/>
      <c r="GF300" s="417"/>
      <c r="GG300" s="417"/>
      <c r="GH300" s="417"/>
      <c r="GI300" s="417"/>
      <c r="GJ300" s="417"/>
      <c r="GK300" s="417"/>
      <c r="GL300" s="417"/>
      <c r="GM300" s="417"/>
      <c r="GN300" s="417"/>
      <c r="GO300" s="417"/>
      <c r="GP300" s="417"/>
      <c r="GQ300" s="417"/>
      <c r="GR300" s="417"/>
      <c r="GS300" s="417"/>
      <c r="GT300" s="417"/>
      <c r="GU300" s="417"/>
      <c r="GV300" s="417"/>
      <c r="GW300" s="417"/>
      <c r="GX300" s="417"/>
      <c r="GY300" s="417"/>
      <c r="GZ300" s="417"/>
      <c r="HA300" s="417"/>
      <c r="HB300" s="417"/>
      <c r="HC300" s="417"/>
      <c r="HD300" s="417"/>
      <c r="HE300" s="417"/>
      <c r="HF300" s="417"/>
      <c r="HG300" s="417"/>
      <c r="HH300" s="417"/>
      <c r="HI300" s="417"/>
      <c r="HJ300" s="417"/>
      <c r="HK300" s="417"/>
      <c r="HL300" s="417"/>
      <c r="HM300" s="417"/>
      <c r="HN300" s="417"/>
      <c r="HO300" s="417"/>
      <c r="HP300" s="417"/>
      <c r="HQ300" s="417"/>
      <c r="HR300" s="417"/>
      <c r="HS300" s="417"/>
      <c r="HT300" s="417"/>
      <c r="HU300" s="417"/>
      <c r="HV300" s="417"/>
      <c r="HW300" s="417"/>
      <c r="HX300" s="417"/>
      <c r="HY300" s="417"/>
      <c r="HZ300" s="417"/>
      <c r="IA300" s="417"/>
      <c r="IB300" s="417"/>
      <c r="IC300" s="417"/>
      <c r="ID300" s="417"/>
      <c r="IE300" s="417"/>
      <c r="IF300" s="417"/>
      <c r="IG300" s="417"/>
      <c r="IH300" s="417"/>
      <c r="II300" s="417"/>
      <c r="IJ300" s="417"/>
      <c r="IK300" s="417"/>
      <c r="IL300" s="417"/>
      <c r="IM300" s="417"/>
      <c r="IN300" s="417"/>
      <c r="IO300" s="417"/>
      <c r="IP300" s="417"/>
      <c r="IQ300" s="417"/>
      <c r="IR300" s="417"/>
      <c r="IS300" s="417"/>
      <c r="IT300" s="417"/>
      <c r="IU300" s="417"/>
      <c r="IV300" s="417"/>
    </row>
    <row r="301" spans="1:256" s="382" customFormat="1" ht="15" customHeight="1" thickBot="1">
      <c r="A301" s="394" t="e">
        <f>A285+2</f>
        <v>#REF!</v>
      </c>
      <c r="B301" s="383"/>
      <c r="C301" s="395" t="str">
        <f>IF('START - AWARD DETAILS'!C57="","",'START - AWARD DETAILS'!C57)</f>
        <v/>
      </c>
      <c r="D301" s="386"/>
      <c r="E301" s="386"/>
      <c r="F301" s="386"/>
      <c r="G301" s="386"/>
      <c r="H301" s="386"/>
      <c r="I301" s="386"/>
      <c r="J301" s="481"/>
      <c r="K301" s="393"/>
      <c r="L301" s="395" t="str">
        <f>IF('START - AWARD DETAILS'!C58="","",'START - AWARD DETAILS'!C58)</f>
        <v/>
      </c>
      <c r="M301" s="383"/>
      <c r="N301" s="383"/>
      <c r="O301" s="383"/>
      <c r="P301" s="383"/>
      <c r="Q301" s="383"/>
      <c r="R301" s="383"/>
      <c r="S301" s="386"/>
      <c r="U301" s="417"/>
      <c r="V301" s="417"/>
      <c r="W301" s="417"/>
      <c r="X301" s="417"/>
      <c r="Y301" s="417"/>
      <c r="Z301" s="417"/>
      <c r="AA301" s="417"/>
      <c r="AB301" s="417"/>
      <c r="AC301" s="417"/>
      <c r="AD301" s="417"/>
      <c r="AE301" s="417"/>
      <c r="AF301" s="417"/>
      <c r="AG301" s="417"/>
      <c r="AH301" s="417"/>
      <c r="AI301" s="417"/>
      <c r="AJ301" s="417"/>
      <c r="AK301" s="417"/>
      <c r="AL301" s="417"/>
      <c r="AM301" s="417"/>
      <c r="AN301" s="417"/>
      <c r="AO301" s="417"/>
      <c r="AP301" s="417"/>
      <c r="AQ301" s="417"/>
      <c r="AR301" s="417"/>
      <c r="AS301" s="417"/>
      <c r="AT301" s="417"/>
      <c r="AU301" s="417"/>
      <c r="AV301" s="417"/>
      <c r="AW301" s="417"/>
      <c r="AX301" s="417"/>
      <c r="AY301" s="417"/>
      <c r="AZ301" s="417"/>
      <c r="BA301" s="417"/>
      <c r="BB301" s="417"/>
      <c r="BC301" s="417"/>
      <c r="BD301" s="417"/>
      <c r="BE301" s="417"/>
      <c r="BF301" s="417"/>
      <c r="BG301" s="417"/>
      <c r="BH301" s="417"/>
      <c r="BI301" s="417"/>
      <c r="BJ301" s="417"/>
      <c r="BK301" s="417"/>
      <c r="BL301" s="417"/>
      <c r="BM301" s="417"/>
      <c r="BN301" s="417"/>
      <c r="BO301" s="417"/>
      <c r="BP301" s="417"/>
      <c r="BQ301" s="417"/>
      <c r="BR301" s="417"/>
      <c r="BS301" s="417"/>
      <c r="BT301" s="417"/>
      <c r="BU301" s="417"/>
      <c r="BV301" s="417"/>
      <c r="BW301" s="417"/>
      <c r="BX301" s="417"/>
      <c r="BY301" s="417"/>
      <c r="BZ301" s="417"/>
      <c r="CA301" s="417"/>
      <c r="CB301" s="417"/>
      <c r="CC301" s="417"/>
      <c r="CD301" s="417"/>
      <c r="CE301" s="417"/>
      <c r="CF301" s="417"/>
      <c r="CG301" s="417"/>
      <c r="CH301" s="417"/>
      <c r="CI301" s="417"/>
      <c r="CJ301" s="417"/>
      <c r="CK301" s="417"/>
      <c r="CL301" s="417"/>
      <c r="CM301" s="417"/>
      <c r="CN301" s="417"/>
      <c r="CO301" s="417"/>
      <c r="CP301" s="417"/>
      <c r="CQ301" s="417"/>
      <c r="CR301" s="417"/>
      <c r="CS301" s="417"/>
      <c r="CT301" s="417"/>
      <c r="CU301" s="417"/>
      <c r="CV301" s="417"/>
      <c r="CW301" s="417"/>
      <c r="CX301" s="417"/>
      <c r="CY301" s="417"/>
      <c r="CZ301" s="417"/>
      <c r="DA301" s="417"/>
      <c r="DB301" s="417"/>
      <c r="DC301" s="417"/>
      <c r="DD301" s="417"/>
      <c r="DE301" s="417"/>
      <c r="DF301" s="417"/>
      <c r="DG301" s="417"/>
      <c r="DH301" s="417"/>
      <c r="DI301" s="417"/>
      <c r="DJ301" s="417"/>
      <c r="DK301" s="417"/>
      <c r="DL301" s="417"/>
      <c r="DM301" s="417"/>
      <c r="DN301" s="417"/>
      <c r="DO301" s="417"/>
      <c r="DP301" s="417"/>
      <c r="DQ301" s="417"/>
      <c r="DR301" s="417"/>
      <c r="DS301" s="417"/>
      <c r="DT301" s="417"/>
      <c r="DU301" s="417"/>
      <c r="DV301" s="417"/>
      <c r="DW301" s="417"/>
      <c r="DX301" s="417"/>
      <c r="DY301" s="417"/>
      <c r="DZ301" s="417"/>
      <c r="EA301" s="417"/>
      <c r="EB301" s="417"/>
      <c r="EC301" s="417"/>
      <c r="ED301" s="417"/>
      <c r="EE301" s="417"/>
      <c r="EF301" s="417"/>
      <c r="EG301" s="417"/>
      <c r="EH301" s="417"/>
      <c r="EI301" s="417"/>
      <c r="EJ301" s="417"/>
      <c r="EK301" s="417"/>
      <c r="EL301" s="417"/>
      <c r="EM301" s="417"/>
      <c r="EN301" s="417"/>
      <c r="EO301" s="417"/>
      <c r="EP301" s="417"/>
      <c r="EQ301" s="417"/>
      <c r="ER301" s="417"/>
      <c r="ES301" s="417"/>
      <c r="ET301" s="417"/>
      <c r="EU301" s="417"/>
      <c r="EV301" s="417"/>
      <c r="EW301" s="417"/>
      <c r="EX301" s="417"/>
      <c r="EY301" s="417"/>
      <c r="EZ301" s="417"/>
      <c r="FA301" s="417"/>
      <c r="FB301" s="417"/>
      <c r="FC301" s="417"/>
      <c r="FD301" s="417"/>
      <c r="FE301" s="417"/>
      <c r="FF301" s="417"/>
      <c r="FG301" s="417"/>
      <c r="FH301" s="417"/>
      <c r="FI301" s="417"/>
      <c r="FJ301" s="417"/>
      <c r="FK301" s="417"/>
      <c r="FL301" s="417"/>
      <c r="FM301" s="417"/>
      <c r="FN301" s="417"/>
      <c r="FO301" s="417"/>
      <c r="FP301" s="417"/>
      <c r="FQ301" s="417"/>
      <c r="FR301" s="417"/>
      <c r="FS301" s="417"/>
      <c r="FT301" s="417"/>
      <c r="FU301" s="417"/>
      <c r="FV301" s="417"/>
      <c r="FW301" s="417"/>
      <c r="FX301" s="417"/>
      <c r="FY301" s="417"/>
      <c r="FZ301" s="417"/>
      <c r="GA301" s="417"/>
      <c r="GB301" s="417"/>
      <c r="GC301" s="417"/>
      <c r="GD301" s="417"/>
      <c r="GE301" s="417"/>
      <c r="GF301" s="417"/>
      <c r="GG301" s="417"/>
      <c r="GH301" s="417"/>
      <c r="GI301" s="417"/>
      <c r="GJ301" s="417"/>
      <c r="GK301" s="417"/>
      <c r="GL301" s="417"/>
      <c r="GM301" s="417"/>
      <c r="GN301" s="417"/>
      <c r="GO301" s="417"/>
      <c r="GP301" s="417"/>
      <c r="GQ301" s="417"/>
      <c r="GR301" s="417"/>
      <c r="GS301" s="417"/>
      <c r="GT301" s="417"/>
      <c r="GU301" s="417"/>
      <c r="GV301" s="417"/>
      <c r="GW301" s="417"/>
      <c r="GX301" s="417"/>
      <c r="GY301" s="417"/>
      <c r="GZ301" s="417"/>
      <c r="HA301" s="417"/>
      <c r="HB301" s="417"/>
      <c r="HC301" s="417"/>
      <c r="HD301" s="417"/>
      <c r="HE301" s="417"/>
      <c r="HF301" s="417"/>
      <c r="HG301" s="417"/>
      <c r="HH301" s="417"/>
      <c r="HI301" s="417"/>
      <c r="HJ301" s="417"/>
      <c r="HK301" s="417"/>
      <c r="HL301" s="417"/>
      <c r="HM301" s="417"/>
      <c r="HN301" s="417"/>
      <c r="HO301" s="417"/>
      <c r="HP301" s="417"/>
      <c r="HQ301" s="417"/>
      <c r="HR301" s="417"/>
      <c r="HS301" s="417"/>
      <c r="HT301" s="417"/>
      <c r="HU301" s="417"/>
      <c r="HV301" s="417"/>
      <c r="HW301" s="417"/>
      <c r="HX301" s="417"/>
      <c r="HY301" s="417"/>
      <c r="HZ301" s="417"/>
      <c r="IA301" s="417"/>
      <c r="IB301" s="417"/>
      <c r="IC301" s="417"/>
      <c r="ID301" s="417"/>
      <c r="IE301" s="417"/>
      <c r="IF301" s="417"/>
      <c r="IG301" s="417"/>
      <c r="IH301" s="417"/>
      <c r="II301" s="417"/>
      <c r="IJ301" s="417"/>
      <c r="IK301" s="417"/>
      <c r="IL301" s="417"/>
      <c r="IM301" s="417"/>
      <c r="IN301" s="417"/>
      <c r="IO301" s="417"/>
      <c r="IP301" s="417"/>
      <c r="IQ301" s="417"/>
      <c r="IR301" s="417"/>
      <c r="IS301" s="417"/>
      <c r="IT301" s="417"/>
      <c r="IU301" s="417"/>
      <c r="IV301" s="417"/>
    </row>
    <row r="302" spans="1:256" s="382" customFormat="1" ht="15" customHeight="1" thickBot="1">
      <c r="A302" s="394"/>
      <c r="B302" s="383"/>
      <c r="C302" s="396" t="s">
        <v>69</v>
      </c>
      <c r="D302" s="386"/>
      <c r="E302" s="386"/>
      <c r="F302" s="386"/>
      <c r="G302" s="386"/>
      <c r="H302" s="386"/>
      <c r="I302" s="386"/>
      <c r="J302" s="481"/>
      <c r="K302" s="393"/>
      <c r="L302" s="396" t="s">
        <v>69</v>
      </c>
      <c r="M302" s="383"/>
      <c r="N302" s="383"/>
      <c r="O302" s="383"/>
      <c r="P302" s="383"/>
      <c r="Q302" s="383"/>
      <c r="R302" s="383"/>
      <c r="S302" s="386"/>
      <c r="U302" s="417"/>
      <c r="V302" s="417"/>
      <c r="W302" s="417"/>
      <c r="X302" s="417"/>
      <c r="Y302" s="417"/>
      <c r="Z302" s="417"/>
      <c r="AA302" s="417"/>
      <c r="AB302" s="417"/>
      <c r="AC302" s="417"/>
      <c r="AD302" s="417"/>
      <c r="AE302" s="417"/>
      <c r="AF302" s="417"/>
      <c r="AG302" s="417"/>
      <c r="AH302" s="417"/>
      <c r="AI302" s="417"/>
      <c r="AJ302" s="417"/>
      <c r="AK302" s="417"/>
      <c r="AL302" s="417"/>
      <c r="AM302" s="417"/>
      <c r="AN302" s="417"/>
      <c r="AO302" s="417"/>
      <c r="AP302" s="417"/>
      <c r="AQ302" s="417"/>
      <c r="AR302" s="417"/>
      <c r="AS302" s="417"/>
      <c r="AT302" s="417"/>
      <c r="AU302" s="417"/>
      <c r="AV302" s="417"/>
      <c r="AW302" s="417"/>
      <c r="AX302" s="417"/>
      <c r="AY302" s="417"/>
      <c r="AZ302" s="417"/>
      <c r="BA302" s="417"/>
      <c r="BB302" s="417"/>
      <c r="BC302" s="417"/>
      <c r="BD302" s="417"/>
      <c r="BE302" s="417"/>
      <c r="BF302" s="417"/>
      <c r="BG302" s="417"/>
      <c r="BH302" s="417"/>
      <c r="BI302" s="417"/>
      <c r="BJ302" s="417"/>
      <c r="BK302" s="417"/>
      <c r="BL302" s="417"/>
      <c r="BM302" s="417"/>
      <c r="BN302" s="417"/>
      <c r="BO302" s="417"/>
      <c r="BP302" s="417"/>
      <c r="BQ302" s="417"/>
      <c r="BR302" s="417"/>
      <c r="BS302" s="417"/>
      <c r="BT302" s="417"/>
      <c r="BU302" s="417"/>
      <c r="BV302" s="417"/>
      <c r="BW302" s="417"/>
      <c r="BX302" s="417"/>
      <c r="BY302" s="417"/>
      <c r="BZ302" s="417"/>
      <c r="CA302" s="417"/>
      <c r="CB302" s="417"/>
      <c r="CC302" s="417"/>
      <c r="CD302" s="417"/>
      <c r="CE302" s="417"/>
      <c r="CF302" s="417"/>
      <c r="CG302" s="417"/>
      <c r="CH302" s="417"/>
      <c r="CI302" s="417"/>
      <c r="CJ302" s="417"/>
      <c r="CK302" s="417"/>
      <c r="CL302" s="417"/>
      <c r="CM302" s="417"/>
      <c r="CN302" s="417"/>
      <c r="CO302" s="417"/>
      <c r="CP302" s="417"/>
      <c r="CQ302" s="417"/>
      <c r="CR302" s="417"/>
      <c r="CS302" s="417"/>
      <c r="CT302" s="417"/>
      <c r="CU302" s="417"/>
      <c r="CV302" s="417"/>
      <c r="CW302" s="417"/>
      <c r="CX302" s="417"/>
      <c r="CY302" s="417"/>
      <c r="CZ302" s="417"/>
      <c r="DA302" s="417"/>
      <c r="DB302" s="417"/>
      <c r="DC302" s="417"/>
      <c r="DD302" s="417"/>
      <c r="DE302" s="417"/>
      <c r="DF302" s="417"/>
      <c r="DG302" s="417"/>
      <c r="DH302" s="417"/>
      <c r="DI302" s="417"/>
      <c r="DJ302" s="417"/>
      <c r="DK302" s="417"/>
      <c r="DL302" s="417"/>
      <c r="DM302" s="417"/>
      <c r="DN302" s="417"/>
      <c r="DO302" s="417"/>
      <c r="DP302" s="417"/>
      <c r="DQ302" s="417"/>
      <c r="DR302" s="417"/>
      <c r="DS302" s="417"/>
      <c r="DT302" s="417"/>
      <c r="DU302" s="417"/>
      <c r="DV302" s="417"/>
      <c r="DW302" s="417"/>
      <c r="DX302" s="417"/>
      <c r="DY302" s="417"/>
      <c r="DZ302" s="417"/>
      <c r="EA302" s="417"/>
      <c r="EB302" s="417"/>
      <c r="EC302" s="417"/>
      <c r="ED302" s="417"/>
      <c r="EE302" s="417"/>
      <c r="EF302" s="417"/>
      <c r="EG302" s="417"/>
      <c r="EH302" s="417"/>
      <c r="EI302" s="417"/>
      <c r="EJ302" s="417"/>
      <c r="EK302" s="417"/>
      <c r="EL302" s="417"/>
      <c r="EM302" s="417"/>
      <c r="EN302" s="417"/>
      <c r="EO302" s="417"/>
      <c r="EP302" s="417"/>
      <c r="EQ302" s="417"/>
      <c r="ER302" s="417"/>
      <c r="ES302" s="417"/>
      <c r="ET302" s="417"/>
      <c r="EU302" s="417"/>
      <c r="EV302" s="417"/>
      <c r="EW302" s="417"/>
      <c r="EX302" s="417"/>
      <c r="EY302" s="417"/>
      <c r="EZ302" s="417"/>
      <c r="FA302" s="417"/>
      <c r="FB302" s="417"/>
      <c r="FC302" s="417"/>
      <c r="FD302" s="417"/>
      <c r="FE302" s="417"/>
      <c r="FF302" s="417"/>
      <c r="FG302" s="417"/>
      <c r="FH302" s="417"/>
      <c r="FI302" s="417"/>
      <c r="FJ302" s="417"/>
      <c r="FK302" s="417"/>
      <c r="FL302" s="417"/>
      <c r="FM302" s="417"/>
      <c r="FN302" s="417"/>
      <c r="FO302" s="417"/>
      <c r="FP302" s="417"/>
      <c r="FQ302" s="417"/>
      <c r="FR302" s="417"/>
      <c r="FS302" s="417"/>
      <c r="FT302" s="417"/>
      <c r="FU302" s="417"/>
      <c r="FV302" s="417"/>
      <c r="FW302" s="417"/>
      <c r="FX302" s="417"/>
      <c r="FY302" s="417"/>
      <c r="FZ302" s="417"/>
      <c r="GA302" s="417"/>
      <c r="GB302" s="417"/>
      <c r="GC302" s="417"/>
      <c r="GD302" s="417"/>
      <c r="GE302" s="417"/>
      <c r="GF302" s="417"/>
      <c r="GG302" s="417"/>
      <c r="GH302" s="417"/>
      <c r="GI302" s="417"/>
      <c r="GJ302" s="417"/>
      <c r="GK302" s="417"/>
      <c r="GL302" s="417"/>
      <c r="GM302" s="417"/>
      <c r="GN302" s="417"/>
      <c r="GO302" s="417"/>
      <c r="GP302" s="417"/>
      <c r="GQ302" s="417"/>
      <c r="GR302" s="417"/>
      <c r="GS302" s="417"/>
      <c r="GT302" s="417"/>
      <c r="GU302" s="417"/>
      <c r="GV302" s="417"/>
      <c r="GW302" s="417"/>
      <c r="GX302" s="417"/>
      <c r="GY302" s="417"/>
      <c r="GZ302" s="417"/>
      <c r="HA302" s="417"/>
      <c r="HB302" s="417"/>
      <c r="HC302" s="417"/>
      <c r="HD302" s="417"/>
      <c r="HE302" s="417"/>
      <c r="HF302" s="417"/>
      <c r="HG302" s="417"/>
      <c r="HH302" s="417"/>
      <c r="HI302" s="417"/>
      <c r="HJ302" s="417"/>
      <c r="HK302" s="417"/>
      <c r="HL302" s="417"/>
      <c r="HM302" s="417"/>
      <c r="HN302" s="417"/>
      <c r="HO302" s="417"/>
      <c r="HP302" s="417"/>
      <c r="HQ302" s="417"/>
      <c r="HR302" s="417"/>
      <c r="HS302" s="417"/>
      <c r="HT302" s="417"/>
      <c r="HU302" s="417"/>
      <c r="HV302" s="417"/>
      <c r="HW302" s="417"/>
      <c r="HX302" s="417"/>
      <c r="HY302" s="417"/>
      <c r="HZ302" s="417"/>
      <c r="IA302" s="417"/>
      <c r="IB302" s="417"/>
      <c r="IC302" s="417"/>
      <c r="ID302" s="417"/>
      <c r="IE302" s="417"/>
      <c r="IF302" s="417"/>
      <c r="IG302" s="417"/>
      <c r="IH302" s="417"/>
      <c r="II302" s="417"/>
      <c r="IJ302" s="417"/>
      <c r="IK302" s="417"/>
      <c r="IL302" s="417"/>
      <c r="IM302" s="417"/>
      <c r="IN302" s="417"/>
      <c r="IO302" s="417"/>
      <c r="IP302" s="417"/>
      <c r="IQ302" s="417"/>
      <c r="IR302" s="417"/>
      <c r="IS302" s="417"/>
      <c r="IT302" s="417"/>
      <c r="IU302" s="417"/>
      <c r="IV302" s="417"/>
    </row>
    <row r="303" spans="1:256" s="382" customFormat="1" ht="15" customHeight="1" thickBot="1">
      <c r="A303" s="394"/>
      <c r="B303" s="383"/>
      <c r="C303" s="397" t="str">
        <f>IFERROR(VLOOKUP('Summary of Organisation Cost (2'!C301,'START - AWARD DETAILS'!$C$21:$D$60,2,0),"")</f>
        <v>(Select)</v>
      </c>
      <c r="D303" s="386"/>
      <c r="E303" s="386"/>
      <c r="F303" s="386"/>
      <c r="G303" s="386"/>
      <c r="H303" s="386"/>
      <c r="I303" s="386"/>
      <c r="J303" s="481"/>
      <c r="K303" s="393"/>
      <c r="L303" s="397" t="str">
        <f>IFERROR(VLOOKUP('Summary of Organisation Cost (2'!L301,'START - AWARD DETAILS'!$C$21:$D$60,2,0),"")</f>
        <v>(Select)</v>
      </c>
      <c r="M303" s="383"/>
      <c r="N303" s="383"/>
      <c r="O303" s="383"/>
      <c r="P303" s="383"/>
      <c r="Q303" s="383"/>
      <c r="R303" s="383"/>
      <c r="S303" s="386"/>
      <c r="U303" s="417"/>
      <c r="V303" s="417"/>
      <c r="W303" s="417"/>
      <c r="X303" s="417"/>
      <c r="Y303" s="417"/>
      <c r="Z303" s="417"/>
      <c r="AA303" s="417"/>
      <c r="AB303" s="417"/>
      <c r="AC303" s="417"/>
      <c r="AD303" s="417"/>
      <c r="AE303" s="417"/>
      <c r="AF303" s="417"/>
      <c r="AG303" s="417"/>
      <c r="AH303" s="417"/>
      <c r="AI303" s="417"/>
      <c r="AJ303" s="417"/>
      <c r="AK303" s="417"/>
      <c r="AL303" s="417"/>
      <c r="AM303" s="417"/>
      <c r="AN303" s="417"/>
      <c r="AO303" s="417"/>
      <c r="AP303" s="417"/>
      <c r="AQ303" s="417"/>
      <c r="AR303" s="417"/>
      <c r="AS303" s="417"/>
      <c r="AT303" s="417"/>
      <c r="AU303" s="417"/>
      <c r="AV303" s="417"/>
      <c r="AW303" s="417"/>
      <c r="AX303" s="417"/>
      <c r="AY303" s="417"/>
      <c r="AZ303" s="417"/>
      <c r="BA303" s="417"/>
      <c r="BB303" s="417"/>
      <c r="BC303" s="417"/>
      <c r="BD303" s="417"/>
      <c r="BE303" s="417"/>
      <c r="BF303" s="417"/>
      <c r="BG303" s="417"/>
      <c r="BH303" s="417"/>
      <c r="BI303" s="417"/>
      <c r="BJ303" s="417"/>
      <c r="BK303" s="417"/>
      <c r="BL303" s="417"/>
      <c r="BM303" s="417"/>
      <c r="BN303" s="417"/>
      <c r="BO303" s="417"/>
      <c r="BP303" s="417"/>
      <c r="BQ303" s="417"/>
      <c r="BR303" s="417"/>
      <c r="BS303" s="417"/>
      <c r="BT303" s="417"/>
      <c r="BU303" s="417"/>
      <c r="BV303" s="417"/>
      <c r="BW303" s="417"/>
      <c r="BX303" s="417"/>
      <c r="BY303" s="417"/>
      <c r="BZ303" s="417"/>
      <c r="CA303" s="417"/>
      <c r="CB303" s="417"/>
      <c r="CC303" s="417"/>
      <c r="CD303" s="417"/>
      <c r="CE303" s="417"/>
      <c r="CF303" s="417"/>
      <c r="CG303" s="417"/>
      <c r="CH303" s="417"/>
      <c r="CI303" s="417"/>
      <c r="CJ303" s="417"/>
      <c r="CK303" s="417"/>
      <c r="CL303" s="417"/>
      <c r="CM303" s="417"/>
      <c r="CN303" s="417"/>
      <c r="CO303" s="417"/>
      <c r="CP303" s="417"/>
      <c r="CQ303" s="417"/>
      <c r="CR303" s="417"/>
      <c r="CS303" s="417"/>
      <c r="CT303" s="417"/>
      <c r="CU303" s="417"/>
      <c r="CV303" s="417"/>
      <c r="CW303" s="417"/>
      <c r="CX303" s="417"/>
      <c r="CY303" s="417"/>
      <c r="CZ303" s="417"/>
      <c r="DA303" s="417"/>
      <c r="DB303" s="417"/>
      <c r="DC303" s="417"/>
      <c r="DD303" s="417"/>
      <c r="DE303" s="417"/>
      <c r="DF303" s="417"/>
      <c r="DG303" s="417"/>
      <c r="DH303" s="417"/>
      <c r="DI303" s="417"/>
      <c r="DJ303" s="417"/>
      <c r="DK303" s="417"/>
      <c r="DL303" s="417"/>
      <c r="DM303" s="417"/>
      <c r="DN303" s="417"/>
      <c r="DO303" s="417"/>
      <c r="DP303" s="417"/>
      <c r="DQ303" s="417"/>
      <c r="DR303" s="417"/>
      <c r="DS303" s="417"/>
      <c r="DT303" s="417"/>
      <c r="DU303" s="417"/>
      <c r="DV303" s="417"/>
      <c r="DW303" s="417"/>
      <c r="DX303" s="417"/>
      <c r="DY303" s="417"/>
      <c r="DZ303" s="417"/>
      <c r="EA303" s="417"/>
      <c r="EB303" s="417"/>
      <c r="EC303" s="417"/>
      <c r="ED303" s="417"/>
      <c r="EE303" s="417"/>
      <c r="EF303" s="417"/>
      <c r="EG303" s="417"/>
      <c r="EH303" s="417"/>
      <c r="EI303" s="417"/>
      <c r="EJ303" s="417"/>
      <c r="EK303" s="417"/>
      <c r="EL303" s="417"/>
      <c r="EM303" s="417"/>
      <c r="EN303" s="417"/>
      <c r="EO303" s="417"/>
      <c r="EP303" s="417"/>
      <c r="EQ303" s="417"/>
      <c r="ER303" s="417"/>
      <c r="ES303" s="417"/>
      <c r="ET303" s="417"/>
      <c r="EU303" s="417"/>
      <c r="EV303" s="417"/>
      <c r="EW303" s="417"/>
      <c r="EX303" s="417"/>
      <c r="EY303" s="417"/>
      <c r="EZ303" s="417"/>
      <c r="FA303" s="417"/>
      <c r="FB303" s="417"/>
      <c r="FC303" s="417"/>
      <c r="FD303" s="417"/>
      <c r="FE303" s="417"/>
      <c r="FF303" s="417"/>
      <c r="FG303" s="417"/>
      <c r="FH303" s="417"/>
      <c r="FI303" s="417"/>
      <c r="FJ303" s="417"/>
      <c r="FK303" s="417"/>
      <c r="FL303" s="417"/>
      <c r="FM303" s="417"/>
      <c r="FN303" s="417"/>
      <c r="FO303" s="417"/>
      <c r="FP303" s="417"/>
      <c r="FQ303" s="417"/>
      <c r="FR303" s="417"/>
      <c r="FS303" s="417"/>
      <c r="FT303" s="417"/>
      <c r="FU303" s="417"/>
      <c r="FV303" s="417"/>
      <c r="FW303" s="417"/>
      <c r="FX303" s="417"/>
      <c r="FY303" s="417"/>
      <c r="FZ303" s="417"/>
      <c r="GA303" s="417"/>
      <c r="GB303" s="417"/>
      <c r="GC303" s="417"/>
      <c r="GD303" s="417"/>
      <c r="GE303" s="417"/>
      <c r="GF303" s="417"/>
      <c r="GG303" s="417"/>
      <c r="GH303" s="417"/>
      <c r="GI303" s="417"/>
      <c r="GJ303" s="417"/>
      <c r="GK303" s="417"/>
      <c r="GL303" s="417"/>
      <c r="GM303" s="417"/>
      <c r="GN303" s="417"/>
      <c r="GO303" s="417"/>
      <c r="GP303" s="417"/>
      <c r="GQ303" s="417"/>
      <c r="GR303" s="417"/>
      <c r="GS303" s="417"/>
      <c r="GT303" s="417"/>
      <c r="GU303" s="417"/>
      <c r="GV303" s="417"/>
      <c r="GW303" s="417"/>
      <c r="GX303" s="417"/>
      <c r="GY303" s="417"/>
      <c r="GZ303" s="417"/>
      <c r="HA303" s="417"/>
      <c r="HB303" s="417"/>
      <c r="HC303" s="417"/>
      <c r="HD303" s="417"/>
      <c r="HE303" s="417"/>
      <c r="HF303" s="417"/>
      <c r="HG303" s="417"/>
      <c r="HH303" s="417"/>
      <c r="HI303" s="417"/>
      <c r="HJ303" s="417"/>
      <c r="HK303" s="417"/>
      <c r="HL303" s="417"/>
      <c r="HM303" s="417"/>
      <c r="HN303" s="417"/>
      <c r="HO303" s="417"/>
      <c r="HP303" s="417"/>
      <c r="HQ303" s="417"/>
      <c r="HR303" s="417"/>
      <c r="HS303" s="417"/>
      <c r="HT303" s="417"/>
      <c r="HU303" s="417"/>
      <c r="HV303" s="417"/>
      <c r="HW303" s="417"/>
      <c r="HX303" s="417"/>
      <c r="HY303" s="417"/>
      <c r="HZ303" s="417"/>
      <c r="IA303" s="417"/>
      <c r="IB303" s="417"/>
      <c r="IC303" s="417"/>
      <c r="ID303" s="417"/>
      <c r="IE303" s="417"/>
      <c r="IF303" s="417"/>
      <c r="IG303" s="417"/>
      <c r="IH303" s="417"/>
      <c r="II303" s="417"/>
      <c r="IJ303" s="417"/>
      <c r="IK303" s="417"/>
      <c r="IL303" s="417"/>
      <c r="IM303" s="417"/>
      <c r="IN303" s="417"/>
      <c r="IO303" s="417"/>
      <c r="IP303" s="417"/>
      <c r="IQ303" s="417"/>
      <c r="IR303" s="417"/>
      <c r="IS303" s="417"/>
      <c r="IT303" s="417"/>
      <c r="IU303" s="417"/>
      <c r="IV303" s="417"/>
    </row>
    <row r="304" spans="1:256" s="382" customFormat="1" ht="15" customHeight="1" thickBot="1">
      <c r="A304" s="378"/>
      <c r="B304" s="383"/>
      <c r="C304" s="384"/>
      <c r="D304" s="383"/>
      <c r="E304" s="383"/>
      <c r="F304" s="383"/>
      <c r="G304" s="383"/>
      <c r="H304" s="383"/>
      <c r="I304" s="383"/>
      <c r="J304" s="481"/>
      <c r="K304" s="385"/>
      <c r="L304" s="384"/>
      <c r="M304" s="383"/>
      <c r="N304" s="383"/>
      <c r="O304" s="383"/>
      <c r="P304" s="383"/>
      <c r="Q304" s="383"/>
      <c r="R304" s="383"/>
      <c r="S304" s="386"/>
      <c r="U304" s="417"/>
      <c r="V304" s="417"/>
      <c r="W304" s="417"/>
      <c r="X304" s="417"/>
      <c r="Y304" s="417"/>
      <c r="Z304" s="417"/>
      <c r="AA304" s="417"/>
      <c r="AB304" s="417"/>
      <c r="AC304" s="417"/>
      <c r="AD304" s="417"/>
      <c r="AE304" s="417"/>
      <c r="AF304" s="417"/>
      <c r="AG304" s="417"/>
      <c r="AH304" s="417"/>
      <c r="AI304" s="417"/>
      <c r="AJ304" s="417"/>
      <c r="AK304" s="417"/>
      <c r="AL304" s="417"/>
      <c r="AM304" s="417"/>
      <c r="AN304" s="417"/>
      <c r="AO304" s="417"/>
      <c r="AP304" s="417"/>
      <c r="AQ304" s="417"/>
      <c r="AR304" s="417"/>
      <c r="AS304" s="417"/>
      <c r="AT304" s="417"/>
      <c r="AU304" s="417"/>
      <c r="AV304" s="417"/>
      <c r="AW304" s="417"/>
      <c r="AX304" s="417"/>
      <c r="AY304" s="417"/>
      <c r="AZ304" s="417"/>
      <c r="BA304" s="417"/>
      <c r="BB304" s="417"/>
      <c r="BC304" s="417"/>
      <c r="BD304" s="417"/>
      <c r="BE304" s="417"/>
      <c r="BF304" s="417"/>
      <c r="BG304" s="417"/>
      <c r="BH304" s="417"/>
      <c r="BI304" s="417"/>
      <c r="BJ304" s="417"/>
      <c r="BK304" s="417"/>
      <c r="BL304" s="417"/>
      <c r="BM304" s="417"/>
      <c r="BN304" s="417"/>
      <c r="BO304" s="417"/>
      <c r="BP304" s="417"/>
      <c r="BQ304" s="417"/>
      <c r="BR304" s="417"/>
      <c r="BS304" s="417"/>
      <c r="BT304" s="417"/>
      <c r="BU304" s="417"/>
      <c r="BV304" s="417"/>
      <c r="BW304" s="417"/>
      <c r="BX304" s="417"/>
      <c r="BY304" s="417"/>
      <c r="BZ304" s="417"/>
      <c r="CA304" s="417"/>
      <c r="CB304" s="417"/>
      <c r="CC304" s="417"/>
      <c r="CD304" s="417"/>
      <c r="CE304" s="417"/>
      <c r="CF304" s="417"/>
      <c r="CG304" s="417"/>
      <c r="CH304" s="417"/>
      <c r="CI304" s="417"/>
      <c r="CJ304" s="417"/>
      <c r="CK304" s="417"/>
      <c r="CL304" s="417"/>
      <c r="CM304" s="417"/>
      <c r="CN304" s="417"/>
      <c r="CO304" s="417"/>
      <c r="CP304" s="417"/>
      <c r="CQ304" s="417"/>
      <c r="CR304" s="417"/>
      <c r="CS304" s="417"/>
      <c r="CT304" s="417"/>
      <c r="CU304" s="417"/>
      <c r="CV304" s="417"/>
      <c r="CW304" s="417"/>
      <c r="CX304" s="417"/>
      <c r="CY304" s="417"/>
      <c r="CZ304" s="417"/>
      <c r="DA304" s="417"/>
      <c r="DB304" s="417"/>
      <c r="DC304" s="417"/>
      <c r="DD304" s="417"/>
      <c r="DE304" s="417"/>
      <c r="DF304" s="417"/>
      <c r="DG304" s="417"/>
      <c r="DH304" s="417"/>
      <c r="DI304" s="417"/>
      <c r="DJ304" s="417"/>
      <c r="DK304" s="417"/>
      <c r="DL304" s="417"/>
      <c r="DM304" s="417"/>
      <c r="DN304" s="417"/>
      <c r="DO304" s="417"/>
      <c r="DP304" s="417"/>
      <c r="DQ304" s="417"/>
      <c r="DR304" s="417"/>
      <c r="DS304" s="417"/>
      <c r="DT304" s="417"/>
      <c r="DU304" s="417"/>
      <c r="DV304" s="417"/>
      <c r="DW304" s="417"/>
      <c r="DX304" s="417"/>
      <c r="DY304" s="417"/>
      <c r="DZ304" s="417"/>
      <c r="EA304" s="417"/>
      <c r="EB304" s="417"/>
      <c r="EC304" s="417"/>
      <c r="ED304" s="417"/>
      <c r="EE304" s="417"/>
      <c r="EF304" s="417"/>
      <c r="EG304" s="417"/>
      <c r="EH304" s="417"/>
      <c r="EI304" s="417"/>
      <c r="EJ304" s="417"/>
      <c r="EK304" s="417"/>
      <c r="EL304" s="417"/>
      <c r="EM304" s="417"/>
      <c r="EN304" s="417"/>
      <c r="EO304" s="417"/>
      <c r="EP304" s="417"/>
      <c r="EQ304" s="417"/>
      <c r="ER304" s="417"/>
      <c r="ES304" s="417"/>
      <c r="ET304" s="417"/>
      <c r="EU304" s="417"/>
      <c r="EV304" s="417"/>
      <c r="EW304" s="417"/>
      <c r="EX304" s="417"/>
      <c r="EY304" s="417"/>
      <c r="EZ304" s="417"/>
      <c r="FA304" s="417"/>
      <c r="FB304" s="417"/>
      <c r="FC304" s="417"/>
      <c r="FD304" s="417"/>
      <c r="FE304" s="417"/>
      <c r="FF304" s="417"/>
      <c r="FG304" s="417"/>
      <c r="FH304" s="417"/>
      <c r="FI304" s="417"/>
      <c r="FJ304" s="417"/>
      <c r="FK304" s="417"/>
      <c r="FL304" s="417"/>
      <c r="FM304" s="417"/>
      <c r="FN304" s="417"/>
      <c r="FO304" s="417"/>
      <c r="FP304" s="417"/>
      <c r="FQ304" s="417"/>
      <c r="FR304" s="417"/>
      <c r="FS304" s="417"/>
      <c r="FT304" s="417"/>
      <c r="FU304" s="417"/>
      <c r="FV304" s="417"/>
      <c r="FW304" s="417"/>
      <c r="FX304" s="417"/>
      <c r="FY304" s="417"/>
      <c r="FZ304" s="417"/>
      <c r="GA304" s="417"/>
      <c r="GB304" s="417"/>
      <c r="GC304" s="417"/>
      <c r="GD304" s="417"/>
      <c r="GE304" s="417"/>
      <c r="GF304" s="417"/>
      <c r="GG304" s="417"/>
      <c r="GH304" s="417"/>
      <c r="GI304" s="417"/>
      <c r="GJ304" s="417"/>
      <c r="GK304" s="417"/>
      <c r="GL304" s="417"/>
      <c r="GM304" s="417"/>
      <c r="GN304" s="417"/>
      <c r="GO304" s="417"/>
      <c r="GP304" s="417"/>
      <c r="GQ304" s="417"/>
      <c r="GR304" s="417"/>
      <c r="GS304" s="417"/>
      <c r="GT304" s="417"/>
      <c r="GU304" s="417"/>
      <c r="GV304" s="417"/>
      <c r="GW304" s="417"/>
      <c r="GX304" s="417"/>
      <c r="GY304" s="417"/>
      <c r="GZ304" s="417"/>
      <c r="HA304" s="417"/>
      <c r="HB304" s="417"/>
      <c r="HC304" s="417"/>
      <c r="HD304" s="417"/>
      <c r="HE304" s="417"/>
      <c r="HF304" s="417"/>
      <c r="HG304" s="417"/>
      <c r="HH304" s="417"/>
      <c r="HI304" s="417"/>
      <c r="HJ304" s="417"/>
      <c r="HK304" s="417"/>
      <c r="HL304" s="417"/>
      <c r="HM304" s="417"/>
      <c r="HN304" s="417"/>
      <c r="HO304" s="417"/>
      <c r="HP304" s="417"/>
      <c r="HQ304" s="417"/>
      <c r="HR304" s="417"/>
      <c r="HS304" s="417"/>
      <c r="HT304" s="417"/>
      <c r="HU304" s="417"/>
      <c r="HV304" s="417"/>
      <c r="HW304" s="417"/>
      <c r="HX304" s="417"/>
      <c r="HY304" s="417"/>
      <c r="HZ304" s="417"/>
      <c r="IA304" s="417"/>
      <c r="IB304" s="417"/>
      <c r="IC304" s="417"/>
      <c r="ID304" s="417"/>
      <c r="IE304" s="417"/>
      <c r="IF304" s="417"/>
      <c r="IG304" s="417"/>
      <c r="IH304" s="417"/>
      <c r="II304" s="417"/>
      <c r="IJ304" s="417"/>
      <c r="IK304" s="417"/>
      <c r="IL304" s="417"/>
      <c r="IM304" s="417"/>
      <c r="IN304" s="417"/>
      <c r="IO304" s="417"/>
      <c r="IP304" s="417"/>
      <c r="IQ304" s="417"/>
      <c r="IR304" s="417"/>
      <c r="IS304" s="417"/>
      <c r="IT304" s="417"/>
      <c r="IU304" s="417"/>
      <c r="IV304" s="417"/>
    </row>
    <row r="305" spans="1:256" s="382" customFormat="1" ht="15" customHeight="1" thickBot="1">
      <c r="A305" s="378"/>
      <c r="B305" s="383"/>
      <c r="C305" s="384"/>
      <c r="D305" s="398" t="s">
        <v>70</v>
      </c>
      <c r="E305" s="399" t="s">
        <v>71</v>
      </c>
      <c r="F305" s="399" t="s">
        <v>72</v>
      </c>
      <c r="G305" s="399" t="s">
        <v>73</v>
      </c>
      <c r="H305" s="400" t="s">
        <v>74</v>
      </c>
      <c r="I305" s="401" t="s">
        <v>75</v>
      </c>
      <c r="J305" s="481"/>
      <c r="K305" s="385"/>
      <c r="L305" s="384"/>
      <c r="M305" s="398" t="s">
        <v>70</v>
      </c>
      <c r="N305" s="399" t="s">
        <v>71</v>
      </c>
      <c r="O305" s="399" t="s">
        <v>72</v>
      </c>
      <c r="P305" s="399" t="s">
        <v>73</v>
      </c>
      <c r="Q305" s="400" t="s">
        <v>74</v>
      </c>
      <c r="R305" s="401" t="s">
        <v>75</v>
      </c>
      <c r="S305" s="386"/>
      <c r="U305" s="417"/>
      <c r="V305" s="417"/>
      <c r="W305" s="417"/>
      <c r="X305" s="417"/>
      <c r="Y305" s="417"/>
      <c r="Z305" s="417"/>
      <c r="AA305" s="417"/>
      <c r="AB305" s="417"/>
      <c r="AC305" s="417"/>
      <c r="AD305" s="417"/>
      <c r="AE305" s="417"/>
      <c r="AF305" s="417"/>
      <c r="AG305" s="417"/>
      <c r="AH305" s="417"/>
      <c r="AI305" s="417"/>
      <c r="AJ305" s="417"/>
      <c r="AK305" s="417"/>
      <c r="AL305" s="417"/>
      <c r="AM305" s="417"/>
      <c r="AN305" s="417"/>
      <c r="AO305" s="417"/>
      <c r="AP305" s="417"/>
      <c r="AQ305" s="417"/>
      <c r="AR305" s="417"/>
      <c r="AS305" s="417"/>
      <c r="AT305" s="417"/>
      <c r="AU305" s="417"/>
      <c r="AV305" s="417"/>
      <c r="AW305" s="417"/>
      <c r="AX305" s="417"/>
      <c r="AY305" s="417"/>
      <c r="AZ305" s="417"/>
      <c r="BA305" s="417"/>
      <c r="BB305" s="417"/>
      <c r="BC305" s="417"/>
      <c r="BD305" s="417"/>
      <c r="BE305" s="417"/>
      <c r="BF305" s="417"/>
      <c r="BG305" s="417"/>
      <c r="BH305" s="417"/>
      <c r="BI305" s="417"/>
      <c r="BJ305" s="417"/>
      <c r="BK305" s="417"/>
      <c r="BL305" s="417"/>
      <c r="BM305" s="417"/>
      <c r="BN305" s="417"/>
      <c r="BO305" s="417"/>
      <c r="BP305" s="417"/>
      <c r="BQ305" s="417"/>
      <c r="BR305" s="417"/>
      <c r="BS305" s="417"/>
      <c r="BT305" s="417"/>
      <c r="BU305" s="417"/>
      <c r="BV305" s="417"/>
      <c r="BW305" s="417"/>
      <c r="BX305" s="417"/>
      <c r="BY305" s="417"/>
      <c r="BZ305" s="417"/>
      <c r="CA305" s="417"/>
      <c r="CB305" s="417"/>
      <c r="CC305" s="417"/>
      <c r="CD305" s="417"/>
      <c r="CE305" s="417"/>
      <c r="CF305" s="417"/>
      <c r="CG305" s="417"/>
      <c r="CH305" s="417"/>
      <c r="CI305" s="417"/>
      <c r="CJ305" s="417"/>
      <c r="CK305" s="417"/>
      <c r="CL305" s="417"/>
      <c r="CM305" s="417"/>
      <c r="CN305" s="417"/>
      <c r="CO305" s="417"/>
      <c r="CP305" s="417"/>
      <c r="CQ305" s="417"/>
      <c r="CR305" s="417"/>
      <c r="CS305" s="417"/>
      <c r="CT305" s="417"/>
      <c r="CU305" s="417"/>
      <c r="CV305" s="417"/>
      <c r="CW305" s="417"/>
      <c r="CX305" s="417"/>
      <c r="CY305" s="417"/>
      <c r="CZ305" s="417"/>
      <c r="DA305" s="417"/>
      <c r="DB305" s="417"/>
      <c r="DC305" s="417"/>
      <c r="DD305" s="417"/>
      <c r="DE305" s="417"/>
      <c r="DF305" s="417"/>
      <c r="DG305" s="417"/>
      <c r="DH305" s="417"/>
      <c r="DI305" s="417"/>
      <c r="DJ305" s="417"/>
      <c r="DK305" s="417"/>
      <c r="DL305" s="417"/>
      <c r="DM305" s="417"/>
      <c r="DN305" s="417"/>
      <c r="DO305" s="417"/>
      <c r="DP305" s="417"/>
      <c r="DQ305" s="417"/>
      <c r="DR305" s="417"/>
      <c r="DS305" s="417"/>
      <c r="DT305" s="417"/>
      <c r="DU305" s="417"/>
      <c r="DV305" s="417"/>
      <c r="DW305" s="417"/>
      <c r="DX305" s="417"/>
      <c r="DY305" s="417"/>
      <c r="DZ305" s="417"/>
      <c r="EA305" s="417"/>
      <c r="EB305" s="417"/>
      <c r="EC305" s="417"/>
      <c r="ED305" s="417"/>
      <c r="EE305" s="417"/>
      <c r="EF305" s="417"/>
      <c r="EG305" s="417"/>
      <c r="EH305" s="417"/>
      <c r="EI305" s="417"/>
      <c r="EJ305" s="417"/>
      <c r="EK305" s="417"/>
      <c r="EL305" s="417"/>
      <c r="EM305" s="417"/>
      <c r="EN305" s="417"/>
      <c r="EO305" s="417"/>
      <c r="EP305" s="417"/>
      <c r="EQ305" s="417"/>
      <c r="ER305" s="417"/>
      <c r="ES305" s="417"/>
      <c r="ET305" s="417"/>
      <c r="EU305" s="417"/>
      <c r="EV305" s="417"/>
      <c r="EW305" s="417"/>
      <c r="EX305" s="417"/>
      <c r="EY305" s="417"/>
      <c r="EZ305" s="417"/>
      <c r="FA305" s="417"/>
      <c r="FB305" s="417"/>
      <c r="FC305" s="417"/>
      <c r="FD305" s="417"/>
      <c r="FE305" s="417"/>
      <c r="FF305" s="417"/>
      <c r="FG305" s="417"/>
      <c r="FH305" s="417"/>
      <c r="FI305" s="417"/>
      <c r="FJ305" s="417"/>
      <c r="FK305" s="417"/>
      <c r="FL305" s="417"/>
      <c r="FM305" s="417"/>
      <c r="FN305" s="417"/>
      <c r="FO305" s="417"/>
      <c r="FP305" s="417"/>
      <c r="FQ305" s="417"/>
      <c r="FR305" s="417"/>
      <c r="FS305" s="417"/>
      <c r="FT305" s="417"/>
      <c r="FU305" s="417"/>
      <c r="FV305" s="417"/>
      <c r="FW305" s="417"/>
      <c r="FX305" s="417"/>
      <c r="FY305" s="417"/>
      <c r="FZ305" s="417"/>
      <c r="GA305" s="417"/>
      <c r="GB305" s="417"/>
      <c r="GC305" s="417"/>
      <c r="GD305" s="417"/>
      <c r="GE305" s="417"/>
      <c r="GF305" s="417"/>
      <c r="GG305" s="417"/>
      <c r="GH305" s="417"/>
      <c r="GI305" s="417"/>
      <c r="GJ305" s="417"/>
      <c r="GK305" s="417"/>
      <c r="GL305" s="417"/>
      <c r="GM305" s="417"/>
      <c r="GN305" s="417"/>
      <c r="GO305" s="417"/>
      <c r="GP305" s="417"/>
      <c r="GQ305" s="417"/>
      <c r="GR305" s="417"/>
      <c r="GS305" s="417"/>
      <c r="GT305" s="417"/>
      <c r="GU305" s="417"/>
      <c r="GV305" s="417"/>
      <c r="GW305" s="417"/>
      <c r="GX305" s="417"/>
      <c r="GY305" s="417"/>
      <c r="GZ305" s="417"/>
      <c r="HA305" s="417"/>
      <c r="HB305" s="417"/>
      <c r="HC305" s="417"/>
      <c r="HD305" s="417"/>
      <c r="HE305" s="417"/>
      <c r="HF305" s="417"/>
      <c r="HG305" s="417"/>
      <c r="HH305" s="417"/>
      <c r="HI305" s="417"/>
      <c r="HJ305" s="417"/>
      <c r="HK305" s="417"/>
      <c r="HL305" s="417"/>
      <c r="HM305" s="417"/>
      <c r="HN305" s="417"/>
      <c r="HO305" s="417"/>
      <c r="HP305" s="417"/>
      <c r="HQ305" s="417"/>
      <c r="HR305" s="417"/>
      <c r="HS305" s="417"/>
      <c r="HT305" s="417"/>
      <c r="HU305" s="417"/>
      <c r="HV305" s="417"/>
      <c r="HW305" s="417"/>
      <c r="HX305" s="417"/>
      <c r="HY305" s="417"/>
      <c r="HZ305" s="417"/>
      <c r="IA305" s="417"/>
      <c r="IB305" s="417"/>
      <c r="IC305" s="417"/>
      <c r="ID305" s="417"/>
      <c r="IE305" s="417"/>
      <c r="IF305" s="417"/>
      <c r="IG305" s="417"/>
      <c r="IH305" s="417"/>
      <c r="II305" s="417"/>
      <c r="IJ305" s="417"/>
      <c r="IK305" s="417"/>
      <c r="IL305" s="417"/>
      <c r="IM305" s="417"/>
      <c r="IN305" s="417"/>
      <c r="IO305" s="417"/>
      <c r="IP305" s="417"/>
      <c r="IQ305" s="417"/>
      <c r="IR305" s="417"/>
      <c r="IS305" s="417"/>
      <c r="IT305" s="417"/>
      <c r="IU305" s="417"/>
      <c r="IV305" s="417"/>
    </row>
    <row r="306" spans="1:256" s="382" customFormat="1" ht="15" customHeight="1">
      <c r="A306" s="378"/>
      <c r="B306" s="418" t="s">
        <v>77</v>
      </c>
      <c r="C306" s="402" t="s">
        <v>76</v>
      </c>
      <c r="D306" s="403">
        <f>SUMIF('2. Annual Costs of Staff Posts'!$D$13:$D$113,'Summary of Organisation Cost (2'!C301,'2. Annual Costs of Staff Posts'!$L$13:$L$113)</f>
        <v>0</v>
      </c>
      <c r="E306" s="403">
        <f>SUMIF('2. Annual Costs of Staff Posts'!$D$13:$D$113,'Summary of Organisation Cost (2'!C301,'2. Annual Costs of Staff Posts'!$Q$13:$Q$113)</f>
        <v>0</v>
      </c>
      <c r="F306" s="403">
        <f>SUMIF('2. Annual Costs of Staff Posts'!$D$13:$D$113,'Summary of Organisation Cost (2'!C301,'2. Annual Costs of Staff Posts'!$V$13:$V$113)</f>
        <v>0</v>
      </c>
      <c r="G306" s="403">
        <f>SUMIF('2. Annual Costs of Staff Posts'!$D$13:$D$113,'Summary of Organisation Cost (2'!C301,'2. Annual Costs of Staff Posts'!$AA$13:$AA$113)</f>
        <v>0</v>
      </c>
      <c r="H306" s="403">
        <f>SUMIF('2. Annual Costs of Staff Posts'!$D$13:$D$113,'Summary of Organisation Cost (2'!C301,'2. Annual Costs of Staff Posts'!$AF$13:$AF$113)</f>
        <v>0</v>
      </c>
      <c r="I306" s="404">
        <f>SUM(D306:H306)</f>
        <v>0</v>
      </c>
      <c r="J306" s="481"/>
      <c r="K306" s="418" t="s">
        <v>77</v>
      </c>
      <c r="L306" s="402" t="s">
        <v>76</v>
      </c>
      <c r="M306" s="403">
        <f>SUMIF('2. Annual Costs of Staff Posts'!$D$13:$D$113,'Summary of Organisation Cost (2'!L301,'2. Annual Costs of Staff Posts'!$L$13:$L$113)</f>
        <v>0</v>
      </c>
      <c r="N306" s="403">
        <f>SUMIF('2. Annual Costs of Staff Posts'!$D$13:$D$113,'Summary of Organisation Cost (2'!L301,'2. Annual Costs of Staff Posts'!$Q$13:$Q$113)</f>
        <v>0</v>
      </c>
      <c r="O306" s="403">
        <f>SUMIF('2. Annual Costs of Staff Posts'!$D$13:$D$113,'Summary of Organisation Cost (2'!L301,'2. Annual Costs of Staff Posts'!$V$13:$V$113)</f>
        <v>0</v>
      </c>
      <c r="P306" s="403">
        <f>SUMIF('2. Annual Costs of Staff Posts'!$D$13:$D$113,'Summary of Organisation Cost (2'!L301,'2. Annual Costs of Staff Posts'!$AA$13:$AA$113)</f>
        <v>0</v>
      </c>
      <c r="Q306" s="403">
        <f>SUMIF('2. Annual Costs of Staff Posts'!$D$13:$D$113,'Summary of Organisation Cost (2'!L301,'2. Annual Costs of Staff Posts'!$AF$13:$AF$113)</f>
        <v>0</v>
      </c>
      <c r="R306" s="404">
        <f>SUM(M306:Q306)</f>
        <v>0</v>
      </c>
      <c r="S306" s="386"/>
      <c r="U306" s="417"/>
      <c r="V306" s="417"/>
      <c r="W306" s="417"/>
      <c r="X306" s="417"/>
      <c r="Y306" s="417"/>
      <c r="Z306" s="417"/>
      <c r="AA306" s="417"/>
      <c r="AB306" s="417"/>
      <c r="AC306" s="417"/>
      <c r="AD306" s="417"/>
      <c r="AE306" s="417"/>
      <c r="AF306" s="417"/>
      <c r="AG306" s="417"/>
      <c r="AH306" s="417"/>
      <c r="AI306" s="417"/>
      <c r="AJ306" s="417"/>
      <c r="AK306" s="417"/>
      <c r="AL306" s="417"/>
      <c r="AM306" s="417"/>
      <c r="AN306" s="417"/>
      <c r="AO306" s="417"/>
      <c r="AP306" s="417"/>
      <c r="AQ306" s="417"/>
      <c r="AR306" s="417"/>
      <c r="AS306" s="417"/>
      <c r="AT306" s="417"/>
      <c r="AU306" s="417"/>
      <c r="AV306" s="417"/>
      <c r="AW306" s="417"/>
      <c r="AX306" s="417"/>
      <c r="AY306" s="417"/>
      <c r="AZ306" s="417"/>
      <c r="BA306" s="417"/>
      <c r="BB306" s="417"/>
      <c r="BC306" s="417"/>
      <c r="BD306" s="417"/>
      <c r="BE306" s="417"/>
      <c r="BF306" s="417"/>
      <c r="BG306" s="417"/>
      <c r="BH306" s="417"/>
      <c r="BI306" s="417"/>
      <c r="BJ306" s="417"/>
      <c r="BK306" s="417"/>
      <c r="BL306" s="417"/>
      <c r="BM306" s="417"/>
      <c r="BN306" s="417"/>
      <c r="BO306" s="417"/>
      <c r="BP306" s="417"/>
      <c r="BQ306" s="417"/>
      <c r="BR306" s="417"/>
      <c r="BS306" s="417"/>
      <c r="BT306" s="417"/>
      <c r="BU306" s="417"/>
      <c r="BV306" s="417"/>
      <c r="BW306" s="417"/>
      <c r="BX306" s="417"/>
      <c r="BY306" s="417"/>
      <c r="BZ306" s="417"/>
      <c r="CA306" s="417"/>
      <c r="CB306" s="417"/>
      <c r="CC306" s="417"/>
      <c r="CD306" s="417"/>
      <c r="CE306" s="417"/>
      <c r="CF306" s="417"/>
      <c r="CG306" s="417"/>
      <c r="CH306" s="417"/>
      <c r="CI306" s="417"/>
      <c r="CJ306" s="417"/>
      <c r="CK306" s="417"/>
      <c r="CL306" s="417"/>
      <c r="CM306" s="417"/>
      <c r="CN306" s="417"/>
      <c r="CO306" s="417"/>
      <c r="CP306" s="417"/>
      <c r="CQ306" s="417"/>
      <c r="CR306" s="417"/>
      <c r="CS306" s="417"/>
      <c r="CT306" s="417"/>
      <c r="CU306" s="417"/>
      <c r="CV306" s="417"/>
      <c r="CW306" s="417"/>
      <c r="CX306" s="417"/>
      <c r="CY306" s="417"/>
      <c r="CZ306" s="417"/>
      <c r="DA306" s="417"/>
      <c r="DB306" s="417"/>
      <c r="DC306" s="417"/>
      <c r="DD306" s="417"/>
      <c r="DE306" s="417"/>
      <c r="DF306" s="417"/>
      <c r="DG306" s="417"/>
      <c r="DH306" s="417"/>
      <c r="DI306" s="417"/>
      <c r="DJ306" s="417"/>
      <c r="DK306" s="417"/>
      <c r="DL306" s="417"/>
      <c r="DM306" s="417"/>
      <c r="DN306" s="417"/>
      <c r="DO306" s="417"/>
      <c r="DP306" s="417"/>
      <c r="DQ306" s="417"/>
      <c r="DR306" s="417"/>
      <c r="DS306" s="417"/>
      <c r="DT306" s="417"/>
      <c r="DU306" s="417"/>
      <c r="DV306" s="417"/>
      <c r="DW306" s="417"/>
      <c r="DX306" s="417"/>
      <c r="DY306" s="417"/>
      <c r="DZ306" s="417"/>
      <c r="EA306" s="417"/>
      <c r="EB306" s="417"/>
      <c r="EC306" s="417"/>
      <c r="ED306" s="417"/>
      <c r="EE306" s="417"/>
      <c r="EF306" s="417"/>
      <c r="EG306" s="417"/>
      <c r="EH306" s="417"/>
      <c r="EI306" s="417"/>
      <c r="EJ306" s="417"/>
      <c r="EK306" s="417"/>
      <c r="EL306" s="417"/>
      <c r="EM306" s="417"/>
      <c r="EN306" s="417"/>
      <c r="EO306" s="417"/>
      <c r="EP306" s="417"/>
      <c r="EQ306" s="417"/>
      <c r="ER306" s="417"/>
      <c r="ES306" s="417"/>
      <c r="ET306" s="417"/>
      <c r="EU306" s="417"/>
      <c r="EV306" s="417"/>
      <c r="EW306" s="417"/>
      <c r="EX306" s="417"/>
      <c r="EY306" s="417"/>
      <c r="EZ306" s="417"/>
      <c r="FA306" s="417"/>
      <c r="FB306" s="417"/>
      <c r="FC306" s="417"/>
      <c r="FD306" s="417"/>
      <c r="FE306" s="417"/>
      <c r="FF306" s="417"/>
      <c r="FG306" s="417"/>
      <c r="FH306" s="417"/>
      <c r="FI306" s="417"/>
      <c r="FJ306" s="417"/>
      <c r="FK306" s="417"/>
      <c r="FL306" s="417"/>
      <c r="FM306" s="417"/>
      <c r="FN306" s="417"/>
      <c r="FO306" s="417"/>
      <c r="FP306" s="417"/>
      <c r="FQ306" s="417"/>
      <c r="FR306" s="417"/>
      <c r="FS306" s="417"/>
      <c r="FT306" s="417"/>
      <c r="FU306" s="417"/>
      <c r="FV306" s="417"/>
      <c r="FW306" s="417"/>
      <c r="FX306" s="417"/>
      <c r="FY306" s="417"/>
      <c r="FZ306" s="417"/>
      <c r="GA306" s="417"/>
      <c r="GB306" s="417"/>
      <c r="GC306" s="417"/>
      <c r="GD306" s="417"/>
      <c r="GE306" s="417"/>
      <c r="GF306" s="417"/>
      <c r="GG306" s="417"/>
      <c r="GH306" s="417"/>
      <c r="GI306" s="417"/>
      <c r="GJ306" s="417"/>
      <c r="GK306" s="417"/>
      <c r="GL306" s="417"/>
      <c r="GM306" s="417"/>
      <c r="GN306" s="417"/>
      <c r="GO306" s="417"/>
      <c r="GP306" s="417"/>
      <c r="GQ306" s="417"/>
      <c r="GR306" s="417"/>
      <c r="GS306" s="417"/>
      <c r="GT306" s="417"/>
      <c r="GU306" s="417"/>
      <c r="GV306" s="417"/>
      <c r="GW306" s="417"/>
      <c r="GX306" s="417"/>
      <c r="GY306" s="417"/>
      <c r="GZ306" s="417"/>
      <c r="HA306" s="417"/>
      <c r="HB306" s="417"/>
      <c r="HC306" s="417"/>
      <c r="HD306" s="417"/>
      <c r="HE306" s="417"/>
      <c r="HF306" s="417"/>
      <c r="HG306" s="417"/>
      <c r="HH306" s="417"/>
      <c r="HI306" s="417"/>
      <c r="HJ306" s="417"/>
      <c r="HK306" s="417"/>
      <c r="HL306" s="417"/>
      <c r="HM306" s="417"/>
      <c r="HN306" s="417"/>
      <c r="HO306" s="417"/>
      <c r="HP306" s="417"/>
      <c r="HQ306" s="417"/>
      <c r="HR306" s="417"/>
      <c r="HS306" s="417"/>
      <c r="HT306" s="417"/>
      <c r="HU306" s="417"/>
      <c r="HV306" s="417"/>
      <c r="HW306" s="417"/>
      <c r="HX306" s="417"/>
      <c r="HY306" s="417"/>
      <c r="HZ306" s="417"/>
      <c r="IA306" s="417"/>
      <c r="IB306" s="417"/>
      <c r="IC306" s="417"/>
      <c r="ID306" s="417"/>
      <c r="IE306" s="417"/>
      <c r="IF306" s="417"/>
      <c r="IG306" s="417"/>
      <c r="IH306" s="417"/>
      <c r="II306" s="417"/>
      <c r="IJ306" s="417"/>
      <c r="IK306" s="417"/>
      <c r="IL306" s="417"/>
      <c r="IM306" s="417"/>
      <c r="IN306" s="417"/>
      <c r="IO306" s="417"/>
      <c r="IP306" s="417"/>
      <c r="IQ306" s="417"/>
      <c r="IR306" s="417"/>
      <c r="IS306" s="417"/>
      <c r="IT306" s="417"/>
      <c r="IU306" s="417"/>
      <c r="IV306" s="417"/>
    </row>
    <row r="307" spans="1:256" s="382" customFormat="1" ht="15" customHeight="1">
      <c r="A307" s="416"/>
      <c r="B307" s="418" t="s">
        <v>77</v>
      </c>
      <c r="C307" s="405" t="s">
        <v>78</v>
      </c>
      <c r="D307" s="403">
        <f>SUMIF('3.Travel,Subsistence&amp;Conference'!$E$12:$E$61,'Summary of Organisation Cost (2'!C301,'3.Travel,Subsistence&amp;Conference'!$I$12:$I$61)</f>
        <v>0</v>
      </c>
      <c r="E307" s="403">
        <f>SUMIF('3.Travel,Subsistence&amp;Conference'!$E$12:$E$61,'Summary of Organisation Cost (2'!C301,'3.Travel,Subsistence&amp;Conference'!$K$12:$K$61)</f>
        <v>0</v>
      </c>
      <c r="F307" s="403">
        <f>SUMIF('3.Travel,Subsistence&amp;Conference'!$E$12:$E$61,'Summary of Organisation Cost (2'!C301,'3.Travel,Subsistence&amp;Conference'!$M$12:$M$61)</f>
        <v>0</v>
      </c>
      <c r="G307" s="403">
        <f>SUMIF('3.Travel,Subsistence&amp;Conference'!$E$12:$E$61,'Summary of Organisation Cost (2'!C301,'3.Travel,Subsistence&amp;Conference'!$O$12:$O$61)</f>
        <v>0</v>
      </c>
      <c r="H307" s="403">
        <f>SUMIF('3.Travel,Subsistence&amp;Conference'!$E$12:$E$61,'Summary of Organisation Cost (2'!C301,'3.Travel,Subsistence&amp;Conference'!$Q$12:$Q$61)</f>
        <v>0</v>
      </c>
      <c r="I307" s="406">
        <f t="shared" ref="I307:I313" si="72">SUM(D307:H307)</f>
        <v>0</v>
      </c>
      <c r="J307" s="481"/>
      <c r="K307" s="418" t="s">
        <v>77</v>
      </c>
      <c r="L307" s="405" t="s">
        <v>78</v>
      </c>
      <c r="M307" s="403">
        <f>SUMIF('3.Travel,Subsistence&amp;Conference'!$E$12:$E$61,'Summary of Organisation Cost (2'!L301,'3.Travel,Subsistence&amp;Conference'!$I$12:$I$61)</f>
        <v>0</v>
      </c>
      <c r="N307" s="403">
        <f>SUMIF('3.Travel,Subsistence&amp;Conference'!$E$12:$E$61,'Summary of Organisation Cost (2'!L301,'3.Travel,Subsistence&amp;Conference'!$K$12:$K$61)</f>
        <v>0</v>
      </c>
      <c r="O307" s="403">
        <f>SUMIF('3.Travel,Subsistence&amp;Conference'!$E$12:$E$61,'Summary of Organisation Cost (2'!L301,'3.Travel,Subsistence&amp;Conference'!$M$12:$M$61)</f>
        <v>0</v>
      </c>
      <c r="P307" s="403">
        <f>SUMIF('3.Travel,Subsistence&amp;Conference'!$E$12:$E$61,'Summary of Organisation Cost (2'!L301,'3.Travel,Subsistence&amp;Conference'!$O$12:$O$61)</f>
        <v>0</v>
      </c>
      <c r="Q307" s="403">
        <f>SUMIF('3.Travel,Subsistence&amp;Conference'!$E$12:$E$61,'Summary of Organisation Cost (2'!L301,'3.Travel,Subsistence&amp;Conference'!$Q$12:$Q$61)</f>
        <v>0</v>
      </c>
      <c r="R307" s="406">
        <f t="shared" ref="R307:R313" si="73">SUM(M307:Q307)</f>
        <v>0</v>
      </c>
      <c r="S307" s="386"/>
      <c r="U307" s="417"/>
      <c r="V307" s="417"/>
      <c r="W307" s="417"/>
      <c r="X307" s="417"/>
      <c r="Y307" s="417"/>
      <c r="Z307" s="417"/>
      <c r="AA307" s="417"/>
      <c r="AB307" s="417"/>
      <c r="AC307" s="417"/>
      <c r="AD307" s="417"/>
      <c r="AE307" s="417"/>
      <c r="AF307" s="417"/>
      <c r="AG307" s="417"/>
      <c r="AH307" s="417"/>
      <c r="AI307" s="417"/>
      <c r="AJ307" s="417"/>
      <c r="AK307" s="417"/>
      <c r="AL307" s="417"/>
      <c r="AM307" s="417"/>
      <c r="AN307" s="417"/>
      <c r="AO307" s="417"/>
      <c r="AP307" s="417"/>
      <c r="AQ307" s="417"/>
      <c r="AR307" s="417"/>
      <c r="AS307" s="417"/>
      <c r="AT307" s="417"/>
      <c r="AU307" s="417"/>
      <c r="AV307" s="417"/>
      <c r="AW307" s="417"/>
      <c r="AX307" s="417"/>
      <c r="AY307" s="417"/>
      <c r="AZ307" s="417"/>
      <c r="BA307" s="417"/>
      <c r="BB307" s="417"/>
      <c r="BC307" s="417"/>
      <c r="BD307" s="417"/>
      <c r="BE307" s="417"/>
      <c r="BF307" s="417"/>
      <c r="BG307" s="417"/>
      <c r="BH307" s="417"/>
      <c r="BI307" s="417"/>
      <c r="BJ307" s="417"/>
      <c r="BK307" s="417"/>
      <c r="BL307" s="417"/>
      <c r="BM307" s="417"/>
      <c r="BN307" s="417"/>
      <c r="BO307" s="417"/>
      <c r="BP307" s="417"/>
      <c r="BQ307" s="417"/>
      <c r="BR307" s="417"/>
      <c r="BS307" s="417"/>
      <c r="BT307" s="417"/>
      <c r="BU307" s="417"/>
      <c r="BV307" s="417"/>
      <c r="BW307" s="417"/>
      <c r="BX307" s="417"/>
      <c r="BY307" s="417"/>
      <c r="BZ307" s="417"/>
      <c r="CA307" s="417"/>
      <c r="CB307" s="417"/>
      <c r="CC307" s="417"/>
      <c r="CD307" s="417"/>
      <c r="CE307" s="417"/>
      <c r="CF307" s="417"/>
      <c r="CG307" s="417"/>
      <c r="CH307" s="417"/>
      <c r="CI307" s="417"/>
      <c r="CJ307" s="417"/>
      <c r="CK307" s="417"/>
      <c r="CL307" s="417"/>
      <c r="CM307" s="417"/>
      <c r="CN307" s="417"/>
      <c r="CO307" s="417"/>
      <c r="CP307" s="417"/>
      <c r="CQ307" s="417"/>
      <c r="CR307" s="417"/>
      <c r="CS307" s="417"/>
      <c r="CT307" s="417"/>
      <c r="CU307" s="417"/>
      <c r="CV307" s="417"/>
      <c r="CW307" s="417"/>
      <c r="CX307" s="417"/>
      <c r="CY307" s="417"/>
      <c r="CZ307" s="417"/>
      <c r="DA307" s="417"/>
      <c r="DB307" s="417"/>
      <c r="DC307" s="417"/>
      <c r="DD307" s="417"/>
      <c r="DE307" s="417"/>
      <c r="DF307" s="417"/>
      <c r="DG307" s="417"/>
      <c r="DH307" s="417"/>
      <c r="DI307" s="417"/>
      <c r="DJ307" s="417"/>
      <c r="DK307" s="417"/>
      <c r="DL307" s="417"/>
      <c r="DM307" s="417"/>
      <c r="DN307" s="417"/>
      <c r="DO307" s="417"/>
      <c r="DP307" s="417"/>
      <c r="DQ307" s="417"/>
      <c r="DR307" s="417"/>
      <c r="DS307" s="417"/>
      <c r="DT307" s="417"/>
      <c r="DU307" s="417"/>
      <c r="DV307" s="417"/>
      <c r="DW307" s="417"/>
      <c r="DX307" s="417"/>
      <c r="DY307" s="417"/>
      <c r="DZ307" s="417"/>
      <c r="EA307" s="417"/>
      <c r="EB307" s="417"/>
      <c r="EC307" s="417"/>
      <c r="ED307" s="417"/>
      <c r="EE307" s="417"/>
      <c r="EF307" s="417"/>
      <c r="EG307" s="417"/>
      <c r="EH307" s="417"/>
      <c r="EI307" s="417"/>
      <c r="EJ307" s="417"/>
      <c r="EK307" s="417"/>
      <c r="EL307" s="417"/>
      <c r="EM307" s="417"/>
      <c r="EN307" s="417"/>
      <c r="EO307" s="417"/>
      <c r="EP307" s="417"/>
      <c r="EQ307" s="417"/>
      <c r="ER307" s="417"/>
      <c r="ES307" s="417"/>
      <c r="ET307" s="417"/>
      <c r="EU307" s="417"/>
      <c r="EV307" s="417"/>
      <c r="EW307" s="417"/>
      <c r="EX307" s="417"/>
      <c r="EY307" s="417"/>
      <c r="EZ307" s="417"/>
      <c r="FA307" s="417"/>
      <c r="FB307" s="417"/>
      <c r="FC307" s="417"/>
      <c r="FD307" s="417"/>
      <c r="FE307" s="417"/>
      <c r="FF307" s="417"/>
      <c r="FG307" s="417"/>
      <c r="FH307" s="417"/>
      <c r="FI307" s="417"/>
      <c r="FJ307" s="417"/>
      <c r="FK307" s="417"/>
      <c r="FL307" s="417"/>
      <c r="FM307" s="417"/>
      <c r="FN307" s="417"/>
      <c r="FO307" s="417"/>
      <c r="FP307" s="417"/>
      <c r="FQ307" s="417"/>
      <c r="FR307" s="417"/>
      <c r="FS307" s="417"/>
      <c r="FT307" s="417"/>
      <c r="FU307" s="417"/>
      <c r="FV307" s="417"/>
      <c r="FW307" s="417"/>
      <c r="FX307" s="417"/>
      <c r="FY307" s="417"/>
      <c r="FZ307" s="417"/>
      <c r="GA307" s="417"/>
      <c r="GB307" s="417"/>
      <c r="GC307" s="417"/>
      <c r="GD307" s="417"/>
      <c r="GE307" s="417"/>
      <c r="GF307" s="417"/>
      <c r="GG307" s="417"/>
      <c r="GH307" s="417"/>
      <c r="GI307" s="417"/>
      <c r="GJ307" s="417"/>
      <c r="GK307" s="417"/>
      <c r="GL307" s="417"/>
      <c r="GM307" s="417"/>
      <c r="GN307" s="417"/>
      <c r="GO307" s="417"/>
      <c r="GP307" s="417"/>
      <c r="GQ307" s="417"/>
      <c r="GR307" s="417"/>
      <c r="GS307" s="417"/>
      <c r="GT307" s="417"/>
      <c r="GU307" s="417"/>
      <c r="GV307" s="417"/>
      <c r="GW307" s="417"/>
      <c r="GX307" s="417"/>
      <c r="GY307" s="417"/>
      <c r="GZ307" s="417"/>
      <c r="HA307" s="417"/>
      <c r="HB307" s="417"/>
      <c r="HC307" s="417"/>
      <c r="HD307" s="417"/>
      <c r="HE307" s="417"/>
      <c r="HF307" s="417"/>
      <c r="HG307" s="417"/>
      <c r="HH307" s="417"/>
      <c r="HI307" s="417"/>
      <c r="HJ307" s="417"/>
      <c r="HK307" s="417"/>
      <c r="HL307" s="417"/>
      <c r="HM307" s="417"/>
      <c r="HN307" s="417"/>
      <c r="HO307" s="417"/>
      <c r="HP307" s="417"/>
      <c r="HQ307" s="417"/>
      <c r="HR307" s="417"/>
      <c r="HS307" s="417"/>
      <c r="HT307" s="417"/>
      <c r="HU307" s="417"/>
      <c r="HV307" s="417"/>
      <c r="HW307" s="417"/>
      <c r="HX307" s="417"/>
      <c r="HY307" s="417"/>
      <c r="HZ307" s="417"/>
      <c r="IA307" s="417"/>
      <c r="IB307" s="417"/>
      <c r="IC307" s="417"/>
      <c r="ID307" s="417"/>
      <c r="IE307" s="417"/>
      <c r="IF307" s="417"/>
      <c r="IG307" s="417"/>
      <c r="IH307" s="417"/>
      <c r="II307" s="417"/>
      <c r="IJ307" s="417"/>
      <c r="IK307" s="417"/>
      <c r="IL307" s="417"/>
      <c r="IM307" s="417"/>
      <c r="IN307" s="417"/>
      <c r="IO307" s="417"/>
      <c r="IP307" s="417"/>
      <c r="IQ307" s="417"/>
      <c r="IR307" s="417"/>
      <c r="IS307" s="417"/>
      <c r="IT307" s="417"/>
      <c r="IU307" s="417"/>
      <c r="IV307" s="417"/>
    </row>
    <row r="308" spans="1:256" s="382" customFormat="1" ht="15" customHeight="1">
      <c r="A308" s="378"/>
      <c r="B308" s="418" t="s">
        <v>77</v>
      </c>
      <c r="C308" s="407" t="s">
        <v>27</v>
      </c>
      <c r="D308" s="403">
        <f>SUMIF('4. Equipment'!$D$12:$D$61,'Summary of Organisation Cost (2'!C301,'4. Equipment'!$H$12:$H$61)</f>
        <v>0</v>
      </c>
      <c r="E308" s="403">
        <f>SUMIF('4. Equipment'!$D$12:$D$61,'Summary of Organisation Cost (2'!C301,'4. Equipment'!$J$12:$J$61)</f>
        <v>0</v>
      </c>
      <c r="F308" s="403">
        <f>SUMIF('4. Equipment'!$D$12:$D$61,'Summary of Organisation Cost (2'!C301,'4. Equipment'!$L$12:$L$61)</f>
        <v>0</v>
      </c>
      <c r="G308" s="403">
        <f>SUMIF('4. Equipment'!$D$12:$D$61,'Summary of Organisation Cost (2'!C301,'4. Equipment'!$N$12:$N$61)</f>
        <v>0</v>
      </c>
      <c r="H308" s="403">
        <f>SUMIF('4. Equipment'!$D$12:$D$61,'Summary of Organisation Cost (2'!C301,'4. Equipment'!$P$12:$P$61)</f>
        <v>0</v>
      </c>
      <c r="I308" s="406">
        <f t="shared" si="72"/>
        <v>0</v>
      </c>
      <c r="J308" s="481"/>
      <c r="K308" s="418" t="s">
        <v>77</v>
      </c>
      <c r="L308" s="407" t="s">
        <v>27</v>
      </c>
      <c r="M308" s="403">
        <f>SUMIF('4. Equipment'!$D$12:$D$61,'Summary of Organisation Cost (2'!L301,'4. Equipment'!$H$12:$H$61)</f>
        <v>0</v>
      </c>
      <c r="N308" s="403">
        <f>SUMIF('4. Equipment'!$D$12:$D$61,'Summary of Organisation Cost (2'!L301,'4. Equipment'!$J$12:$J$61)</f>
        <v>0</v>
      </c>
      <c r="O308" s="403">
        <f>SUMIF('4. Equipment'!$D$12:$D$61,'Summary of Organisation Cost (2'!L301,'4. Equipment'!$L$12:$L$61)</f>
        <v>0</v>
      </c>
      <c r="P308" s="403">
        <f>SUMIF('4. Equipment'!$D$12:$D$61,'Summary of Organisation Cost (2'!L301,'4. Equipment'!$N$12:$N$61)</f>
        <v>0</v>
      </c>
      <c r="Q308" s="403">
        <f>SUMIF('4. Equipment'!$D$12:$D$61,'Summary of Organisation Cost (2'!L301,'4. Equipment'!$P$12:$P$61)</f>
        <v>0</v>
      </c>
      <c r="R308" s="406">
        <f t="shared" si="73"/>
        <v>0</v>
      </c>
      <c r="S308" s="386"/>
      <c r="U308" s="417"/>
      <c r="V308" s="417"/>
      <c r="W308" s="417"/>
      <c r="X308" s="417"/>
      <c r="Y308" s="417"/>
      <c r="Z308" s="417"/>
      <c r="AA308" s="417"/>
      <c r="AB308" s="417"/>
      <c r="AC308" s="417"/>
      <c r="AD308" s="417"/>
      <c r="AE308" s="417"/>
      <c r="AF308" s="417"/>
      <c r="AG308" s="417"/>
      <c r="AH308" s="417"/>
      <c r="AI308" s="417"/>
      <c r="AJ308" s="417"/>
      <c r="AK308" s="417"/>
      <c r="AL308" s="417"/>
      <c r="AM308" s="417"/>
      <c r="AN308" s="417"/>
      <c r="AO308" s="417"/>
      <c r="AP308" s="417"/>
      <c r="AQ308" s="417"/>
      <c r="AR308" s="417"/>
      <c r="AS308" s="417"/>
      <c r="AT308" s="417"/>
      <c r="AU308" s="417"/>
      <c r="AV308" s="417"/>
      <c r="AW308" s="417"/>
      <c r="AX308" s="417"/>
      <c r="AY308" s="417"/>
      <c r="AZ308" s="417"/>
      <c r="BA308" s="417"/>
      <c r="BB308" s="417"/>
      <c r="BC308" s="417"/>
      <c r="BD308" s="417"/>
      <c r="BE308" s="417"/>
      <c r="BF308" s="417"/>
      <c r="BG308" s="417"/>
      <c r="BH308" s="417"/>
      <c r="BI308" s="417"/>
      <c r="BJ308" s="417"/>
      <c r="BK308" s="417"/>
      <c r="BL308" s="417"/>
      <c r="BM308" s="417"/>
      <c r="BN308" s="417"/>
      <c r="BO308" s="417"/>
      <c r="BP308" s="417"/>
      <c r="BQ308" s="417"/>
      <c r="BR308" s="417"/>
      <c r="BS308" s="417"/>
      <c r="BT308" s="417"/>
      <c r="BU308" s="417"/>
      <c r="BV308" s="417"/>
      <c r="BW308" s="417"/>
      <c r="BX308" s="417"/>
      <c r="BY308" s="417"/>
      <c r="BZ308" s="417"/>
      <c r="CA308" s="417"/>
      <c r="CB308" s="417"/>
      <c r="CC308" s="417"/>
      <c r="CD308" s="417"/>
      <c r="CE308" s="417"/>
      <c r="CF308" s="417"/>
      <c r="CG308" s="417"/>
      <c r="CH308" s="417"/>
      <c r="CI308" s="417"/>
      <c r="CJ308" s="417"/>
      <c r="CK308" s="417"/>
      <c r="CL308" s="417"/>
      <c r="CM308" s="417"/>
      <c r="CN308" s="417"/>
      <c r="CO308" s="417"/>
      <c r="CP308" s="417"/>
      <c r="CQ308" s="417"/>
      <c r="CR308" s="417"/>
      <c r="CS308" s="417"/>
      <c r="CT308" s="417"/>
      <c r="CU308" s="417"/>
      <c r="CV308" s="417"/>
      <c r="CW308" s="417"/>
      <c r="CX308" s="417"/>
      <c r="CY308" s="417"/>
      <c r="CZ308" s="417"/>
      <c r="DA308" s="417"/>
      <c r="DB308" s="417"/>
      <c r="DC308" s="417"/>
      <c r="DD308" s="417"/>
      <c r="DE308" s="417"/>
      <c r="DF308" s="417"/>
      <c r="DG308" s="417"/>
      <c r="DH308" s="417"/>
      <c r="DI308" s="417"/>
      <c r="DJ308" s="417"/>
      <c r="DK308" s="417"/>
      <c r="DL308" s="417"/>
      <c r="DM308" s="417"/>
      <c r="DN308" s="417"/>
      <c r="DO308" s="417"/>
      <c r="DP308" s="417"/>
      <c r="DQ308" s="417"/>
      <c r="DR308" s="417"/>
      <c r="DS308" s="417"/>
      <c r="DT308" s="417"/>
      <c r="DU308" s="417"/>
      <c r="DV308" s="417"/>
      <c r="DW308" s="417"/>
      <c r="DX308" s="417"/>
      <c r="DY308" s="417"/>
      <c r="DZ308" s="417"/>
      <c r="EA308" s="417"/>
      <c r="EB308" s="417"/>
      <c r="EC308" s="417"/>
      <c r="ED308" s="417"/>
      <c r="EE308" s="417"/>
      <c r="EF308" s="417"/>
      <c r="EG308" s="417"/>
      <c r="EH308" s="417"/>
      <c r="EI308" s="417"/>
      <c r="EJ308" s="417"/>
      <c r="EK308" s="417"/>
      <c r="EL308" s="417"/>
      <c r="EM308" s="417"/>
      <c r="EN308" s="417"/>
      <c r="EO308" s="417"/>
      <c r="EP308" s="417"/>
      <c r="EQ308" s="417"/>
      <c r="ER308" s="417"/>
      <c r="ES308" s="417"/>
      <c r="ET308" s="417"/>
      <c r="EU308" s="417"/>
      <c r="EV308" s="417"/>
      <c r="EW308" s="417"/>
      <c r="EX308" s="417"/>
      <c r="EY308" s="417"/>
      <c r="EZ308" s="417"/>
      <c r="FA308" s="417"/>
      <c r="FB308" s="417"/>
      <c r="FC308" s="417"/>
      <c r="FD308" s="417"/>
      <c r="FE308" s="417"/>
      <c r="FF308" s="417"/>
      <c r="FG308" s="417"/>
      <c r="FH308" s="417"/>
      <c r="FI308" s="417"/>
      <c r="FJ308" s="417"/>
      <c r="FK308" s="417"/>
      <c r="FL308" s="417"/>
      <c r="FM308" s="417"/>
      <c r="FN308" s="417"/>
      <c r="FO308" s="417"/>
      <c r="FP308" s="417"/>
      <c r="FQ308" s="417"/>
      <c r="FR308" s="417"/>
      <c r="FS308" s="417"/>
      <c r="FT308" s="417"/>
      <c r="FU308" s="417"/>
      <c r="FV308" s="417"/>
      <c r="FW308" s="417"/>
      <c r="FX308" s="417"/>
      <c r="FY308" s="417"/>
      <c r="FZ308" s="417"/>
      <c r="GA308" s="417"/>
      <c r="GB308" s="417"/>
      <c r="GC308" s="417"/>
      <c r="GD308" s="417"/>
      <c r="GE308" s="417"/>
      <c r="GF308" s="417"/>
      <c r="GG308" s="417"/>
      <c r="GH308" s="417"/>
      <c r="GI308" s="417"/>
      <c r="GJ308" s="417"/>
      <c r="GK308" s="417"/>
      <c r="GL308" s="417"/>
      <c r="GM308" s="417"/>
      <c r="GN308" s="417"/>
      <c r="GO308" s="417"/>
      <c r="GP308" s="417"/>
      <c r="GQ308" s="417"/>
      <c r="GR308" s="417"/>
      <c r="GS308" s="417"/>
      <c r="GT308" s="417"/>
      <c r="GU308" s="417"/>
      <c r="GV308" s="417"/>
      <c r="GW308" s="417"/>
      <c r="GX308" s="417"/>
      <c r="GY308" s="417"/>
      <c r="GZ308" s="417"/>
      <c r="HA308" s="417"/>
      <c r="HB308" s="417"/>
      <c r="HC308" s="417"/>
      <c r="HD308" s="417"/>
      <c r="HE308" s="417"/>
      <c r="HF308" s="417"/>
      <c r="HG308" s="417"/>
      <c r="HH308" s="417"/>
      <c r="HI308" s="417"/>
      <c r="HJ308" s="417"/>
      <c r="HK308" s="417"/>
      <c r="HL308" s="417"/>
      <c r="HM308" s="417"/>
      <c r="HN308" s="417"/>
      <c r="HO308" s="417"/>
      <c r="HP308" s="417"/>
      <c r="HQ308" s="417"/>
      <c r="HR308" s="417"/>
      <c r="HS308" s="417"/>
      <c r="HT308" s="417"/>
      <c r="HU308" s="417"/>
      <c r="HV308" s="417"/>
      <c r="HW308" s="417"/>
      <c r="HX308" s="417"/>
      <c r="HY308" s="417"/>
      <c r="HZ308" s="417"/>
      <c r="IA308" s="417"/>
      <c r="IB308" s="417"/>
      <c r="IC308" s="417"/>
      <c r="ID308" s="417"/>
      <c r="IE308" s="417"/>
      <c r="IF308" s="417"/>
      <c r="IG308" s="417"/>
      <c r="IH308" s="417"/>
      <c r="II308" s="417"/>
      <c r="IJ308" s="417"/>
      <c r="IK308" s="417"/>
      <c r="IL308" s="417"/>
      <c r="IM308" s="417"/>
      <c r="IN308" s="417"/>
      <c r="IO308" s="417"/>
      <c r="IP308" s="417"/>
      <c r="IQ308" s="417"/>
      <c r="IR308" s="417"/>
      <c r="IS308" s="417"/>
      <c r="IT308" s="417"/>
      <c r="IU308" s="417"/>
      <c r="IV308" s="417"/>
    </row>
    <row r="309" spans="1:256" s="382" customFormat="1" ht="15" customHeight="1">
      <c r="A309" s="378"/>
      <c r="B309" s="418" t="s">
        <v>77</v>
      </c>
      <c r="C309" s="407" t="s">
        <v>28</v>
      </c>
      <c r="D309" s="403">
        <f>SUMIF('5. Consumables'!$D$12:$D$61,'Summary of Organisation Cost (2'!C301,'5. Consumables'!$H$12:$H$61)</f>
        <v>0</v>
      </c>
      <c r="E309" s="403">
        <f>SUMIF('5. Consumables'!$D$12:$D$61,'Summary of Organisation Cost (2'!C301,'5. Consumables'!$J$12:$J$61)</f>
        <v>0</v>
      </c>
      <c r="F309" s="403">
        <f>SUMIF('5. Consumables'!$D$12:$D$61,'Summary of Organisation Cost (2'!C301,'5. Consumables'!$L$12:$L$61)</f>
        <v>0</v>
      </c>
      <c r="G309" s="403">
        <f>SUMIF('5. Consumables'!$D$12:$D$61,'Summary of Organisation Cost (2'!C301,'5. Consumables'!$N$12:$N$61)</f>
        <v>0</v>
      </c>
      <c r="H309" s="403">
        <f>SUMIF('5. Consumables'!$D$12:$D$61,'Summary of Organisation Cost (2'!C301,'5. Consumables'!$P$12:$P$61)</f>
        <v>0</v>
      </c>
      <c r="I309" s="406">
        <f t="shared" si="72"/>
        <v>0</v>
      </c>
      <c r="J309" s="481"/>
      <c r="K309" s="418" t="s">
        <v>77</v>
      </c>
      <c r="L309" s="407" t="s">
        <v>28</v>
      </c>
      <c r="M309" s="403">
        <f>SUMIF('5. Consumables'!$D$12:$D$61,'Summary of Organisation Cost (2'!L301,'5. Consumables'!$H$12:$H$61)</f>
        <v>0</v>
      </c>
      <c r="N309" s="403">
        <f>SUMIF('5. Consumables'!$D$12:$D$61,'Summary of Organisation Cost (2'!L301,'5. Consumables'!$J$12:$J$61)</f>
        <v>0</v>
      </c>
      <c r="O309" s="403">
        <f>SUMIF('5. Consumables'!$D$12:$D$61,'Summary of Organisation Cost (2'!L301,'5. Consumables'!$L$12:$L$61)</f>
        <v>0</v>
      </c>
      <c r="P309" s="403">
        <f>SUMIF('5. Consumables'!$D$12:$D$61,'Summary of Organisation Cost (2'!L301,'5. Consumables'!$N$12:$N$61)</f>
        <v>0</v>
      </c>
      <c r="Q309" s="403">
        <f>SUMIF('5. Consumables'!$D$12:$D$61,'Summary of Organisation Cost (2'!L301,'5. Consumables'!$P$12:$P$61)</f>
        <v>0</v>
      </c>
      <c r="R309" s="406">
        <f t="shared" si="73"/>
        <v>0</v>
      </c>
      <c r="S309" s="386"/>
      <c r="U309" s="417"/>
      <c r="V309" s="417"/>
      <c r="W309" s="417"/>
      <c r="X309" s="417"/>
      <c r="Y309" s="417"/>
      <c r="Z309" s="417"/>
      <c r="AA309" s="417"/>
      <c r="AB309" s="417"/>
      <c r="AC309" s="417"/>
      <c r="AD309" s="417"/>
      <c r="AE309" s="417"/>
      <c r="AF309" s="417"/>
      <c r="AG309" s="417"/>
      <c r="AH309" s="417"/>
      <c r="AI309" s="417"/>
      <c r="AJ309" s="417"/>
      <c r="AK309" s="417"/>
      <c r="AL309" s="417"/>
      <c r="AM309" s="417"/>
      <c r="AN309" s="417"/>
      <c r="AO309" s="417"/>
      <c r="AP309" s="417"/>
      <c r="AQ309" s="417"/>
      <c r="AR309" s="417"/>
      <c r="AS309" s="417"/>
      <c r="AT309" s="417"/>
      <c r="AU309" s="417"/>
      <c r="AV309" s="417"/>
      <c r="AW309" s="417"/>
      <c r="AX309" s="417"/>
      <c r="AY309" s="417"/>
      <c r="AZ309" s="417"/>
      <c r="BA309" s="417"/>
      <c r="BB309" s="417"/>
      <c r="BC309" s="417"/>
      <c r="BD309" s="417"/>
      <c r="BE309" s="417"/>
      <c r="BF309" s="417"/>
      <c r="BG309" s="417"/>
      <c r="BH309" s="417"/>
      <c r="BI309" s="417"/>
      <c r="BJ309" s="417"/>
      <c r="BK309" s="417"/>
      <c r="BL309" s="417"/>
      <c r="BM309" s="417"/>
      <c r="BN309" s="417"/>
      <c r="BO309" s="417"/>
      <c r="BP309" s="417"/>
      <c r="BQ309" s="417"/>
      <c r="BR309" s="417"/>
      <c r="BS309" s="417"/>
      <c r="BT309" s="417"/>
      <c r="BU309" s="417"/>
      <c r="BV309" s="417"/>
      <c r="BW309" s="417"/>
      <c r="BX309" s="417"/>
      <c r="BY309" s="417"/>
      <c r="BZ309" s="417"/>
      <c r="CA309" s="417"/>
      <c r="CB309" s="417"/>
      <c r="CC309" s="417"/>
      <c r="CD309" s="417"/>
      <c r="CE309" s="417"/>
      <c r="CF309" s="417"/>
      <c r="CG309" s="417"/>
      <c r="CH309" s="417"/>
      <c r="CI309" s="417"/>
      <c r="CJ309" s="417"/>
      <c r="CK309" s="417"/>
      <c r="CL309" s="417"/>
      <c r="CM309" s="417"/>
      <c r="CN309" s="417"/>
      <c r="CO309" s="417"/>
      <c r="CP309" s="417"/>
      <c r="CQ309" s="417"/>
      <c r="CR309" s="417"/>
      <c r="CS309" s="417"/>
      <c r="CT309" s="417"/>
      <c r="CU309" s="417"/>
      <c r="CV309" s="417"/>
      <c r="CW309" s="417"/>
      <c r="CX309" s="417"/>
      <c r="CY309" s="417"/>
      <c r="CZ309" s="417"/>
      <c r="DA309" s="417"/>
      <c r="DB309" s="417"/>
      <c r="DC309" s="417"/>
      <c r="DD309" s="417"/>
      <c r="DE309" s="417"/>
      <c r="DF309" s="417"/>
      <c r="DG309" s="417"/>
      <c r="DH309" s="417"/>
      <c r="DI309" s="417"/>
      <c r="DJ309" s="417"/>
      <c r="DK309" s="417"/>
      <c r="DL309" s="417"/>
      <c r="DM309" s="417"/>
      <c r="DN309" s="417"/>
      <c r="DO309" s="417"/>
      <c r="DP309" s="417"/>
      <c r="DQ309" s="417"/>
      <c r="DR309" s="417"/>
      <c r="DS309" s="417"/>
      <c r="DT309" s="417"/>
      <c r="DU309" s="417"/>
      <c r="DV309" s="417"/>
      <c r="DW309" s="417"/>
      <c r="DX309" s="417"/>
      <c r="DY309" s="417"/>
      <c r="DZ309" s="417"/>
      <c r="EA309" s="417"/>
      <c r="EB309" s="417"/>
      <c r="EC309" s="417"/>
      <c r="ED309" s="417"/>
      <c r="EE309" s="417"/>
      <c r="EF309" s="417"/>
      <c r="EG309" s="417"/>
      <c r="EH309" s="417"/>
      <c r="EI309" s="417"/>
      <c r="EJ309" s="417"/>
      <c r="EK309" s="417"/>
      <c r="EL309" s="417"/>
      <c r="EM309" s="417"/>
      <c r="EN309" s="417"/>
      <c r="EO309" s="417"/>
      <c r="EP309" s="417"/>
      <c r="EQ309" s="417"/>
      <c r="ER309" s="417"/>
      <c r="ES309" s="417"/>
      <c r="ET309" s="417"/>
      <c r="EU309" s="417"/>
      <c r="EV309" s="417"/>
      <c r="EW309" s="417"/>
      <c r="EX309" s="417"/>
      <c r="EY309" s="417"/>
      <c r="EZ309" s="417"/>
      <c r="FA309" s="417"/>
      <c r="FB309" s="417"/>
      <c r="FC309" s="417"/>
      <c r="FD309" s="417"/>
      <c r="FE309" s="417"/>
      <c r="FF309" s="417"/>
      <c r="FG309" s="417"/>
      <c r="FH309" s="417"/>
      <c r="FI309" s="417"/>
      <c r="FJ309" s="417"/>
      <c r="FK309" s="417"/>
      <c r="FL309" s="417"/>
      <c r="FM309" s="417"/>
      <c r="FN309" s="417"/>
      <c r="FO309" s="417"/>
      <c r="FP309" s="417"/>
      <c r="FQ309" s="417"/>
      <c r="FR309" s="417"/>
      <c r="FS309" s="417"/>
      <c r="FT309" s="417"/>
      <c r="FU309" s="417"/>
      <c r="FV309" s="417"/>
      <c r="FW309" s="417"/>
      <c r="FX309" s="417"/>
      <c r="FY309" s="417"/>
      <c r="FZ309" s="417"/>
      <c r="GA309" s="417"/>
      <c r="GB309" s="417"/>
      <c r="GC309" s="417"/>
      <c r="GD309" s="417"/>
      <c r="GE309" s="417"/>
      <c r="GF309" s="417"/>
      <c r="GG309" s="417"/>
      <c r="GH309" s="417"/>
      <c r="GI309" s="417"/>
      <c r="GJ309" s="417"/>
      <c r="GK309" s="417"/>
      <c r="GL309" s="417"/>
      <c r="GM309" s="417"/>
      <c r="GN309" s="417"/>
      <c r="GO309" s="417"/>
      <c r="GP309" s="417"/>
      <c r="GQ309" s="417"/>
      <c r="GR309" s="417"/>
      <c r="GS309" s="417"/>
      <c r="GT309" s="417"/>
      <c r="GU309" s="417"/>
      <c r="GV309" s="417"/>
      <c r="GW309" s="417"/>
      <c r="GX309" s="417"/>
      <c r="GY309" s="417"/>
      <c r="GZ309" s="417"/>
      <c r="HA309" s="417"/>
      <c r="HB309" s="417"/>
      <c r="HC309" s="417"/>
      <c r="HD309" s="417"/>
      <c r="HE309" s="417"/>
      <c r="HF309" s="417"/>
      <c r="HG309" s="417"/>
      <c r="HH309" s="417"/>
      <c r="HI309" s="417"/>
      <c r="HJ309" s="417"/>
      <c r="HK309" s="417"/>
      <c r="HL309" s="417"/>
      <c r="HM309" s="417"/>
      <c r="HN309" s="417"/>
      <c r="HO309" s="417"/>
      <c r="HP309" s="417"/>
      <c r="HQ309" s="417"/>
      <c r="HR309" s="417"/>
      <c r="HS309" s="417"/>
      <c r="HT309" s="417"/>
      <c r="HU309" s="417"/>
      <c r="HV309" s="417"/>
      <c r="HW309" s="417"/>
      <c r="HX309" s="417"/>
      <c r="HY309" s="417"/>
      <c r="HZ309" s="417"/>
      <c r="IA309" s="417"/>
      <c r="IB309" s="417"/>
      <c r="IC309" s="417"/>
      <c r="ID309" s="417"/>
      <c r="IE309" s="417"/>
      <c r="IF309" s="417"/>
      <c r="IG309" s="417"/>
      <c r="IH309" s="417"/>
      <c r="II309" s="417"/>
      <c r="IJ309" s="417"/>
      <c r="IK309" s="417"/>
      <c r="IL309" s="417"/>
      <c r="IM309" s="417"/>
      <c r="IN309" s="417"/>
      <c r="IO309" s="417"/>
      <c r="IP309" s="417"/>
      <c r="IQ309" s="417"/>
      <c r="IR309" s="417"/>
      <c r="IS309" s="417"/>
      <c r="IT309" s="417"/>
      <c r="IU309" s="417"/>
      <c r="IV309" s="417"/>
    </row>
    <row r="310" spans="1:256" s="382" customFormat="1" ht="15" customHeight="1">
      <c r="A310" s="378"/>
      <c r="B310" s="418" t="s">
        <v>77</v>
      </c>
      <c r="C310" s="407" t="s">
        <v>29</v>
      </c>
      <c r="D310" s="403">
        <f>SUMIF('6. PPIEP'!$D$12:$D$61,'Summary of Organisation Cost (2'!C301,'6. PPIEP'!$H$12:$H$61)</f>
        <v>0</v>
      </c>
      <c r="E310" s="403">
        <f>SUMIF('6. PPIEP'!$D$12:$D$61,'Summary of Organisation Cost (2'!C301,'6. PPIEP'!$J$12:$J$61)</f>
        <v>0</v>
      </c>
      <c r="F310" s="403">
        <f>SUMIF('6. PPIEP'!$D$12:$D$61,'Summary of Organisation Cost (2'!C301,'6. PPIEP'!$L$12:$L$61)</f>
        <v>0</v>
      </c>
      <c r="G310" s="403">
        <f>SUMIF('6. PPIEP'!$D$12:$D$61,'Summary of Organisation Cost (2'!C301,'6. PPIEP'!$N$12:$N$61)</f>
        <v>0</v>
      </c>
      <c r="H310" s="403">
        <f>SUMIF('6. PPIEP'!$D$12:$D$61,'Summary of Organisation Cost (2'!C301,'6. PPIEP'!$P$12:$P$61)</f>
        <v>0</v>
      </c>
      <c r="I310" s="406">
        <f t="shared" si="72"/>
        <v>0</v>
      </c>
      <c r="J310" s="481"/>
      <c r="K310" s="418" t="s">
        <v>77</v>
      </c>
      <c r="L310" s="407" t="s">
        <v>29</v>
      </c>
      <c r="M310" s="403">
        <f>SUMIF('6. PPIEP'!$D$12:$D$61,'Summary of Organisation Cost (2'!L301,'6. PPIEP'!$H$12:$H$61)</f>
        <v>0</v>
      </c>
      <c r="N310" s="403">
        <f>SUMIF('6. PPIEP'!$D$12:$D$61,'Summary of Organisation Cost (2'!L301,'6. PPIEP'!$J$12:$J$61)</f>
        <v>0</v>
      </c>
      <c r="O310" s="403">
        <f>SUMIF('6. PPIEP'!$D$12:$D$61,'Summary of Organisation Cost (2'!L301,'6. PPIEP'!$L$12:$L$61)</f>
        <v>0</v>
      </c>
      <c r="P310" s="403">
        <f>SUMIF('6. PPIEP'!$D$12:$D$61,'Summary of Organisation Cost (2'!L301,'6. PPIEP'!$N$12:$N$61)</f>
        <v>0</v>
      </c>
      <c r="Q310" s="403">
        <f>SUMIF('6. PPIEP'!$D$12:$D$61,'Summary of Organisation Cost (2'!L301,'6. PPIEP'!$P$12:$P$61)</f>
        <v>0</v>
      </c>
      <c r="R310" s="406">
        <f t="shared" si="73"/>
        <v>0</v>
      </c>
      <c r="S310" s="386"/>
      <c r="U310" s="417"/>
      <c r="V310" s="417"/>
      <c r="W310" s="417"/>
      <c r="X310" s="417"/>
      <c r="Y310" s="417"/>
      <c r="Z310" s="417"/>
      <c r="AA310" s="417"/>
      <c r="AB310" s="417"/>
      <c r="AC310" s="417"/>
      <c r="AD310" s="417"/>
      <c r="AE310" s="417"/>
      <c r="AF310" s="417"/>
      <c r="AG310" s="417"/>
      <c r="AH310" s="417"/>
      <c r="AI310" s="417"/>
      <c r="AJ310" s="417"/>
      <c r="AK310" s="417"/>
      <c r="AL310" s="417"/>
      <c r="AM310" s="417"/>
      <c r="AN310" s="417"/>
      <c r="AO310" s="417"/>
      <c r="AP310" s="417"/>
      <c r="AQ310" s="417"/>
      <c r="AR310" s="417"/>
      <c r="AS310" s="417"/>
      <c r="AT310" s="417"/>
      <c r="AU310" s="417"/>
      <c r="AV310" s="417"/>
      <c r="AW310" s="417"/>
      <c r="AX310" s="417"/>
      <c r="AY310" s="417"/>
      <c r="AZ310" s="417"/>
      <c r="BA310" s="417"/>
      <c r="BB310" s="417"/>
      <c r="BC310" s="417"/>
      <c r="BD310" s="417"/>
      <c r="BE310" s="417"/>
      <c r="BF310" s="417"/>
      <c r="BG310" s="417"/>
      <c r="BH310" s="417"/>
      <c r="BI310" s="417"/>
      <c r="BJ310" s="417"/>
      <c r="BK310" s="417"/>
      <c r="BL310" s="417"/>
      <c r="BM310" s="417"/>
      <c r="BN310" s="417"/>
      <c r="BO310" s="417"/>
      <c r="BP310" s="417"/>
      <c r="BQ310" s="417"/>
      <c r="BR310" s="417"/>
      <c r="BS310" s="417"/>
      <c r="BT310" s="417"/>
      <c r="BU310" s="417"/>
      <c r="BV310" s="417"/>
      <c r="BW310" s="417"/>
      <c r="BX310" s="417"/>
      <c r="BY310" s="417"/>
      <c r="BZ310" s="417"/>
      <c r="CA310" s="417"/>
      <c r="CB310" s="417"/>
      <c r="CC310" s="417"/>
      <c r="CD310" s="417"/>
      <c r="CE310" s="417"/>
      <c r="CF310" s="417"/>
      <c r="CG310" s="417"/>
      <c r="CH310" s="417"/>
      <c r="CI310" s="417"/>
      <c r="CJ310" s="417"/>
      <c r="CK310" s="417"/>
      <c r="CL310" s="417"/>
      <c r="CM310" s="417"/>
      <c r="CN310" s="417"/>
      <c r="CO310" s="417"/>
      <c r="CP310" s="417"/>
      <c r="CQ310" s="417"/>
      <c r="CR310" s="417"/>
      <c r="CS310" s="417"/>
      <c r="CT310" s="417"/>
      <c r="CU310" s="417"/>
      <c r="CV310" s="417"/>
      <c r="CW310" s="417"/>
      <c r="CX310" s="417"/>
      <c r="CY310" s="417"/>
      <c r="CZ310" s="417"/>
      <c r="DA310" s="417"/>
      <c r="DB310" s="417"/>
      <c r="DC310" s="417"/>
      <c r="DD310" s="417"/>
      <c r="DE310" s="417"/>
      <c r="DF310" s="417"/>
      <c r="DG310" s="417"/>
      <c r="DH310" s="417"/>
      <c r="DI310" s="417"/>
      <c r="DJ310" s="417"/>
      <c r="DK310" s="417"/>
      <c r="DL310" s="417"/>
      <c r="DM310" s="417"/>
      <c r="DN310" s="417"/>
      <c r="DO310" s="417"/>
      <c r="DP310" s="417"/>
      <c r="DQ310" s="417"/>
      <c r="DR310" s="417"/>
      <c r="DS310" s="417"/>
      <c r="DT310" s="417"/>
      <c r="DU310" s="417"/>
      <c r="DV310" s="417"/>
      <c r="DW310" s="417"/>
      <c r="DX310" s="417"/>
      <c r="DY310" s="417"/>
      <c r="DZ310" s="417"/>
      <c r="EA310" s="417"/>
      <c r="EB310" s="417"/>
      <c r="EC310" s="417"/>
      <c r="ED310" s="417"/>
      <c r="EE310" s="417"/>
      <c r="EF310" s="417"/>
      <c r="EG310" s="417"/>
      <c r="EH310" s="417"/>
      <c r="EI310" s="417"/>
      <c r="EJ310" s="417"/>
      <c r="EK310" s="417"/>
      <c r="EL310" s="417"/>
      <c r="EM310" s="417"/>
      <c r="EN310" s="417"/>
      <c r="EO310" s="417"/>
      <c r="EP310" s="417"/>
      <c r="EQ310" s="417"/>
      <c r="ER310" s="417"/>
      <c r="ES310" s="417"/>
      <c r="ET310" s="417"/>
      <c r="EU310" s="417"/>
      <c r="EV310" s="417"/>
      <c r="EW310" s="417"/>
      <c r="EX310" s="417"/>
      <c r="EY310" s="417"/>
      <c r="EZ310" s="417"/>
      <c r="FA310" s="417"/>
      <c r="FB310" s="417"/>
      <c r="FC310" s="417"/>
      <c r="FD310" s="417"/>
      <c r="FE310" s="417"/>
      <c r="FF310" s="417"/>
      <c r="FG310" s="417"/>
      <c r="FH310" s="417"/>
      <c r="FI310" s="417"/>
      <c r="FJ310" s="417"/>
      <c r="FK310" s="417"/>
      <c r="FL310" s="417"/>
      <c r="FM310" s="417"/>
      <c r="FN310" s="417"/>
      <c r="FO310" s="417"/>
      <c r="FP310" s="417"/>
      <c r="FQ310" s="417"/>
      <c r="FR310" s="417"/>
      <c r="FS310" s="417"/>
      <c r="FT310" s="417"/>
      <c r="FU310" s="417"/>
      <c r="FV310" s="417"/>
      <c r="FW310" s="417"/>
      <c r="FX310" s="417"/>
      <c r="FY310" s="417"/>
      <c r="FZ310" s="417"/>
      <c r="GA310" s="417"/>
      <c r="GB310" s="417"/>
      <c r="GC310" s="417"/>
      <c r="GD310" s="417"/>
      <c r="GE310" s="417"/>
      <c r="GF310" s="417"/>
      <c r="GG310" s="417"/>
      <c r="GH310" s="417"/>
      <c r="GI310" s="417"/>
      <c r="GJ310" s="417"/>
      <c r="GK310" s="417"/>
      <c r="GL310" s="417"/>
      <c r="GM310" s="417"/>
      <c r="GN310" s="417"/>
      <c r="GO310" s="417"/>
      <c r="GP310" s="417"/>
      <c r="GQ310" s="417"/>
      <c r="GR310" s="417"/>
      <c r="GS310" s="417"/>
      <c r="GT310" s="417"/>
      <c r="GU310" s="417"/>
      <c r="GV310" s="417"/>
      <c r="GW310" s="417"/>
      <c r="GX310" s="417"/>
      <c r="GY310" s="417"/>
      <c r="GZ310" s="417"/>
      <c r="HA310" s="417"/>
      <c r="HB310" s="417"/>
      <c r="HC310" s="417"/>
      <c r="HD310" s="417"/>
      <c r="HE310" s="417"/>
      <c r="HF310" s="417"/>
      <c r="HG310" s="417"/>
      <c r="HH310" s="417"/>
      <c r="HI310" s="417"/>
      <c r="HJ310" s="417"/>
      <c r="HK310" s="417"/>
      <c r="HL310" s="417"/>
      <c r="HM310" s="417"/>
      <c r="HN310" s="417"/>
      <c r="HO310" s="417"/>
      <c r="HP310" s="417"/>
      <c r="HQ310" s="417"/>
      <c r="HR310" s="417"/>
      <c r="HS310" s="417"/>
      <c r="HT310" s="417"/>
      <c r="HU310" s="417"/>
      <c r="HV310" s="417"/>
      <c r="HW310" s="417"/>
      <c r="HX310" s="417"/>
      <c r="HY310" s="417"/>
      <c r="HZ310" s="417"/>
      <c r="IA310" s="417"/>
      <c r="IB310" s="417"/>
      <c r="IC310" s="417"/>
      <c r="ID310" s="417"/>
      <c r="IE310" s="417"/>
      <c r="IF310" s="417"/>
      <c r="IG310" s="417"/>
      <c r="IH310" s="417"/>
      <c r="II310" s="417"/>
      <c r="IJ310" s="417"/>
      <c r="IK310" s="417"/>
      <c r="IL310" s="417"/>
      <c r="IM310" s="417"/>
      <c r="IN310" s="417"/>
      <c r="IO310" s="417"/>
      <c r="IP310" s="417"/>
      <c r="IQ310" s="417"/>
      <c r="IR310" s="417"/>
      <c r="IS310" s="417"/>
      <c r="IT310" s="417"/>
      <c r="IU310" s="417"/>
      <c r="IV310" s="417"/>
    </row>
    <row r="311" spans="1:256" s="382" customFormat="1" ht="15" customHeight="1">
      <c r="A311" s="378"/>
      <c r="B311" s="418" t="s">
        <v>77</v>
      </c>
      <c r="C311" s="407" t="s">
        <v>30</v>
      </c>
      <c r="D311" s="403">
        <f>SUMIF('7. Dissemination'!$D$12:$D$61,'Summary of Organisation Cost (2'!C301,'7. Dissemination'!$H$12:$H$61)</f>
        <v>0</v>
      </c>
      <c r="E311" s="403">
        <f>SUMIF('7. Dissemination'!$D$12:$D$61,'Summary of Organisation Cost (2'!C301,'7. Dissemination'!$J$12:$J$61)</f>
        <v>0</v>
      </c>
      <c r="F311" s="403">
        <f>SUMIF('7. Dissemination'!$D$12:$D$61,'Summary of Organisation Cost (2'!C301,'7. Dissemination'!$L$12:$L$61)</f>
        <v>0</v>
      </c>
      <c r="G311" s="403">
        <f>SUMIF('7. Dissemination'!$D$12:$D$61,'Summary of Organisation Cost (2'!C301,'7. Dissemination'!$N$12:$N$61)</f>
        <v>0</v>
      </c>
      <c r="H311" s="403">
        <f>SUMIF('7. Dissemination'!$D$12:$D$61,'Summary of Organisation Cost (2'!C301,'7. Dissemination'!$P$12:$P$61)</f>
        <v>0</v>
      </c>
      <c r="I311" s="406">
        <f t="shared" si="72"/>
        <v>0</v>
      </c>
      <c r="J311" s="481"/>
      <c r="K311" s="418" t="s">
        <v>77</v>
      </c>
      <c r="L311" s="407" t="s">
        <v>30</v>
      </c>
      <c r="M311" s="403">
        <f>SUMIF('7. Dissemination'!$D$12:$D$61,'Summary of Organisation Cost (2'!L301,'7. Dissemination'!$H$12:$H$61)</f>
        <v>0</v>
      </c>
      <c r="N311" s="403">
        <f>SUMIF('7. Dissemination'!$D$12:$D$61,'Summary of Organisation Cost (2'!L301,'7. Dissemination'!$J$12:$J$61)</f>
        <v>0</v>
      </c>
      <c r="O311" s="403">
        <f>SUMIF('7. Dissemination'!$D$12:$D$61,'Summary of Organisation Cost (2'!L301,'7. Dissemination'!$L$12:$L$61)</f>
        <v>0</v>
      </c>
      <c r="P311" s="403">
        <f>SUMIF('7. Dissemination'!$D$12:$D$61,'Summary of Organisation Cost (2'!L301,'7. Dissemination'!$N$12:$N$61)</f>
        <v>0</v>
      </c>
      <c r="Q311" s="403">
        <f>SUMIF('7. Dissemination'!$D$12:$D$61,'Summary of Organisation Cost (2'!L301,'7. Dissemination'!$P$12:$P$61)</f>
        <v>0</v>
      </c>
      <c r="R311" s="406">
        <f t="shared" si="73"/>
        <v>0</v>
      </c>
      <c r="S311" s="386"/>
      <c r="U311" s="417"/>
      <c r="V311" s="417"/>
      <c r="W311" s="417"/>
      <c r="X311" s="417"/>
      <c r="Y311" s="417"/>
      <c r="Z311" s="417"/>
      <c r="AA311" s="417"/>
      <c r="AB311" s="417"/>
      <c r="AC311" s="417"/>
      <c r="AD311" s="417"/>
      <c r="AE311" s="417"/>
      <c r="AF311" s="417"/>
      <c r="AG311" s="417"/>
      <c r="AH311" s="417"/>
      <c r="AI311" s="417"/>
      <c r="AJ311" s="417"/>
      <c r="AK311" s="417"/>
      <c r="AL311" s="417"/>
      <c r="AM311" s="417"/>
      <c r="AN311" s="417"/>
      <c r="AO311" s="417"/>
      <c r="AP311" s="417"/>
      <c r="AQ311" s="417"/>
      <c r="AR311" s="417"/>
      <c r="AS311" s="417"/>
      <c r="AT311" s="417"/>
      <c r="AU311" s="417"/>
      <c r="AV311" s="417"/>
      <c r="AW311" s="417"/>
      <c r="AX311" s="417"/>
      <c r="AY311" s="417"/>
      <c r="AZ311" s="417"/>
      <c r="BA311" s="417"/>
      <c r="BB311" s="417"/>
      <c r="BC311" s="417"/>
      <c r="BD311" s="417"/>
      <c r="BE311" s="417"/>
      <c r="BF311" s="417"/>
      <c r="BG311" s="417"/>
      <c r="BH311" s="417"/>
      <c r="BI311" s="417"/>
      <c r="BJ311" s="417"/>
      <c r="BK311" s="417"/>
      <c r="BL311" s="417"/>
      <c r="BM311" s="417"/>
      <c r="BN311" s="417"/>
      <c r="BO311" s="417"/>
      <c r="BP311" s="417"/>
      <c r="BQ311" s="417"/>
      <c r="BR311" s="417"/>
      <c r="BS311" s="417"/>
      <c r="BT311" s="417"/>
      <c r="BU311" s="417"/>
      <c r="BV311" s="417"/>
      <c r="BW311" s="417"/>
      <c r="BX311" s="417"/>
      <c r="BY311" s="417"/>
      <c r="BZ311" s="417"/>
      <c r="CA311" s="417"/>
      <c r="CB311" s="417"/>
      <c r="CC311" s="417"/>
      <c r="CD311" s="417"/>
      <c r="CE311" s="417"/>
      <c r="CF311" s="417"/>
      <c r="CG311" s="417"/>
      <c r="CH311" s="417"/>
      <c r="CI311" s="417"/>
      <c r="CJ311" s="417"/>
      <c r="CK311" s="417"/>
      <c r="CL311" s="417"/>
      <c r="CM311" s="417"/>
      <c r="CN311" s="417"/>
      <c r="CO311" s="417"/>
      <c r="CP311" s="417"/>
      <c r="CQ311" s="417"/>
      <c r="CR311" s="417"/>
      <c r="CS311" s="417"/>
      <c r="CT311" s="417"/>
      <c r="CU311" s="417"/>
      <c r="CV311" s="417"/>
      <c r="CW311" s="417"/>
      <c r="CX311" s="417"/>
      <c r="CY311" s="417"/>
      <c r="CZ311" s="417"/>
      <c r="DA311" s="417"/>
      <c r="DB311" s="417"/>
      <c r="DC311" s="417"/>
      <c r="DD311" s="417"/>
      <c r="DE311" s="417"/>
      <c r="DF311" s="417"/>
      <c r="DG311" s="417"/>
      <c r="DH311" s="417"/>
      <c r="DI311" s="417"/>
      <c r="DJ311" s="417"/>
      <c r="DK311" s="417"/>
      <c r="DL311" s="417"/>
      <c r="DM311" s="417"/>
      <c r="DN311" s="417"/>
      <c r="DO311" s="417"/>
      <c r="DP311" s="417"/>
      <c r="DQ311" s="417"/>
      <c r="DR311" s="417"/>
      <c r="DS311" s="417"/>
      <c r="DT311" s="417"/>
      <c r="DU311" s="417"/>
      <c r="DV311" s="417"/>
      <c r="DW311" s="417"/>
      <c r="DX311" s="417"/>
      <c r="DY311" s="417"/>
      <c r="DZ311" s="417"/>
      <c r="EA311" s="417"/>
      <c r="EB311" s="417"/>
      <c r="EC311" s="417"/>
      <c r="ED311" s="417"/>
      <c r="EE311" s="417"/>
      <c r="EF311" s="417"/>
      <c r="EG311" s="417"/>
      <c r="EH311" s="417"/>
      <c r="EI311" s="417"/>
      <c r="EJ311" s="417"/>
      <c r="EK311" s="417"/>
      <c r="EL311" s="417"/>
      <c r="EM311" s="417"/>
      <c r="EN311" s="417"/>
      <c r="EO311" s="417"/>
      <c r="EP311" s="417"/>
      <c r="EQ311" s="417"/>
      <c r="ER311" s="417"/>
      <c r="ES311" s="417"/>
      <c r="ET311" s="417"/>
      <c r="EU311" s="417"/>
      <c r="EV311" s="417"/>
      <c r="EW311" s="417"/>
      <c r="EX311" s="417"/>
      <c r="EY311" s="417"/>
      <c r="EZ311" s="417"/>
      <c r="FA311" s="417"/>
      <c r="FB311" s="417"/>
      <c r="FC311" s="417"/>
      <c r="FD311" s="417"/>
      <c r="FE311" s="417"/>
      <c r="FF311" s="417"/>
      <c r="FG311" s="417"/>
      <c r="FH311" s="417"/>
      <c r="FI311" s="417"/>
      <c r="FJ311" s="417"/>
      <c r="FK311" s="417"/>
      <c r="FL311" s="417"/>
      <c r="FM311" s="417"/>
      <c r="FN311" s="417"/>
      <c r="FO311" s="417"/>
      <c r="FP311" s="417"/>
      <c r="FQ311" s="417"/>
      <c r="FR311" s="417"/>
      <c r="FS311" s="417"/>
      <c r="FT311" s="417"/>
      <c r="FU311" s="417"/>
      <c r="FV311" s="417"/>
      <c r="FW311" s="417"/>
      <c r="FX311" s="417"/>
      <c r="FY311" s="417"/>
      <c r="FZ311" s="417"/>
      <c r="GA311" s="417"/>
      <c r="GB311" s="417"/>
      <c r="GC311" s="417"/>
      <c r="GD311" s="417"/>
      <c r="GE311" s="417"/>
      <c r="GF311" s="417"/>
      <c r="GG311" s="417"/>
      <c r="GH311" s="417"/>
      <c r="GI311" s="417"/>
      <c r="GJ311" s="417"/>
      <c r="GK311" s="417"/>
      <c r="GL311" s="417"/>
      <c r="GM311" s="417"/>
      <c r="GN311" s="417"/>
      <c r="GO311" s="417"/>
      <c r="GP311" s="417"/>
      <c r="GQ311" s="417"/>
      <c r="GR311" s="417"/>
      <c r="GS311" s="417"/>
      <c r="GT311" s="417"/>
      <c r="GU311" s="417"/>
      <c r="GV311" s="417"/>
      <c r="GW311" s="417"/>
      <c r="GX311" s="417"/>
      <c r="GY311" s="417"/>
      <c r="GZ311" s="417"/>
      <c r="HA311" s="417"/>
      <c r="HB311" s="417"/>
      <c r="HC311" s="417"/>
      <c r="HD311" s="417"/>
      <c r="HE311" s="417"/>
      <c r="HF311" s="417"/>
      <c r="HG311" s="417"/>
      <c r="HH311" s="417"/>
      <c r="HI311" s="417"/>
      <c r="HJ311" s="417"/>
      <c r="HK311" s="417"/>
      <c r="HL311" s="417"/>
      <c r="HM311" s="417"/>
      <c r="HN311" s="417"/>
      <c r="HO311" s="417"/>
      <c r="HP311" s="417"/>
      <c r="HQ311" s="417"/>
      <c r="HR311" s="417"/>
      <c r="HS311" s="417"/>
      <c r="HT311" s="417"/>
      <c r="HU311" s="417"/>
      <c r="HV311" s="417"/>
      <c r="HW311" s="417"/>
      <c r="HX311" s="417"/>
      <c r="HY311" s="417"/>
      <c r="HZ311" s="417"/>
      <c r="IA311" s="417"/>
      <c r="IB311" s="417"/>
      <c r="IC311" s="417"/>
      <c r="ID311" s="417"/>
      <c r="IE311" s="417"/>
      <c r="IF311" s="417"/>
      <c r="IG311" s="417"/>
      <c r="IH311" s="417"/>
      <c r="II311" s="417"/>
      <c r="IJ311" s="417"/>
      <c r="IK311" s="417"/>
      <c r="IL311" s="417"/>
      <c r="IM311" s="417"/>
      <c r="IN311" s="417"/>
      <c r="IO311" s="417"/>
      <c r="IP311" s="417"/>
      <c r="IQ311" s="417"/>
      <c r="IR311" s="417"/>
      <c r="IS311" s="417"/>
      <c r="IT311" s="417"/>
      <c r="IU311" s="417"/>
      <c r="IV311" s="417"/>
    </row>
    <row r="312" spans="1:256" s="382" customFormat="1" ht="15" customHeight="1">
      <c r="A312" s="378"/>
      <c r="B312" s="418" t="s">
        <v>77</v>
      </c>
      <c r="C312" s="407" t="s">
        <v>79</v>
      </c>
      <c r="D312" s="403">
        <f>SUMIF('8. Other Direct Costs '!$D$12:$D$62,'Summary of Organisation Cost (2'!C301,'8. Other Direct Costs '!$H$12:$H$62)</f>
        <v>0</v>
      </c>
      <c r="E312" s="403">
        <f>SUMIF('8. Other Direct Costs '!$D$12:$D$62,'Summary of Organisation Cost (2'!C301,'8. Other Direct Costs '!$J$12:$J$62)</f>
        <v>0</v>
      </c>
      <c r="F312" s="403">
        <f>SUMIF('8. Other Direct Costs '!$D$12:$D$62,'Summary of Organisation Cost (2'!C301,'8. Other Direct Costs '!$L$12:$L$62)</f>
        <v>0</v>
      </c>
      <c r="G312" s="403">
        <f>SUMIF('8. Other Direct Costs '!$D$12:$D$62,'Summary of Organisation Cost (2'!C301,'8. Other Direct Costs '!$N$12:$N$62)</f>
        <v>0</v>
      </c>
      <c r="H312" s="403">
        <f>SUMIF('8. Other Direct Costs '!$D$12:$D$62,'Summary of Organisation Cost (2'!C301,'8. Other Direct Costs '!$P$12:$P$62)</f>
        <v>0</v>
      </c>
      <c r="I312" s="406">
        <f t="shared" si="72"/>
        <v>0</v>
      </c>
      <c r="J312" s="481"/>
      <c r="K312" s="418" t="s">
        <v>77</v>
      </c>
      <c r="L312" s="407" t="s">
        <v>79</v>
      </c>
      <c r="M312" s="403">
        <f>SUMIF('8. Other Direct Costs '!$D$12:$D$62,'Summary of Organisation Cost (2'!L301,'8. Other Direct Costs '!$H$12:$H$62)</f>
        <v>0</v>
      </c>
      <c r="N312" s="403">
        <f>SUMIF('8. Other Direct Costs '!$D$12:$D$62,'Summary of Organisation Cost (2'!L301,'8. Other Direct Costs '!$J$12:$J$62)</f>
        <v>0</v>
      </c>
      <c r="O312" s="403">
        <f>SUMIF('8. Other Direct Costs '!$D$12:$D$62,'Summary of Organisation Cost (2'!L301,'8. Other Direct Costs '!$L$12:$L$62)</f>
        <v>0</v>
      </c>
      <c r="P312" s="403">
        <f>SUMIF('8. Other Direct Costs '!$D$12:$D$62,'Summary of Organisation Cost (2'!L301,'8. Other Direct Costs '!$N$12:$N$62)</f>
        <v>0</v>
      </c>
      <c r="Q312" s="403">
        <f>SUMIF('8. Other Direct Costs '!$D$12:$D$62,'Summary of Organisation Cost (2'!L301,'8. Other Direct Costs '!$P$12:$P$62)</f>
        <v>0</v>
      </c>
      <c r="R312" s="406">
        <f t="shared" si="73"/>
        <v>0</v>
      </c>
      <c r="S312" s="386"/>
      <c r="U312" s="417"/>
      <c r="V312" s="417"/>
      <c r="W312" s="417"/>
      <c r="X312" s="417"/>
      <c r="Y312" s="417"/>
      <c r="Z312" s="417"/>
      <c r="AA312" s="417"/>
      <c r="AB312" s="417"/>
      <c r="AC312" s="417"/>
      <c r="AD312" s="417"/>
      <c r="AE312" s="417"/>
      <c r="AF312" s="417"/>
      <c r="AG312" s="417"/>
      <c r="AH312" s="417"/>
      <c r="AI312" s="417"/>
      <c r="AJ312" s="417"/>
      <c r="AK312" s="417"/>
      <c r="AL312" s="417"/>
      <c r="AM312" s="417"/>
      <c r="AN312" s="417"/>
      <c r="AO312" s="417"/>
      <c r="AP312" s="417"/>
      <c r="AQ312" s="417"/>
      <c r="AR312" s="417"/>
      <c r="AS312" s="417"/>
      <c r="AT312" s="417"/>
      <c r="AU312" s="417"/>
      <c r="AV312" s="417"/>
      <c r="AW312" s="417"/>
      <c r="AX312" s="417"/>
      <c r="AY312" s="417"/>
      <c r="AZ312" s="417"/>
      <c r="BA312" s="417"/>
      <c r="BB312" s="417"/>
      <c r="BC312" s="417"/>
      <c r="BD312" s="417"/>
      <c r="BE312" s="417"/>
      <c r="BF312" s="417"/>
      <c r="BG312" s="417"/>
      <c r="BH312" s="417"/>
      <c r="BI312" s="417"/>
      <c r="BJ312" s="417"/>
      <c r="BK312" s="417"/>
      <c r="BL312" s="417"/>
      <c r="BM312" s="417"/>
      <c r="BN312" s="417"/>
      <c r="BO312" s="417"/>
      <c r="BP312" s="417"/>
      <c r="BQ312" s="417"/>
      <c r="BR312" s="417"/>
      <c r="BS312" s="417"/>
      <c r="BT312" s="417"/>
      <c r="BU312" s="417"/>
      <c r="BV312" s="417"/>
      <c r="BW312" s="417"/>
      <c r="BX312" s="417"/>
      <c r="BY312" s="417"/>
      <c r="BZ312" s="417"/>
      <c r="CA312" s="417"/>
      <c r="CB312" s="417"/>
      <c r="CC312" s="417"/>
      <c r="CD312" s="417"/>
      <c r="CE312" s="417"/>
      <c r="CF312" s="417"/>
      <c r="CG312" s="417"/>
      <c r="CH312" s="417"/>
      <c r="CI312" s="417"/>
      <c r="CJ312" s="417"/>
      <c r="CK312" s="417"/>
      <c r="CL312" s="417"/>
      <c r="CM312" s="417"/>
      <c r="CN312" s="417"/>
      <c r="CO312" s="417"/>
      <c r="CP312" s="417"/>
      <c r="CQ312" s="417"/>
      <c r="CR312" s="417"/>
      <c r="CS312" s="417"/>
      <c r="CT312" s="417"/>
      <c r="CU312" s="417"/>
      <c r="CV312" s="417"/>
      <c r="CW312" s="417"/>
      <c r="CX312" s="417"/>
      <c r="CY312" s="417"/>
      <c r="CZ312" s="417"/>
      <c r="DA312" s="417"/>
      <c r="DB312" s="417"/>
      <c r="DC312" s="417"/>
      <c r="DD312" s="417"/>
      <c r="DE312" s="417"/>
      <c r="DF312" s="417"/>
      <c r="DG312" s="417"/>
      <c r="DH312" s="417"/>
      <c r="DI312" s="417"/>
      <c r="DJ312" s="417"/>
      <c r="DK312" s="417"/>
      <c r="DL312" s="417"/>
      <c r="DM312" s="417"/>
      <c r="DN312" s="417"/>
      <c r="DO312" s="417"/>
      <c r="DP312" s="417"/>
      <c r="DQ312" s="417"/>
      <c r="DR312" s="417"/>
      <c r="DS312" s="417"/>
      <c r="DT312" s="417"/>
      <c r="DU312" s="417"/>
      <c r="DV312" s="417"/>
      <c r="DW312" s="417"/>
      <c r="DX312" s="417"/>
      <c r="DY312" s="417"/>
      <c r="DZ312" s="417"/>
      <c r="EA312" s="417"/>
      <c r="EB312" s="417"/>
      <c r="EC312" s="417"/>
      <c r="ED312" s="417"/>
      <c r="EE312" s="417"/>
      <c r="EF312" s="417"/>
      <c r="EG312" s="417"/>
      <c r="EH312" s="417"/>
      <c r="EI312" s="417"/>
      <c r="EJ312" s="417"/>
      <c r="EK312" s="417"/>
      <c r="EL312" s="417"/>
      <c r="EM312" s="417"/>
      <c r="EN312" s="417"/>
      <c r="EO312" s="417"/>
      <c r="EP312" s="417"/>
      <c r="EQ312" s="417"/>
      <c r="ER312" s="417"/>
      <c r="ES312" s="417"/>
      <c r="ET312" s="417"/>
      <c r="EU312" s="417"/>
      <c r="EV312" s="417"/>
      <c r="EW312" s="417"/>
      <c r="EX312" s="417"/>
      <c r="EY312" s="417"/>
      <c r="EZ312" s="417"/>
      <c r="FA312" s="417"/>
      <c r="FB312" s="417"/>
      <c r="FC312" s="417"/>
      <c r="FD312" s="417"/>
      <c r="FE312" s="417"/>
      <c r="FF312" s="417"/>
      <c r="FG312" s="417"/>
      <c r="FH312" s="417"/>
      <c r="FI312" s="417"/>
      <c r="FJ312" s="417"/>
      <c r="FK312" s="417"/>
      <c r="FL312" s="417"/>
      <c r="FM312" s="417"/>
      <c r="FN312" s="417"/>
      <c r="FO312" s="417"/>
      <c r="FP312" s="417"/>
      <c r="FQ312" s="417"/>
      <c r="FR312" s="417"/>
      <c r="FS312" s="417"/>
      <c r="FT312" s="417"/>
      <c r="FU312" s="417"/>
      <c r="FV312" s="417"/>
      <c r="FW312" s="417"/>
      <c r="FX312" s="417"/>
      <c r="FY312" s="417"/>
      <c r="FZ312" s="417"/>
      <c r="GA312" s="417"/>
      <c r="GB312" s="417"/>
      <c r="GC312" s="417"/>
      <c r="GD312" s="417"/>
      <c r="GE312" s="417"/>
      <c r="GF312" s="417"/>
      <c r="GG312" s="417"/>
      <c r="GH312" s="417"/>
      <c r="GI312" s="417"/>
      <c r="GJ312" s="417"/>
      <c r="GK312" s="417"/>
      <c r="GL312" s="417"/>
      <c r="GM312" s="417"/>
      <c r="GN312" s="417"/>
      <c r="GO312" s="417"/>
      <c r="GP312" s="417"/>
      <c r="GQ312" s="417"/>
      <c r="GR312" s="417"/>
      <c r="GS312" s="417"/>
      <c r="GT312" s="417"/>
      <c r="GU312" s="417"/>
      <c r="GV312" s="417"/>
      <c r="GW312" s="417"/>
      <c r="GX312" s="417"/>
      <c r="GY312" s="417"/>
      <c r="GZ312" s="417"/>
      <c r="HA312" s="417"/>
      <c r="HB312" s="417"/>
      <c r="HC312" s="417"/>
      <c r="HD312" s="417"/>
      <c r="HE312" s="417"/>
      <c r="HF312" s="417"/>
      <c r="HG312" s="417"/>
      <c r="HH312" s="417"/>
      <c r="HI312" s="417"/>
      <c r="HJ312" s="417"/>
      <c r="HK312" s="417"/>
      <c r="HL312" s="417"/>
      <c r="HM312" s="417"/>
      <c r="HN312" s="417"/>
      <c r="HO312" s="417"/>
      <c r="HP312" s="417"/>
      <c r="HQ312" s="417"/>
      <c r="HR312" s="417"/>
      <c r="HS312" s="417"/>
      <c r="HT312" s="417"/>
      <c r="HU312" s="417"/>
      <c r="HV312" s="417"/>
      <c r="HW312" s="417"/>
      <c r="HX312" s="417"/>
      <c r="HY312" s="417"/>
      <c r="HZ312" s="417"/>
      <c r="IA312" s="417"/>
      <c r="IB312" s="417"/>
      <c r="IC312" s="417"/>
      <c r="ID312" s="417"/>
      <c r="IE312" s="417"/>
      <c r="IF312" s="417"/>
      <c r="IG312" s="417"/>
      <c r="IH312" s="417"/>
      <c r="II312" s="417"/>
      <c r="IJ312" s="417"/>
      <c r="IK312" s="417"/>
      <c r="IL312" s="417"/>
      <c r="IM312" s="417"/>
      <c r="IN312" s="417"/>
      <c r="IO312" s="417"/>
      <c r="IP312" s="417"/>
      <c r="IQ312" s="417"/>
      <c r="IR312" s="417"/>
      <c r="IS312" s="417"/>
      <c r="IT312" s="417"/>
      <c r="IU312" s="417"/>
      <c r="IV312" s="417"/>
    </row>
    <row r="313" spans="1:256" s="382" customFormat="1" ht="15" customHeight="1" thickBot="1">
      <c r="A313" s="378"/>
      <c r="B313" s="418" t="s">
        <v>77</v>
      </c>
      <c r="C313" s="419" t="s">
        <v>80</v>
      </c>
      <c r="D313" s="403">
        <f>SUMIF('9. INDIRECT COSTS'!$C$13:$C$62,'Summary of Organisation Cost (2'!C301,'9. INDIRECT COSTS'!$J$13:$J$62)</f>
        <v>0</v>
      </c>
      <c r="E313" s="403">
        <f>SUMIF('9. INDIRECT COSTS'!$C$13:$C$62,'Summary of Organisation Cost (2'!C301,'9. INDIRECT COSTS'!$N$13:$N$62)</f>
        <v>0</v>
      </c>
      <c r="F313" s="403">
        <f>SUMIF('9. INDIRECT COSTS'!$C$13:$C$62,'Summary of Organisation Cost (2'!C301,'9. INDIRECT COSTS'!$R$13:$R$62)</f>
        <v>0</v>
      </c>
      <c r="G313" s="403">
        <f>SUMIF('9. INDIRECT COSTS'!$C$13:$C$62,'Summary of Organisation Cost (2'!C301,'9. INDIRECT COSTS'!$V$13:$V$62)</f>
        <v>0</v>
      </c>
      <c r="H313" s="403">
        <f>SUMIF('9. INDIRECT COSTS'!$C$13:$C$62,'Summary of Organisation Cost (2'!C301,'9. INDIRECT COSTS'!$Z$13:$Z$62)</f>
        <v>0</v>
      </c>
      <c r="I313" s="406">
        <f t="shared" si="72"/>
        <v>0</v>
      </c>
      <c r="J313" s="481"/>
      <c r="K313" s="418" t="s">
        <v>77</v>
      </c>
      <c r="L313" s="419" t="s">
        <v>80</v>
      </c>
      <c r="M313" s="403">
        <f>SUMIF('9. INDIRECT COSTS'!$C$13:$C$62,'Summary of Organisation Cost (2'!L301,'9. INDIRECT COSTS'!$J$13:$J$62)</f>
        <v>0</v>
      </c>
      <c r="N313" s="403">
        <f>SUMIF('9. INDIRECT COSTS'!$C$13:$C$62,'Summary of Organisation Cost (2'!L301,'9. INDIRECT COSTS'!$N$13:$N$62)</f>
        <v>0</v>
      </c>
      <c r="O313" s="403">
        <f>SUMIF('9. INDIRECT COSTS'!$C$13:$C$62,'Summary of Organisation Cost (2'!L301,'9. INDIRECT COSTS'!$R$13:$R$62)</f>
        <v>0</v>
      </c>
      <c r="P313" s="403">
        <f>SUMIF('9. INDIRECT COSTS'!$C$13:$C$62,'Summary of Organisation Cost (2'!L301,'9. INDIRECT COSTS'!$V$13:$V$62)</f>
        <v>0</v>
      </c>
      <c r="Q313" s="403">
        <f>SUMIF('9. INDIRECT COSTS'!$C$13:$C$62,'Summary of Organisation Cost (2'!L301,'9. INDIRECT COSTS'!$Z$13:$Z$62)</f>
        <v>0</v>
      </c>
      <c r="R313" s="406">
        <f t="shared" si="73"/>
        <v>0</v>
      </c>
      <c r="S313" s="386"/>
      <c r="U313" s="417"/>
      <c r="V313" s="417"/>
      <c r="W313" s="417"/>
      <c r="X313" s="417"/>
      <c r="Y313" s="417"/>
      <c r="Z313" s="417"/>
      <c r="AA313" s="417"/>
      <c r="AB313" s="417"/>
      <c r="AC313" s="417"/>
      <c r="AD313" s="417"/>
      <c r="AE313" s="417"/>
      <c r="AF313" s="417"/>
      <c r="AG313" s="417"/>
      <c r="AH313" s="417"/>
      <c r="AI313" s="417"/>
      <c r="AJ313" s="417"/>
      <c r="AK313" s="417"/>
      <c r="AL313" s="417"/>
      <c r="AM313" s="417"/>
      <c r="AN313" s="417"/>
      <c r="AO313" s="417"/>
      <c r="AP313" s="417"/>
      <c r="AQ313" s="417"/>
      <c r="AR313" s="417"/>
      <c r="AS313" s="417"/>
      <c r="AT313" s="417"/>
      <c r="AU313" s="417"/>
      <c r="AV313" s="417"/>
      <c r="AW313" s="417"/>
      <c r="AX313" s="417"/>
      <c r="AY313" s="417"/>
      <c r="AZ313" s="417"/>
      <c r="BA313" s="417"/>
      <c r="BB313" s="417"/>
      <c r="BC313" s="417"/>
      <c r="BD313" s="417"/>
      <c r="BE313" s="417"/>
      <c r="BF313" s="417"/>
      <c r="BG313" s="417"/>
      <c r="BH313" s="417"/>
      <c r="BI313" s="417"/>
      <c r="BJ313" s="417"/>
      <c r="BK313" s="417"/>
      <c r="BL313" s="417"/>
      <c r="BM313" s="417"/>
      <c r="BN313" s="417"/>
      <c r="BO313" s="417"/>
      <c r="BP313" s="417"/>
      <c r="BQ313" s="417"/>
      <c r="BR313" s="417"/>
      <c r="BS313" s="417"/>
      <c r="BT313" s="417"/>
      <c r="BU313" s="417"/>
      <c r="BV313" s="417"/>
      <c r="BW313" s="417"/>
      <c r="BX313" s="417"/>
      <c r="BY313" s="417"/>
      <c r="BZ313" s="417"/>
      <c r="CA313" s="417"/>
      <c r="CB313" s="417"/>
      <c r="CC313" s="417"/>
      <c r="CD313" s="417"/>
      <c r="CE313" s="417"/>
      <c r="CF313" s="417"/>
      <c r="CG313" s="417"/>
      <c r="CH313" s="417"/>
      <c r="CI313" s="417"/>
      <c r="CJ313" s="417"/>
      <c r="CK313" s="417"/>
      <c r="CL313" s="417"/>
      <c r="CM313" s="417"/>
      <c r="CN313" s="417"/>
      <c r="CO313" s="417"/>
      <c r="CP313" s="417"/>
      <c r="CQ313" s="417"/>
      <c r="CR313" s="417"/>
      <c r="CS313" s="417"/>
      <c r="CT313" s="417"/>
      <c r="CU313" s="417"/>
      <c r="CV313" s="417"/>
      <c r="CW313" s="417"/>
      <c r="CX313" s="417"/>
      <c r="CY313" s="417"/>
      <c r="CZ313" s="417"/>
      <c r="DA313" s="417"/>
      <c r="DB313" s="417"/>
      <c r="DC313" s="417"/>
      <c r="DD313" s="417"/>
      <c r="DE313" s="417"/>
      <c r="DF313" s="417"/>
      <c r="DG313" s="417"/>
      <c r="DH313" s="417"/>
      <c r="DI313" s="417"/>
      <c r="DJ313" s="417"/>
      <c r="DK313" s="417"/>
      <c r="DL313" s="417"/>
      <c r="DM313" s="417"/>
      <c r="DN313" s="417"/>
      <c r="DO313" s="417"/>
      <c r="DP313" s="417"/>
      <c r="DQ313" s="417"/>
      <c r="DR313" s="417"/>
      <c r="DS313" s="417"/>
      <c r="DT313" s="417"/>
      <c r="DU313" s="417"/>
      <c r="DV313" s="417"/>
      <c r="DW313" s="417"/>
      <c r="DX313" s="417"/>
      <c r="DY313" s="417"/>
      <c r="DZ313" s="417"/>
      <c r="EA313" s="417"/>
      <c r="EB313" s="417"/>
      <c r="EC313" s="417"/>
      <c r="ED313" s="417"/>
      <c r="EE313" s="417"/>
      <c r="EF313" s="417"/>
      <c r="EG313" s="417"/>
      <c r="EH313" s="417"/>
      <c r="EI313" s="417"/>
      <c r="EJ313" s="417"/>
      <c r="EK313" s="417"/>
      <c r="EL313" s="417"/>
      <c r="EM313" s="417"/>
      <c r="EN313" s="417"/>
      <c r="EO313" s="417"/>
      <c r="EP313" s="417"/>
      <c r="EQ313" s="417"/>
      <c r="ER313" s="417"/>
      <c r="ES313" s="417"/>
      <c r="ET313" s="417"/>
      <c r="EU313" s="417"/>
      <c r="EV313" s="417"/>
      <c r="EW313" s="417"/>
      <c r="EX313" s="417"/>
      <c r="EY313" s="417"/>
      <c r="EZ313" s="417"/>
      <c r="FA313" s="417"/>
      <c r="FB313" s="417"/>
      <c r="FC313" s="417"/>
      <c r="FD313" s="417"/>
      <c r="FE313" s="417"/>
      <c r="FF313" s="417"/>
      <c r="FG313" s="417"/>
      <c r="FH313" s="417"/>
      <c r="FI313" s="417"/>
      <c r="FJ313" s="417"/>
      <c r="FK313" s="417"/>
      <c r="FL313" s="417"/>
      <c r="FM313" s="417"/>
      <c r="FN313" s="417"/>
      <c r="FO313" s="417"/>
      <c r="FP313" s="417"/>
      <c r="FQ313" s="417"/>
      <c r="FR313" s="417"/>
      <c r="FS313" s="417"/>
      <c r="FT313" s="417"/>
      <c r="FU313" s="417"/>
      <c r="FV313" s="417"/>
      <c r="FW313" s="417"/>
      <c r="FX313" s="417"/>
      <c r="FY313" s="417"/>
      <c r="FZ313" s="417"/>
      <c r="GA313" s="417"/>
      <c r="GB313" s="417"/>
      <c r="GC313" s="417"/>
      <c r="GD313" s="417"/>
      <c r="GE313" s="417"/>
      <c r="GF313" s="417"/>
      <c r="GG313" s="417"/>
      <c r="GH313" s="417"/>
      <c r="GI313" s="417"/>
      <c r="GJ313" s="417"/>
      <c r="GK313" s="417"/>
      <c r="GL313" s="417"/>
      <c r="GM313" s="417"/>
      <c r="GN313" s="417"/>
      <c r="GO313" s="417"/>
      <c r="GP313" s="417"/>
      <c r="GQ313" s="417"/>
      <c r="GR313" s="417"/>
      <c r="GS313" s="417"/>
      <c r="GT313" s="417"/>
      <c r="GU313" s="417"/>
      <c r="GV313" s="417"/>
      <c r="GW313" s="417"/>
      <c r="GX313" s="417"/>
      <c r="GY313" s="417"/>
      <c r="GZ313" s="417"/>
      <c r="HA313" s="417"/>
      <c r="HB313" s="417"/>
      <c r="HC313" s="417"/>
      <c r="HD313" s="417"/>
      <c r="HE313" s="417"/>
      <c r="HF313" s="417"/>
      <c r="HG313" s="417"/>
      <c r="HH313" s="417"/>
      <c r="HI313" s="417"/>
      <c r="HJ313" s="417"/>
      <c r="HK313" s="417"/>
      <c r="HL313" s="417"/>
      <c r="HM313" s="417"/>
      <c r="HN313" s="417"/>
      <c r="HO313" s="417"/>
      <c r="HP313" s="417"/>
      <c r="HQ313" s="417"/>
      <c r="HR313" s="417"/>
      <c r="HS313" s="417"/>
      <c r="HT313" s="417"/>
      <c r="HU313" s="417"/>
      <c r="HV313" s="417"/>
      <c r="HW313" s="417"/>
      <c r="HX313" s="417"/>
      <c r="HY313" s="417"/>
      <c r="HZ313" s="417"/>
      <c r="IA313" s="417"/>
      <c r="IB313" s="417"/>
      <c r="IC313" s="417"/>
      <c r="ID313" s="417"/>
      <c r="IE313" s="417"/>
      <c r="IF313" s="417"/>
      <c r="IG313" s="417"/>
      <c r="IH313" s="417"/>
      <c r="II313" s="417"/>
      <c r="IJ313" s="417"/>
      <c r="IK313" s="417"/>
      <c r="IL313" s="417"/>
      <c r="IM313" s="417"/>
      <c r="IN313" s="417"/>
      <c r="IO313" s="417"/>
      <c r="IP313" s="417"/>
      <c r="IQ313" s="417"/>
      <c r="IR313" s="417"/>
      <c r="IS313" s="417"/>
      <c r="IT313" s="417"/>
      <c r="IU313" s="417"/>
      <c r="IV313" s="417"/>
    </row>
    <row r="314" spans="1:256" s="382" customFormat="1" ht="15" customHeight="1" thickBot="1">
      <c r="A314" s="378" t="str">
        <f>C303</f>
        <v>(Select)</v>
      </c>
      <c r="B314" s="418" t="str">
        <f>IF(C301="","-",C301)</f>
        <v>-</v>
      </c>
      <c r="C314" s="408" t="s">
        <v>81</v>
      </c>
      <c r="D314" s="410">
        <f t="shared" ref="D314:I314" si="74">SUM(D306:D313)</f>
        <v>0</v>
      </c>
      <c r="E314" s="410">
        <f t="shared" si="74"/>
        <v>0</v>
      </c>
      <c r="F314" s="410">
        <f t="shared" si="74"/>
        <v>0</v>
      </c>
      <c r="G314" s="410">
        <f t="shared" si="74"/>
        <v>0</v>
      </c>
      <c r="H314" s="410">
        <f t="shared" si="74"/>
        <v>0</v>
      </c>
      <c r="I314" s="412">
        <f t="shared" si="74"/>
        <v>0</v>
      </c>
      <c r="J314" s="481" t="str">
        <f>L303</f>
        <v>(Select)</v>
      </c>
      <c r="K314" s="418" t="str">
        <f>IF(L301="","-",L301)</f>
        <v>-</v>
      </c>
      <c r="L314" s="408" t="s">
        <v>81</v>
      </c>
      <c r="M314" s="410">
        <f t="shared" ref="M314:R314" si="75">SUM(M306:M313)</f>
        <v>0</v>
      </c>
      <c r="N314" s="410">
        <f t="shared" si="75"/>
        <v>0</v>
      </c>
      <c r="O314" s="410">
        <f t="shared" si="75"/>
        <v>0</v>
      </c>
      <c r="P314" s="410">
        <f t="shared" si="75"/>
        <v>0</v>
      </c>
      <c r="Q314" s="410">
        <f t="shared" si="75"/>
        <v>0</v>
      </c>
      <c r="R314" s="412">
        <f t="shared" si="75"/>
        <v>0</v>
      </c>
      <c r="S314" s="386"/>
      <c r="U314" s="417"/>
      <c r="V314" s="417"/>
      <c r="W314" s="417"/>
      <c r="X314" s="417"/>
      <c r="Y314" s="417"/>
      <c r="Z314" s="417"/>
      <c r="AA314" s="417"/>
      <c r="AB314" s="417"/>
      <c r="AC314" s="417"/>
      <c r="AD314" s="417"/>
      <c r="AE314" s="417"/>
      <c r="AF314" s="417"/>
      <c r="AG314" s="417"/>
      <c r="AH314" s="417"/>
      <c r="AI314" s="417"/>
      <c r="AJ314" s="417"/>
      <c r="AK314" s="417"/>
      <c r="AL314" s="417"/>
      <c r="AM314" s="417"/>
      <c r="AN314" s="417"/>
      <c r="AO314" s="417"/>
      <c r="AP314" s="417"/>
      <c r="AQ314" s="417"/>
      <c r="AR314" s="417"/>
      <c r="AS314" s="417"/>
      <c r="AT314" s="417"/>
      <c r="AU314" s="417"/>
      <c r="AV314" s="417"/>
      <c r="AW314" s="417"/>
      <c r="AX314" s="417"/>
      <c r="AY314" s="417"/>
      <c r="AZ314" s="417"/>
      <c r="BA314" s="417"/>
      <c r="BB314" s="417"/>
      <c r="BC314" s="417"/>
      <c r="BD314" s="417"/>
      <c r="BE314" s="417"/>
      <c r="BF314" s="417"/>
      <c r="BG314" s="417"/>
      <c r="BH314" s="417"/>
      <c r="BI314" s="417"/>
      <c r="BJ314" s="417"/>
      <c r="BK314" s="417"/>
      <c r="BL314" s="417"/>
      <c r="BM314" s="417"/>
      <c r="BN314" s="417"/>
      <c r="BO314" s="417"/>
      <c r="BP314" s="417"/>
      <c r="BQ314" s="417"/>
      <c r="BR314" s="417"/>
      <c r="BS314" s="417"/>
      <c r="BT314" s="417"/>
      <c r="BU314" s="417"/>
      <c r="BV314" s="417"/>
      <c r="BW314" s="417"/>
      <c r="BX314" s="417"/>
      <c r="BY314" s="417"/>
      <c r="BZ314" s="417"/>
      <c r="CA314" s="417"/>
      <c r="CB314" s="417"/>
      <c r="CC314" s="417"/>
      <c r="CD314" s="417"/>
      <c r="CE314" s="417"/>
      <c r="CF314" s="417"/>
      <c r="CG314" s="417"/>
      <c r="CH314" s="417"/>
      <c r="CI314" s="417"/>
      <c r="CJ314" s="417"/>
      <c r="CK314" s="417"/>
      <c r="CL314" s="417"/>
      <c r="CM314" s="417"/>
      <c r="CN314" s="417"/>
      <c r="CO314" s="417"/>
      <c r="CP314" s="417"/>
      <c r="CQ314" s="417"/>
      <c r="CR314" s="417"/>
      <c r="CS314" s="417"/>
      <c r="CT314" s="417"/>
      <c r="CU314" s="417"/>
      <c r="CV314" s="417"/>
      <c r="CW314" s="417"/>
      <c r="CX314" s="417"/>
      <c r="CY314" s="417"/>
      <c r="CZ314" s="417"/>
      <c r="DA314" s="417"/>
      <c r="DB314" s="417"/>
      <c r="DC314" s="417"/>
      <c r="DD314" s="417"/>
      <c r="DE314" s="417"/>
      <c r="DF314" s="417"/>
      <c r="DG314" s="417"/>
      <c r="DH314" s="417"/>
      <c r="DI314" s="417"/>
      <c r="DJ314" s="417"/>
      <c r="DK314" s="417"/>
      <c r="DL314" s="417"/>
      <c r="DM314" s="417"/>
      <c r="DN314" s="417"/>
      <c r="DO314" s="417"/>
      <c r="DP314" s="417"/>
      <c r="DQ314" s="417"/>
      <c r="DR314" s="417"/>
      <c r="DS314" s="417"/>
      <c r="DT314" s="417"/>
      <c r="DU314" s="417"/>
      <c r="DV314" s="417"/>
      <c r="DW314" s="417"/>
      <c r="DX314" s="417"/>
      <c r="DY314" s="417"/>
      <c r="DZ314" s="417"/>
      <c r="EA314" s="417"/>
      <c r="EB314" s="417"/>
      <c r="EC314" s="417"/>
      <c r="ED314" s="417"/>
      <c r="EE314" s="417"/>
      <c r="EF314" s="417"/>
      <c r="EG314" s="417"/>
      <c r="EH314" s="417"/>
      <c r="EI314" s="417"/>
      <c r="EJ314" s="417"/>
      <c r="EK314" s="417"/>
      <c r="EL314" s="417"/>
      <c r="EM314" s="417"/>
      <c r="EN314" s="417"/>
      <c r="EO314" s="417"/>
      <c r="EP314" s="417"/>
      <c r="EQ314" s="417"/>
      <c r="ER314" s="417"/>
      <c r="ES314" s="417"/>
      <c r="ET314" s="417"/>
      <c r="EU314" s="417"/>
      <c r="EV314" s="417"/>
      <c r="EW314" s="417"/>
      <c r="EX314" s="417"/>
      <c r="EY314" s="417"/>
      <c r="EZ314" s="417"/>
      <c r="FA314" s="417"/>
      <c r="FB314" s="417"/>
      <c r="FC314" s="417"/>
      <c r="FD314" s="417"/>
      <c r="FE314" s="417"/>
      <c r="FF314" s="417"/>
      <c r="FG314" s="417"/>
      <c r="FH314" s="417"/>
      <c r="FI314" s="417"/>
      <c r="FJ314" s="417"/>
      <c r="FK314" s="417"/>
      <c r="FL314" s="417"/>
      <c r="FM314" s="417"/>
      <c r="FN314" s="417"/>
      <c r="FO314" s="417"/>
      <c r="FP314" s="417"/>
      <c r="FQ314" s="417"/>
      <c r="FR314" s="417"/>
      <c r="FS314" s="417"/>
      <c r="FT314" s="417"/>
      <c r="FU314" s="417"/>
      <c r="FV314" s="417"/>
      <c r="FW314" s="417"/>
      <c r="FX314" s="417"/>
      <c r="FY314" s="417"/>
      <c r="FZ314" s="417"/>
      <c r="GA314" s="417"/>
      <c r="GB314" s="417"/>
      <c r="GC314" s="417"/>
      <c r="GD314" s="417"/>
      <c r="GE314" s="417"/>
      <c r="GF314" s="417"/>
      <c r="GG314" s="417"/>
      <c r="GH314" s="417"/>
      <c r="GI314" s="417"/>
      <c r="GJ314" s="417"/>
      <c r="GK314" s="417"/>
      <c r="GL314" s="417"/>
      <c r="GM314" s="417"/>
      <c r="GN314" s="417"/>
      <c r="GO314" s="417"/>
      <c r="GP314" s="417"/>
      <c r="GQ314" s="417"/>
      <c r="GR314" s="417"/>
      <c r="GS314" s="417"/>
      <c r="GT314" s="417"/>
      <c r="GU314" s="417"/>
      <c r="GV314" s="417"/>
      <c r="GW314" s="417"/>
      <c r="GX314" s="417"/>
      <c r="GY314" s="417"/>
      <c r="GZ314" s="417"/>
      <c r="HA314" s="417"/>
      <c r="HB314" s="417"/>
      <c r="HC314" s="417"/>
      <c r="HD314" s="417"/>
      <c r="HE314" s="417"/>
      <c r="HF314" s="417"/>
      <c r="HG314" s="417"/>
      <c r="HH314" s="417"/>
      <c r="HI314" s="417"/>
      <c r="HJ314" s="417"/>
      <c r="HK314" s="417"/>
      <c r="HL314" s="417"/>
      <c r="HM314" s="417"/>
      <c r="HN314" s="417"/>
      <c r="HO314" s="417"/>
      <c r="HP314" s="417"/>
      <c r="HQ314" s="417"/>
      <c r="HR314" s="417"/>
      <c r="HS314" s="417"/>
      <c r="HT314" s="417"/>
      <c r="HU314" s="417"/>
      <c r="HV314" s="417"/>
      <c r="HW314" s="417"/>
      <c r="HX314" s="417"/>
      <c r="HY314" s="417"/>
      <c r="HZ314" s="417"/>
      <c r="IA314" s="417"/>
      <c r="IB314" s="417"/>
      <c r="IC314" s="417"/>
      <c r="ID314" s="417"/>
      <c r="IE314" s="417"/>
      <c r="IF314" s="417"/>
      <c r="IG314" s="417"/>
      <c r="IH314" s="417"/>
      <c r="II314" s="417"/>
      <c r="IJ314" s="417"/>
      <c r="IK314" s="417"/>
      <c r="IL314" s="417"/>
      <c r="IM314" s="417"/>
      <c r="IN314" s="417"/>
      <c r="IO314" s="417"/>
      <c r="IP314" s="417"/>
      <c r="IQ314" s="417"/>
      <c r="IR314" s="417"/>
      <c r="IS314" s="417"/>
      <c r="IT314" s="417"/>
      <c r="IU314" s="417"/>
      <c r="IV314" s="417"/>
    </row>
    <row r="315" spans="1:256" s="382" customFormat="1" ht="15" customHeight="1">
      <c r="A315" s="378"/>
      <c r="B315" s="383"/>
      <c r="C315" s="413"/>
      <c r="D315" s="386"/>
      <c r="E315" s="386"/>
      <c r="F315" s="386"/>
      <c r="G315" s="386"/>
      <c r="H315" s="386"/>
      <c r="I315" s="386"/>
      <c r="J315" s="481"/>
      <c r="K315" s="393"/>
      <c r="L315" s="414"/>
      <c r="M315" s="415"/>
      <c r="N315" s="415"/>
      <c r="O315" s="415"/>
      <c r="P315" s="415"/>
      <c r="Q315" s="415"/>
      <c r="R315" s="415"/>
      <c r="S315" s="386"/>
      <c r="U315" s="417"/>
      <c r="V315" s="417"/>
      <c r="W315" s="417"/>
      <c r="X315" s="417"/>
      <c r="Y315" s="417"/>
      <c r="Z315" s="417"/>
      <c r="AA315" s="417"/>
      <c r="AB315" s="417"/>
      <c r="AC315" s="417"/>
      <c r="AD315" s="417"/>
      <c r="AE315" s="417"/>
      <c r="AF315" s="417"/>
      <c r="AG315" s="417"/>
      <c r="AH315" s="417"/>
      <c r="AI315" s="417"/>
      <c r="AJ315" s="417"/>
      <c r="AK315" s="417"/>
      <c r="AL315" s="417"/>
      <c r="AM315" s="417"/>
      <c r="AN315" s="417"/>
      <c r="AO315" s="417"/>
      <c r="AP315" s="417"/>
      <c r="AQ315" s="417"/>
      <c r="AR315" s="417"/>
      <c r="AS315" s="417"/>
      <c r="AT315" s="417"/>
      <c r="AU315" s="417"/>
      <c r="AV315" s="417"/>
      <c r="AW315" s="417"/>
      <c r="AX315" s="417"/>
      <c r="AY315" s="417"/>
      <c r="AZ315" s="417"/>
      <c r="BA315" s="417"/>
      <c r="BB315" s="417"/>
      <c r="BC315" s="417"/>
      <c r="BD315" s="417"/>
      <c r="BE315" s="417"/>
      <c r="BF315" s="417"/>
      <c r="BG315" s="417"/>
      <c r="BH315" s="417"/>
      <c r="BI315" s="417"/>
      <c r="BJ315" s="417"/>
      <c r="BK315" s="417"/>
      <c r="BL315" s="417"/>
      <c r="BM315" s="417"/>
      <c r="BN315" s="417"/>
      <c r="BO315" s="417"/>
      <c r="BP315" s="417"/>
      <c r="BQ315" s="417"/>
      <c r="BR315" s="417"/>
      <c r="BS315" s="417"/>
      <c r="BT315" s="417"/>
      <c r="BU315" s="417"/>
      <c r="BV315" s="417"/>
      <c r="BW315" s="417"/>
      <c r="BX315" s="417"/>
      <c r="BY315" s="417"/>
      <c r="BZ315" s="417"/>
      <c r="CA315" s="417"/>
      <c r="CB315" s="417"/>
      <c r="CC315" s="417"/>
      <c r="CD315" s="417"/>
      <c r="CE315" s="417"/>
      <c r="CF315" s="417"/>
      <c r="CG315" s="417"/>
      <c r="CH315" s="417"/>
      <c r="CI315" s="417"/>
      <c r="CJ315" s="417"/>
      <c r="CK315" s="417"/>
      <c r="CL315" s="417"/>
      <c r="CM315" s="417"/>
      <c r="CN315" s="417"/>
      <c r="CO315" s="417"/>
      <c r="CP315" s="417"/>
      <c r="CQ315" s="417"/>
      <c r="CR315" s="417"/>
      <c r="CS315" s="417"/>
      <c r="CT315" s="417"/>
      <c r="CU315" s="417"/>
      <c r="CV315" s="417"/>
      <c r="CW315" s="417"/>
      <c r="CX315" s="417"/>
      <c r="CY315" s="417"/>
      <c r="CZ315" s="417"/>
      <c r="DA315" s="417"/>
      <c r="DB315" s="417"/>
      <c r="DC315" s="417"/>
      <c r="DD315" s="417"/>
      <c r="DE315" s="417"/>
      <c r="DF315" s="417"/>
      <c r="DG315" s="417"/>
      <c r="DH315" s="417"/>
      <c r="DI315" s="417"/>
      <c r="DJ315" s="417"/>
      <c r="DK315" s="417"/>
      <c r="DL315" s="417"/>
      <c r="DM315" s="417"/>
      <c r="DN315" s="417"/>
      <c r="DO315" s="417"/>
      <c r="DP315" s="417"/>
      <c r="DQ315" s="417"/>
      <c r="DR315" s="417"/>
      <c r="DS315" s="417"/>
      <c r="DT315" s="417"/>
      <c r="DU315" s="417"/>
      <c r="DV315" s="417"/>
      <c r="DW315" s="417"/>
      <c r="DX315" s="417"/>
      <c r="DY315" s="417"/>
      <c r="DZ315" s="417"/>
      <c r="EA315" s="417"/>
      <c r="EB315" s="417"/>
      <c r="EC315" s="417"/>
      <c r="ED315" s="417"/>
      <c r="EE315" s="417"/>
      <c r="EF315" s="417"/>
      <c r="EG315" s="417"/>
      <c r="EH315" s="417"/>
      <c r="EI315" s="417"/>
      <c r="EJ315" s="417"/>
      <c r="EK315" s="417"/>
      <c r="EL315" s="417"/>
      <c r="EM315" s="417"/>
      <c r="EN315" s="417"/>
      <c r="EO315" s="417"/>
      <c r="EP315" s="417"/>
      <c r="EQ315" s="417"/>
      <c r="ER315" s="417"/>
      <c r="ES315" s="417"/>
      <c r="ET315" s="417"/>
      <c r="EU315" s="417"/>
      <c r="EV315" s="417"/>
      <c r="EW315" s="417"/>
      <c r="EX315" s="417"/>
      <c r="EY315" s="417"/>
      <c r="EZ315" s="417"/>
      <c r="FA315" s="417"/>
      <c r="FB315" s="417"/>
      <c r="FC315" s="417"/>
      <c r="FD315" s="417"/>
      <c r="FE315" s="417"/>
      <c r="FF315" s="417"/>
      <c r="FG315" s="417"/>
      <c r="FH315" s="417"/>
      <c r="FI315" s="417"/>
      <c r="FJ315" s="417"/>
      <c r="FK315" s="417"/>
      <c r="FL315" s="417"/>
      <c r="FM315" s="417"/>
      <c r="FN315" s="417"/>
      <c r="FO315" s="417"/>
      <c r="FP315" s="417"/>
      <c r="FQ315" s="417"/>
      <c r="FR315" s="417"/>
      <c r="FS315" s="417"/>
      <c r="FT315" s="417"/>
      <c r="FU315" s="417"/>
      <c r="FV315" s="417"/>
      <c r="FW315" s="417"/>
      <c r="FX315" s="417"/>
      <c r="FY315" s="417"/>
      <c r="FZ315" s="417"/>
      <c r="GA315" s="417"/>
      <c r="GB315" s="417"/>
      <c r="GC315" s="417"/>
      <c r="GD315" s="417"/>
      <c r="GE315" s="417"/>
      <c r="GF315" s="417"/>
      <c r="GG315" s="417"/>
      <c r="GH315" s="417"/>
      <c r="GI315" s="417"/>
      <c r="GJ315" s="417"/>
      <c r="GK315" s="417"/>
      <c r="GL315" s="417"/>
      <c r="GM315" s="417"/>
      <c r="GN315" s="417"/>
      <c r="GO315" s="417"/>
      <c r="GP315" s="417"/>
      <c r="GQ315" s="417"/>
      <c r="GR315" s="417"/>
      <c r="GS315" s="417"/>
      <c r="GT315" s="417"/>
      <c r="GU315" s="417"/>
      <c r="GV315" s="417"/>
      <c r="GW315" s="417"/>
      <c r="GX315" s="417"/>
      <c r="GY315" s="417"/>
      <c r="GZ315" s="417"/>
      <c r="HA315" s="417"/>
      <c r="HB315" s="417"/>
      <c r="HC315" s="417"/>
      <c r="HD315" s="417"/>
      <c r="HE315" s="417"/>
      <c r="HF315" s="417"/>
      <c r="HG315" s="417"/>
      <c r="HH315" s="417"/>
      <c r="HI315" s="417"/>
      <c r="HJ315" s="417"/>
      <c r="HK315" s="417"/>
      <c r="HL315" s="417"/>
      <c r="HM315" s="417"/>
      <c r="HN315" s="417"/>
      <c r="HO315" s="417"/>
      <c r="HP315" s="417"/>
      <c r="HQ315" s="417"/>
      <c r="HR315" s="417"/>
      <c r="HS315" s="417"/>
      <c r="HT315" s="417"/>
      <c r="HU315" s="417"/>
      <c r="HV315" s="417"/>
      <c r="HW315" s="417"/>
      <c r="HX315" s="417"/>
      <c r="HY315" s="417"/>
      <c r="HZ315" s="417"/>
      <c r="IA315" s="417"/>
      <c r="IB315" s="417"/>
      <c r="IC315" s="417"/>
      <c r="ID315" s="417"/>
      <c r="IE315" s="417"/>
      <c r="IF315" s="417"/>
      <c r="IG315" s="417"/>
      <c r="IH315" s="417"/>
      <c r="II315" s="417"/>
      <c r="IJ315" s="417"/>
      <c r="IK315" s="417"/>
      <c r="IL315" s="417"/>
      <c r="IM315" s="417"/>
      <c r="IN315" s="417"/>
      <c r="IO315" s="417"/>
      <c r="IP315" s="417"/>
      <c r="IQ315" s="417"/>
      <c r="IR315" s="417"/>
      <c r="IS315" s="417"/>
      <c r="IT315" s="417"/>
      <c r="IU315" s="417"/>
      <c r="IV315" s="417"/>
    </row>
    <row r="316" spans="1:256" s="382" customFormat="1" ht="15" customHeight="1" thickBot="1">
      <c r="A316" s="378"/>
      <c r="B316" s="383"/>
      <c r="C316" s="392" t="s">
        <v>68</v>
      </c>
      <c r="D316" s="386"/>
      <c r="E316" s="386"/>
      <c r="F316" s="386"/>
      <c r="G316" s="386"/>
      <c r="H316" s="386"/>
      <c r="I316" s="386"/>
      <c r="J316" s="481"/>
      <c r="K316" s="393"/>
      <c r="L316" s="392" t="s">
        <v>68</v>
      </c>
      <c r="M316" s="383"/>
      <c r="N316" s="383"/>
      <c r="O316" s="383"/>
      <c r="P316" s="383"/>
      <c r="Q316" s="383"/>
      <c r="R316" s="383"/>
      <c r="S316" s="386"/>
      <c r="U316" s="417"/>
      <c r="V316" s="417"/>
      <c r="W316" s="417"/>
      <c r="X316" s="417"/>
      <c r="Y316" s="417"/>
      <c r="Z316" s="417"/>
      <c r="AA316" s="417"/>
      <c r="AB316" s="417"/>
      <c r="AC316" s="417"/>
      <c r="AD316" s="417"/>
      <c r="AE316" s="417"/>
      <c r="AF316" s="417"/>
      <c r="AG316" s="417"/>
      <c r="AH316" s="417"/>
      <c r="AI316" s="417"/>
      <c r="AJ316" s="417"/>
      <c r="AK316" s="417"/>
      <c r="AL316" s="417"/>
      <c r="AM316" s="417"/>
      <c r="AN316" s="417"/>
      <c r="AO316" s="417"/>
      <c r="AP316" s="417"/>
      <c r="AQ316" s="417"/>
      <c r="AR316" s="417"/>
      <c r="AS316" s="417"/>
      <c r="AT316" s="417"/>
      <c r="AU316" s="417"/>
      <c r="AV316" s="417"/>
      <c r="AW316" s="417"/>
      <c r="AX316" s="417"/>
      <c r="AY316" s="417"/>
      <c r="AZ316" s="417"/>
      <c r="BA316" s="417"/>
      <c r="BB316" s="417"/>
      <c r="BC316" s="417"/>
      <c r="BD316" s="417"/>
      <c r="BE316" s="417"/>
      <c r="BF316" s="417"/>
      <c r="BG316" s="417"/>
      <c r="BH316" s="417"/>
      <c r="BI316" s="417"/>
      <c r="BJ316" s="417"/>
      <c r="BK316" s="417"/>
      <c r="BL316" s="417"/>
      <c r="BM316" s="417"/>
      <c r="BN316" s="417"/>
      <c r="BO316" s="417"/>
      <c r="BP316" s="417"/>
      <c r="BQ316" s="417"/>
      <c r="BR316" s="417"/>
      <c r="BS316" s="417"/>
      <c r="BT316" s="417"/>
      <c r="BU316" s="417"/>
      <c r="BV316" s="417"/>
      <c r="BW316" s="417"/>
      <c r="BX316" s="417"/>
      <c r="BY316" s="417"/>
      <c r="BZ316" s="417"/>
      <c r="CA316" s="417"/>
      <c r="CB316" s="417"/>
      <c r="CC316" s="417"/>
      <c r="CD316" s="417"/>
      <c r="CE316" s="417"/>
      <c r="CF316" s="417"/>
      <c r="CG316" s="417"/>
      <c r="CH316" s="417"/>
      <c r="CI316" s="417"/>
      <c r="CJ316" s="417"/>
      <c r="CK316" s="417"/>
      <c r="CL316" s="417"/>
      <c r="CM316" s="417"/>
      <c r="CN316" s="417"/>
      <c r="CO316" s="417"/>
      <c r="CP316" s="417"/>
      <c r="CQ316" s="417"/>
      <c r="CR316" s="417"/>
      <c r="CS316" s="417"/>
      <c r="CT316" s="417"/>
      <c r="CU316" s="417"/>
      <c r="CV316" s="417"/>
      <c r="CW316" s="417"/>
      <c r="CX316" s="417"/>
      <c r="CY316" s="417"/>
      <c r="CZ316" s="417"/>
      <c r="DA316" s="417"/>
      <c r="DB316" s="417"/>
      <c r="DC316" s="417"/>
      <c r="DD316" s="417"/>
      <c r="DE316" s="417"/>
      <c r="DF316" s="417"/>
      <c r="DG316" s="417"/>
      <c r="DH316" s="417"/>
      <c r="DI316" s="417"/>
      <c r="DJ316" s="417"/>
      <c r="DK316" s="417"/>
      <c r="DL316" s="417"/>
      <c r="DM316" s="417"/>
      <c r="DN316" s="417"/>
      <c r="DO316" s="417"/>
      <c r="DP316" s="417"/>
      <c r="DQ316" s="417"/>
      <c r="DR316" s="417"/>
      <c r="DS316" s="417"/>
      <c r="DT316" s="417"/>
      <c r="DU316" s="417"/>
      <c r="DV316" s="417"/>
      <c r="DW316" s="417"/>
      <c r="DX316" s="417"/>
      <c r="DY316" s="417"/>
      <c r="DZ316" s="417"/>
      <c r="EA316" s="417"/>
      <c r="EB316" s="417"/>
      <c r="EC316" s="417"/>
      <c r="ED316" s="417"/>
      <c r="EE316" s="417"/>
      <c r="EF316" s="417"/>
      <c r="EG316" s="417"/>
      <c r="EH316" s="417"/>
      <c r="EI316" s="417"/>
      <c r="EJ316" s="417"/>
      <c r="EK316" s="417"/>
      <c r="EL316" s="417"/>
      <c r="EM316" s="417"/>
      <c r="EN316" s="417"/>
      <c r="EO316" s="417"/>
      <c r="EP316" s="417"/>
      <c r="EQ316" s="417"/>
      <c r="ER316" s="417"/>
      <c r="ES316" s="417"/>
      <c r="ET316" s="417"/>
      <c r="EU316" s="417"/>
      <c r="EV316" s="417"/>
      <c r="EW316" s="417"/>
      <c r="EX316" s="417"/>
      <c r="EY316" s="417"/>
      <c r="EZ316" s="417"/>
      <c r="FA316" s="417"/>
      <c r="FB316" s="417"/>
      <c r="FC316" s="417"/>
      <c r="FD316" s="417"/>
      <c r="FE316" s="417"/>
      <c r="FF316" s="417"/>
      <c r="FG316" s="417"/>
      <c r="FH316" s="417"/>
      <c r="FI316" s="417"/>
      <c r="FJ316" s="417"/>
      <c r="FK316" s="417"/>
      <c r="FL316" s="417"/>
      <c r="FM316" s="417"/>
      <c r="FN316" s="417"/>
      <c r="FO316" s="417"/>
      <c r="FP316" s="417"/>
      <c r="FQ316" s="417"/>
      <c r="FR316" s="417"/>
      <c r="FS316" s="417"/>
      <c r="FT316" s="417"/>
      <c r="FU316" s="417"/>
      <c r="FV316" s="417"/>
      <c r="FW316" s="417"/>
      <c r="FX316" s="417"/>
      <c r="FY316" s="417"/>
      <c r="FZ316" s="417"/>
      <c r="GA316" s="417"/>
      <c r="GB316" s="417"/>
      <c r="GC316" s="417"/>
      <c r="GD316" s="417"/>
      <c r="GE316" s="417"/>
      <c r="GF316" s="417"/>
      <c r="GG316" s="417"/>
      <c r="GH316" s="417"/>
      <c r="GI316" s="417"/>
      <c r="GJ316" s="417"/>
      <c r="GK316" s="417"/>
      <c r="GL316" s="417"/>
      <c r="GM316" s="417"/>
      <c r="GN316" s="417"/>
      <c r="GO316" s="417"/>
      <c r="GP316" s="417"/>
      <c r="GQ316" s="417"/>
      <c r="GR316" s="417"/>
      <c r="GS316" s="417"/>
      <c r="GT316" s="417"/>
      <c r="GU316" s="417"/>
      <c r="GV316" s="417"/>
      <c r="GW316" s="417"/>
      <c r="GX316" s="417"/>
      <c r="GY316" s="417"/>
      <c r="GZ316" s="417"/>
      <c r="HA316" s="417"/>
      <c r="HB316" s="417"/>
      <c r="HC316" s="417"/>
      <c r="HD316" s="417"/>
      <c r="HE316" s="417"/>
      <c r="HF316" s="417"/>
      <c r="HG316" s="417"/>
      <c r="HH316" s="417"/>
      <c r="HI316" s="417"/>
      <c r="HJ316" s="417"/>
      <c r="HK316" s="417"/>
      <c r="HL316" s="417"/>
      <c r="HM316" s="417"/>
      <c r="HN316" s="417"/>
      <c r="HO316" s="417"/>
      <c r="HP316" s="417"/>
      <c r="HQ316" s="417"/>
      <c r="HR316" s="417"/>
      <c r="HS316" s="417"/>
      <c r="HT316" s="417"/>
      <c r="HU316" s="417"/>
      <c r="HV316" s="417"/>
      <c r="HW316" s="417"/>
      <c r="HX316" s="417"/>
      <c r="HY316" s="417"/>
      <c r="HZ316" s="417"/>
      <c r="IA316" s="417"/>
      <c r="IB316" s="417"/>
      <c r="IC316" s="417"/>
      <c r="ID316" s="417"/>
      <c r="IE316" s="417"/>
      <c r="IF316" s="417"/>
      <c r="IG316" s="417"/>
      <c r="IH316" s="417"/>
      <c r="II316" s="417"/>
      <c r="IJ316" s="417"/>
      <c r="IK316" s="417"/>
      <c r="IL316" s="417"/>
      <c r="IM316" s="417"/>
      <c r="IN316" s="417"/>
      <c r="IO316" s="417"/>
      <c r="IP316" s="417"/>
      <c r="IQ316" s="417"/>
      <c r="IR316" s="417"/>
      <c r="IS316" s="417"/>
      <c r="IT316" s="417"/>
      <c r="IU316" s="417"/>
      <c r="IV316" s="417"/>
    </row>
    <row r="317" spans="1:256" s="382" customFormat="1" ht="15" customHeight="1" thickBot="1">
      <c r="A317" s="394" t="e">
        <f>A301+2</f>
        <v>#REF!</v>
      </c>
      <c r="B317" s="383"/>
      <c r="C317" s="395" t="str">
        <f>IF('START - AWARD DETAILS'!C59="","",'START - AWARD DETAILS'!C59)</f>
        <v/>
      </c>
      <c r="D317" s="386"/>
      <c r="E317" s="386"/>
      <c r="F317" s="386"/>
      <c r="G317" s="386"/>
      <c r="H317" s="386"/>
      <c r="I317" s="386"/>
      <c r="J317" s="481"/>
      <c r="K317" s="393"/>
      <c r="L317" s="395" t="str">
        <f>IF('START - AWARD DETAILS'!C60="","",'START - AWARD DETAILS'!C60)</f>
        <v/>
      </c>
      <c r="M317" s="383"/>
      <c r="N317" s="383"/>
      <c r="O317" s="383"/>
      <c r="P317" s="383"/>
      <c r="Q317" s="383"/>
      <c r="R317" s="383"/>
      <c r="S317" s="386"/>
      <c r="U317" s="417"/>
      <c r="V317" s="417"/>
      <c r="W317" s="417"/>
      <c r="X317" s="417"/>
      <c r="Y317" s="417"/>
      <c r="Z317" s="417"/>
      <c r="AA317" s="417"/>
      <c r="AB317" s="417"/>
      <c r="AC317" s="417"/>
      <c r="AD317" s="417"/>
      <c r="AE317" s="417"/>
      <c r="AF317" s="417"/>
      <c r="AG317" s="417"/>
      <c r="AH317" s="417"/>
      <c r="AI317" s="417"/>
      <c r="AJ317" s="417"/>
      <c r="AK317" s="417"/>
      <c r="AL317" s="417"/>
      <c r="AM317" s="417"/>
      <c r="AN317" s="417"/>
      <c r="AO317" s="417"/>
      <c r="AP317" s="417"/>
      <c r="AQ317" s="417"/>
      <c r="AR317" s="417"/>
      <c r="AS317" s="417"/>
      <c r="AT317" s="417"/>
      <c r="AU317" s="417"/>
      <c r="AV317" s="417"/>
      <c r="AW317" s="417"/>
      <c r="AX317" s="417"/>
      <c r="AY317" s="417"/>
      <c r="AZ317" s="417"/>
      <c r="BA317" s="417"/>
      <c r="BB317" s="417"/>
      <c r="BC317" s="417"/>
      <c r="BD317" s="417"/>
      <c r="BE317" s="417"/>
      <c r="BF317" s="417"/>
      <c r="BG317" s="417"/>
      <c r="BH317" s="417"/>
      <c r="BI317" s="417"/>
      <c r="BJ317" s="417"/>
      <c r="BK317" s="417"/>
      <c r="BL317" s="417"/>
      <c r="BM317" s="417"/>
      <c r="BN317" s="417"/>
      <c r="BO317" s="417"/>
      <c r="BP317" s="417"/>
      <c r="BQ317" s="417"/>
      <c r="BR317" s="417"/>
      <c r="BS317" s="417"/>
      <c r="BT317" s="417"/>
      <c r="BU317" s="417"/>
      <c r="BV317" s="417"/>
      <c r="BW317" s="417"/>
      <c r="BX317" s="417"/>
      <c r="BY317" s="417"/>
      <c r="BZ317" s="417"/>
      <c r="CA317" s="417"/>
      <c r="CB317" s="417"/>
      <c r="CC317" s="417"/>
      <c r="CD317" s="417"/>
      <c r="CE317" s="417"/>
      <c r="CF317" s="417"/>
      <c r="CG317" s="417"/>
      <c r="CH317" s="417"/>
      <c r="CI317" s="417"/>
      <c r="CJ317" s="417"/>
      <c r="CK317" s="417"/>
      <c r="CL317" s="417"/>
      <c r="CM317" s="417"/>
      <c r="CN317" s="417"/>
      <c r="CO317" s="417"/>
      <c r="CP317" s="417"/>
      <c r="CQ317" s="417"/>
      <c r="CR317" s="417"/>
      <c r="CS317" s="417"/>
      <c r="CT317" s="417"/>
      <c r="CU317" s="417"/>
      <c r="CV317" s="417"/>
      <c r="CW317" s="417"/>
      <c r="CX317" s="417"/>
      <c r="CY317" s="417"/>
      <c r="CZ317" s="417"/>
      <c r="DA317" s="417"/>
      <c r="DB317" s="417"/>
      <c r="DC317" s="417"/>
      <c r="DD317" s="417"/>
      <c r="DE317" s="417"/>
      <c r="DF317" s="417"/>
      <c r="DG317" s="417"/>
      <c r="DH317" s="417"/>
      <c r="DI317" s="417"/>
      <c r="DJ317" s="417"/>
      <c r="DK317" s="417"/>
      <c r="DL317" s="417"/>
      <c r="DM317" s="417"/>
      <c r="DN317" s="417"/>
      <c r="DO317" s="417"/>
      <c r="DP317" s="417"/>
      <c r="DQ317" s="417"/>
      <c r="DR317" s="417"/>
      <c r="DS317" s="417"/>
      <c r="DT317" s="417"/>
      <c r="DU317" s="417"/>
      <c r="DV317" s="417"/>
      <c r="DW317" s="417"/>
      <c r="DX317" s="417"/>
      <c r="DY317" s="417"/>
      <c r="DZ317" s="417"/>
      <c r="EA317" s="417"/>
      <c r="EB317" s="417"/>
      <c r="EC317" s="417"/>
      <c r="ED317" s="417"/>
      <c r="EE317" s="417"/>
      <c r="EF317" s="417"/>
      <c r="EG317" s="417"/>
      <c r="EH317" s="417"/>
      <c r="EI317" s="417"/>
      <c r="EJ317" s="417"/>
      <c r="EK317" s="417"/>
      <c r="EL317" s="417"/>
      <c r="EM317" s="417"/>
      <c r="EN317" s="417"/>
      <c r="EO317" s="417"/>
      <c r="EP317" s="417"/>
      <c r="EQ317" s="417"/>
      <c r="ER317" s="417"/>
      <c r="ES317" s="417"/>
      <c r="ET317" s="417"/>
      <c r="EU317" s="417"/>
      <c r="EV317" s="417"/>
      <c r="EW317" s="417"/>
      <c r="EX317" s="417"/>
      <c r="EY317" s="417"/>
      <c r="EZ317" s="417"/>
      <c r="FA317" s="417"/>
      <c r="FB317" s="417"/>
      <c r="FC317" s="417"/>
      <c r="FD317" s="417"/>
      <c r="FE317" s="417"/>
      <c r="FF317" s="417"/>
      <c r="FG317" s="417"/>
      <c r="FH317" s="417"/>
      <c r="FI317" s="417"/>
      <c r="FJ317" s="417"/>
      <c r="FK317" s="417"/>
      <c r="FL317" s="417"/>
      <c r="FM317" s="417"/>
      <c r="FN317" s="417"/>
      <c r="FO317" s="417"/>
      <c r="FP317" s="417"/>
      <c r="FQ317" s="417"/>
      <c r="FR317" s="417"/>
      <c r="FS317" s="417"/>
      <c r="FT317" s="417"/>
      <c r="FU317" s="417"/>
      <c r="FV317" s="417"/>
      <c r="FW317" s="417"/>
      <c r="FX317" s="417"/>
      <c r="FY317" s="417"/>
      <c r="FZ317" s="417"/>
      <c r="GA317" s="417"/>
      <c r="GB317" s="417"/>
      <c r="GC317" s="417"/>
      <c r="GD317" s="417"/>
      <c r="GE317" s="417"/>
      <c r="GF317" s="417"/>
      <c r="GG317" s="417"/>
      <c r="GH317" s="417"/>
      <c r="GI317" s="417"/>
      <c r="GJ317" s="417"/>
      <c r="GK317" s="417"/>
      <c r="GL317" s="417"/>
      <c r="GM317" s="417"/>
      <c r="GN317" s="417"/>
      <c r="GO317" s="417"/>
      <c r="GP317" s="417"/>
      <c r="GQ317" s="417"/>
      <c r="GR317" s="417"/>
      <c r="GS317" s="417"/>
      <c r="GT317" s="417"/>
      <c r="GU317" s="417"/>
      <c r="GV317" s="417"/>
      <c r="GW317" s="417"/>
      <c r="GX317" s="417"/>
      <c r="GY317" s="417"/>
      <c r="GZ317" s="417"/>
      <c r="HA317" s="417"/>
      <c r="HB317" s="417"/>
      <c r="HC317" s="417"/>
      <c r="HD317" s="417"/>
      <c r="HE317" s="417"/>
      <c r="HF317" s="417"/>
      <c r="HG317" s="417"/>
      <c r="HH317" s="417"/>
      <c r="HI317" s="417"/>
      <c r="HJ317" s="417"/>
      <c r="HK317" s="417"/>
      <c r="HL317" s="417"/>
      <c r="HM317" s="417"/>
      <c r="HN317" s="417"/>
      <c r="HO317" s="417"/>
      <c r="HP317" s="417"/>
      <c r="HQ317" s="417"/>
      <c r="HR317" s="417"/>
      <c r="HS317" s="417"/>
      <c r="HT317" s="417"/>
      <c r="HU317" s="417"/>
      <c r="HV317" s="417"/>
      <c r="HW317" s="417"/>
      <c r="HX317" s="417"/>
      <c r="HY317" s="417"/>
      <c r="HZ317" s="417"/>
      <c r="IA317" s="417"/>
      <c r="IB317" s="417"/>
      <c r="IC317" s="417"/>
      <c r="ID317" s="417"/>
      <c r="IE317" s="417"/>
      <c r="IF317" s="417"/>
      <c r="IG317" s="417"/>
      <c r="IH317" s="417"/>
      <c r="II317" s="417"/>
      <c r="IJ317" s="417"/>
      <c r="IK317" s="417"/>
      <c r="IL317" s="417"/>
      <c r="IM317" s="417"/>
      <c r="IN317" s="417"/>
      <c r="IO317" s="417"/>
      <c r="IP317" s="417"/>
      <c r="IQ317" s="417"/>
      <c r="IR317" s="417"/>
      <c r="IS317" s="417"/>
      <c r="IT317" s="417"/>
      <c r="IU317" s="417"/>
      <c r="IV317" s="417"/>
    </row>
    <row r="318" spans="1:256" s="382" customFormat="1" ht="15" customHeight="1" thickBot="1">
      <c r="A318" s="394"/>
      <c r="B318" s="383"/>
      <c r="C318" s="396" t="s">
        <v>69</v>
      </c>
      <c r="D318" s="386"/>
      <c r="E318" s="386"/>
      <c r="F318" s="386"/>
      <c r="G318" s="386"/>
      <c r="H318" s="386"/>
      <c r="I318" s="386"/>
      <c r="J318" s="481"/>
      <c r="K318" s="393"/>
      <c r="L318" s="396" t="s">
        <v>69</v>
      </c>
      <c r="M318" s="383"/>
      <c r="N318" s="383"/>
      <c r="O318" s="383"/>
      <c r="P318" s="383"/>
      <c r="Q318" s="383"/>
      <c r="R318" s="383"/>
      <c r="S318" s="386"/>
      <c r="U318" s="417"/>
      <c r="V318" s="417"/>
      <c r="W318" s="417"/>
      <c r="X318" s="417"/>
      <c r="Y318" s="417"/>
      <c r="Z318" s="417"/>
      <c r="AA318" s="417"/>
      <c r="AB318" s="417"/>
      <c r="AC318" s="417"/>
      <c r="AD318" s="417"/>
      <c r="AE318" s="417"/>
      <c r="AF318" s="417"/>
      <c r="AG318" s="417"/>
      <c r="AH318" s="417"/>
      <c r="AI318" s="417"/>
      <c r="AJ318" s="417"/>
      <c r="AK318" s="417"/>
      <c r="AL318" s="417"/>
      <c r="AM318" s="417"/>
      <c r="AN318" s="417"/>
      <c r="AO318" s="417"/>
      <c r="AP318" s="417"/>
      <c r="AQ318" s="417"/>
      <c r="AR318" s="417"/>
      <c r="AS318" s="417"/>
      <c r="AT318" s="417"/>
      <c r="AU318" s="417"/>
      <c r="AV318" s="417"/>
      <c r="AW318" s="417"/>
      <c r="AX318" s="417"/>
      <c r="AY318" s="417"/>
      <c r="AZ318" s="417"/>
      <c r="BA318" s="417"/>
      <c r="BB318" s="417"/>
      <c r="BC318" s="417"/>
      <c r="BD318" s="417"/>
      <c r="BE318" s="417"/>
      <c r="BF318" s="417"/>
      <c r="BG318" s="417"/>
      <c r="BH318" s="417"/>
      <c r="BI318" s="417"/>
      <c r="BJ318" s="417"/>
      <c r="BK318" s="417"/>
      <c r="BL318" s="417"/>
      <c r="BM318" s="417"/>
      <c r="BN318" s="417"/>
      <c r="BO318" s="417"/>
      <c r="BP318" s="417"/>
      <c r="BQ318" s="417"/>
      <c r="BR318" s="417"/>
      <c r="BS318" s="417"/>
      <c r="BT318" s="417"/>
      <c r="BU318" s="417"/>
      <c r="BV318" s="417"/>
      <c r="BW318" s="417"/>
      <c r="BX318" s="417"/>
      <c r="BY318" s="417"/>
      <c r="BZ318" s="417"/>
      <c r="CA318" s="417"/>
      <c r="CB318" s="417"/>
      <c r="CC318" s="417"/>
      <c r="CD318" s="417"/>
      <c r="CE318" s="417"/>
      <c r="CF318" s="417"/>
      <c r="CG318" s="417"/>
      <c r="CH318" s="417"/>
      <c r="CI318" s="417"/>
      <c r="CJ318" s="417"/>
      <c r="CK318" s="417"/>
      <c r="CL318" s="417"/>
      <c r="CM318" s="417"/>
      <c r="CN318" s="417"/>
      <c r="CO318" s="417"/>
      <c r="CP318" s="417"/>
      <c r="CQ318" s="417"/>
      <c r="CR318" s="417"/>
      <c r="CS318" s="417"/>
      <c r="CT318" s="417"/>
      <c r="CU318" s="417"/>
      <c r="CV318" s="417"/>
      <c r="CW318" s="417"/>
      <c r="CX318" s="417"/>
      <c r="CY318" s="417"/>
      <c r="CZ318" s="417"/>
      <c r="DA318" s="417"/>
      <c r="DB318" s="417"/>
      <c r="DC318" s="417"/>
      <c r="DD318" s="417"/>
      <c r="DE318" s="417"/>
      <c r="DF318" s="417"/>
      <c r="DG318" s="417"/>
      <c r="DH318" s="417"/>
      <c r="DI318" s="417"/>
      <c r="DJ318" s="417"/>
      <c r="DK318" s="417"/>
      <c r="DL318" s="417"/>
      <c r="DM318" s="417"/>
      <c r="DN318" s="417"/>
      <c r="DO318" s="417"/>
      <c r="DP318" s="417"/>
      <c r="DQ318" s="417"/>
      <c r="DR318" s="417"/>
      <c r="DS318" s="417"/>
      <c r="DT318" s="417"/>
      <c r="DU318" s="417"/>
      <c r="DV318" s="417"/>
      <c r="DW318" s="417"/>
      <c r="DX318" s="417"/>
      <c r="DY318" s="417"/>
      <c r="DZ318" s="417"/>
      <c r="EA318" s="417"/>
      <c r="EB318" s="417"/>
      <c r="EC318" s="417"/>
      <c r="ED318" s="417"/>
      <c r="EE318" s="417"/>
      <c r="EF318" s="417"/>
      <c r="EG318" s="417"/>
      <c r="EH318" s="417"/>
      <c r="EI318" s="417"/>
      <c r="EJ318" s="417"/>
      <c r="EK318" s="417"/>
      <c r="EL318" s="417"/>
      <c r="EM318" s="417"/>
      <c r="EN318" s="417"/>
      <c r="EO318" s="417"/>
      <c r="EP318" s="417"/>
      <c r="EQ318" s="417"/>
      <c r="ER318" s="417"/>
      <c r="ES318" s="417"/>
      <c r="ET318" s="417"/>
      <c r="EU318" s="417"/>
      <c r="EV318" s="417"/>
      <c r="EW318" s="417"/>
      <c r="EX318" s="417"/>
      <c r="EY318" s="417"/>
      <c r="EZ318" s="417"/>
      <c r="FA318" s="417"/>
      <c r="FB318" s="417"/>
      <c r="FC318" s="417"/>
      <c r="FD318" s="417"/>
      <c r="FE318" s="417"/>
      <c r="FF318" s="417"/>
      <c r="FG318" s="417"/>
      <c r="FH318" s="417"/>
      <c r="FI318" s="417"/>
      <c r="FJ318" s="417"/>
      <c r="FK318" s="417"/>
      <c r="FL318" s="417"/>
      <c r="FM318" s="417"/>
      <c r="FN318" s="417"/>
      <c r="FO318" s="417"/>
      <c r="FP318" s="417"/>
      <c r="FQ318" s="417"/>
      <c r="FR318" s="417"/>
      <c r="FS318" s="417"/>
      <c r="FT318" s="417"/>
      <c r="FU318" s="417"/>
      <c r="FV318" s="417"/>
      <c r="FW318" s="417"/>
      <c r="FX318" s="417"/>
      <c r="FY318" s="417"/>
      <c r="FZ318" s="417"/>
      <c r="GA318" s="417"/>
      <c r="GB318" s="417"/>
      <c r="GC318" s="417"/>
      <c r="GD318" s="417"/>
      <c r="GE318" s="417"/>
      <c r="GF318" s="417"/>
      <c r="GG318" s="417"/>
      <c r="GH318" s="417"/>
      <c r="GI318" s="417"/>
      <c r="GJ318" s="417"/>
      <c r="GK318" s="417"/>
      <c r="GL318" s="417"/>
      <c r="GM318" s="417"/>
      <c r="GN318" s="417"/>
      <c r="GO318" s="417"/>
      <c r="GP318" s="417"/>
      <c r="GQ318" s="417"/>
      <c r="GR318" s="417"/>
      <c r="GS318" s="417"/>
      <c r="GT318" s="417"/>
      <c r="GU318" s="417"/>
      <c r="GV318" s="417"/>
      <c r="GW318" s="417"/>
      <c r="GX318" s="417"/>
      <c r="GY318" s="417"/>
      <c r="GZ318" s="417"/>
      <c r="HA318" s="417"/>
      <c r="HB318" s="417"/>
      <c r="HC318" s="417"/>
      <c r="HD318" s="417"/>
      <c r="HE318" s="417"/>
      <c r="HF318" s="417"/>
      <c r="HG318" s="417"/>
      <c r="HH318" s="417"/>
      <c r="HI318" s="417"/>
      <c r="HJ318" s="417"/>
      <c r="HK318" s="417"/>
      <c r="HL318" s="417"/>
      <c r="HM318" s="417"/>
      <c r="HN318" s="417"/>
      <c r="HO318" s="417"/>
      <c r="HP318" s="417"/>
      <c r="HQ318" s="417"/>
      <c r="HR318" s="417"/>
      <c r="HS318" s="417"/>
      <c r="HT318" s="417"/>
      <c r="HU318" s="417"/>
      <c r="HV318" s="417"/>
      <c r="HW318" s="417"/>
      <c r="HX318" s="417"/>
      <c r="HY318" s="417"/>
      <c r="HZ318" s="417"/>
      <c r="IA318" s="417"/>
      <c r="IB318" s="417"/>
      <c r="IC318" s="417"/>
      <c r="ID318" s="417"/>
      <c r="IE318" s="417"/>
      <c r="IF318" s="417"/>
      <c r="IG318" s="417"/>
      <c r="IH318" s="417"/>
      <c r="II318" s="417"/>
      <c r="IJ318" s="417"/>
      <c r="IK318" s="417"/>
      <c r="IL318" s="417"/>
      <c r="IM318" s="417"/>
      <c r="IN318" s="417"/>
      <c r="IO318" s="417"/>
      <c r="IP318" s="417"/>
      <c r="IQ318" s="417"/>
      <c r="IR318" s="417"/>
      <c r="IS318" s="417"/>
      <c r="IT318" s="417"/>
      <c r="IU318" s="417"/>
      <c r="IV318" s="417"/>
    </row>
    <row r="319" spans="1:256" s="382" customFormat="1" ht="15" customHeight="1" thickBot="1">
      <c r="A319" s="394"/>
      <c r="B319" s="383"/>
      <c r="C319" s="397" t="str">
        <f>IFERROR(VLOOKUP('Summary of Organisation Cost (2'!C317,'START - AWARD DETAILS'!$C$21:$D$60,2,0),"")</f>
        <v>(Select)</v>
      </c>
      <c r="D319" s="386"/>
      <c r="E319" s="386"/>
      <c r="F319" s="386"/>
      <c r="G319" s="386"/>
      <c r="H319" s="386"/>
      <c r="I319" s="386"/>
      <c r="J319" s="481"/>
      <c r="K319" s="393"/>
      <c r="L319" s="397" t="str">
        <f>IFERROR(VLOOKUP('Summary of Organisation Cost (2'!L317,'START - AWARD DETAILS'!$C$21:$D$60,2,0),"")</f>
        <v>(Select)</v>
      </c>
      <c r="M319" s="383"/>
      <c r="N319" s="383"/>
      <c r="O319" s="383"/>
      <c r="P319" s="383"/>
      <c r="Q319" s="383"/>
      <c r="R319" s="383"/>
      <c r="S319" s="386"/>
      <c r="U319" s="417"/>
      <c r="V319" s="417"/>
      <c r="W319" s="417"/>
      <c r="X319" s="417"/>
      <c r="Y319" s="417"/>
      <c r="Z319" s="417"/>
      <c r="AA319" s="417"/>
      <c r="AB319" s="417"/>
      <c r="AC319" s="417"/>
      <c r="AD319" s="417"/>
      <c r="AE319" s="417"/>
      <c r="AF319" s="417"/>
      <c r="AG319" s="417"/>
      <c r="AH319" s="417"/>
      <c r="AI319" s="417"/>
      <c r="AJ319" s="417"/>
      <c r="AK319" s="417"/>
      <c r="AL319" s="417"/>
      <c r="AM319" s="417"/>
      <c r="AN319" s="417"/>
      <c r="AO319" s="417"/>
      <c r="AP319" s="417"/>
      <c r="AQ319" s="417"/>
      <c r="AR319" s="417"/>
      <c r="AS319" s="417"/>
      <c r="AT319" s="417"/>
      <c r="AU319" s="417"/>
      <c r="AV319" s="417"/>
      <c r="AW319" s="417"/>
      <c r="AX319" s="417"/>
      <c r="AY319" s="417"/>
      <c r="AZ319" s="417"/>
      <c r="BA319" s="417"/>
      <c r="BB319" s="417"/>
      <c r="BC319" s="417"/>
      <c r="BD319" s="417"/>
      <c r="BE319" s="417"/>
      <c r="BF319" s="417"/>
      <c r="BG319" s="417"/>
      <c r="BH319" s="417"/>
      <c r="BI319" s="417"/>
      <c r="BJ319" s="417"/>
      <c r="BK319" s="417"/>
      <c r="BL319" s="417"/>
      <c r="BM319" s="417"/>
      <c r="BN319" s="417"/>
      <c r="BO319" s="417"/>
      <c r="BP319" s="417"/>
      <c r="BQ319" s="417"/>
      <c r="BR319" s="417"/>
      <c r="BS319" s="417"/>
      <c r="BT319" s="417"/>
      <c r="BU319" s="417"/>
      <c r="BV319" s="417"/>
      <c r="BW319" s="417"/>
      <c r="BX319" s="417"/>
      <c r="BY319" s="417"/>
      <c r="BZ319" s="417"/>
      <c r="CA319" s="417"/>
      <c r="CB319" s="417"/>
      <c r="CC319" s="417"/>
      <c r="CD319" s="417"/>
      <c r="CE319" s="417"/>
      <c r="CF319" s="417"/>
      <c r="CG319" s="417"/>
      <c r="CH319" s="417"/>
      <c r="CI319" s="417"/>
      <c r="CJ319" s="417"/>
      <c r="CK319" s="417"/>
      <c r="CL319" s="417"/>
      <c r="CM319" s="417"/>
      <c r="CN319" s="417"/>
      <c r="CO319" s="417"/>
      <c r="CP319" s="417"/>
      <c r="CQ319" s="417"/>
      <c r="CR319" s="417"/>
      <c r="CS319" s="417"/>
      <c r="CT319" s="417"/>
      <c r="CU319" s="417"/>
      <c r="CV319" s="417"/>
      <c r="CW319" s="417"/>
      <c r="CX319" s="417"/>
      <c r="CY319" s="417"/>
      <c r="CZ319" s="417"/>
      <c r="DA319" s="417"/>
      <c r="DB319" s="417"/>
      <c r="DC319" s="417"/>
      <c r="DD319" s="417"/>
      <c r="DE319" s="417"/>
      <c r="DF319" s="417"/>
      <c r="DG319" s="417"/>
      <c r="DH319" s="417"/>
      <c r="DI319" s="417"/>
      <c r="DJ319" s="417"/>
      <c r="DK319" s="417"/>
      <c r="DL319" s="417"/>
      <c r="DM319" s="417"/>
      <c r="DN319" s="417"/>
      <c r="DO319" s="417"/>
      <c r="DP319" s="417"/>
      <c r="DQ319" s="417"/>
      <c r="DR319" s="417"/>
      <c r="DS319" s="417"/>
      <c r="DT319" s="417"/>
      <c r="DU319" s="417"/>
      <c r="DV319" s="417"/>
      <c r="DW319" s="417"/>
      <c r="DX319" s="417"/>
      <c r="DY319" s="417"/>
      <c r="DZ319" s="417"/>
      <c r="EA319" s="417"/>
      <c r="EB319" s="417"/>
      <c r="EC319" s="417"/>
      <c r="ED319" s="417"/>
      <c r="EE319" s="417"/>
      <c r="EF319" s="417"/>
      <c r="EG319" s="417"/>
      <c r="EH319" s="417"/>
      <c r="EI319" s="417"/>
      <c r="EJ319" s="417"/>
      <c r="EK319" s="417"/>
      <c r="EL319" s="417"/>
      <c r="EM319" s="417"/>
      <c r="EN319" s="417"/>
      <c r="EO319" s="417"/>
      <c r="EP319" s="417"/>
      <c r="EQ319" s="417"/>
      <c r="ER319" s="417"/>
      <c r="ES319" s="417"/>
      <c r="ET319" s="417"/>
      <c r="EU319" s="417"/>
      <c r="EV319" s="417"/>
      <c r="EW319" s="417"/>
      <c r="EX319" s="417"/>
      <c r="EY319" s="417"/>
      <c r="EZ319" s="417"/>
      <c r="FA319" s="417"/>
      <c r="FB319" s="417"/>
      <c r="FC319" s="417"/>
      <c r="FD319" s="417"/>
      <c r="FE319" s="417"/>
      <c r="FF319" s="417"/>
      <c r="FG319" s="417"/>
      <c r="FH319" s="417"/>
      <c r="FI319" s="417"/>
      <c r="FJ319" s="417"/>
      <c r="FK319" s="417"/>
      <c r="FL319" s="417"/>
      <c r="FM319" s="417"/>
      <c r="FN319" s="417"/>
      <c r="FO319" s="417"/>
      <c r="FP319" s="417"/>
      <c r="FQ319" s="417"/>
      <c r="FR319" s="417"/>
      <c r="FS319" s="417"/>
      <c r="FT319" s="417"/>
      <c r="FU319" s="417"/>
      <c r="FV319" s="417"/>
      <c r="FW319" s="417"/>
      <c r="FX319" s="417"/>
      <c r="FY319" s="417"/>
      <c r="FZ319" s="417"/>
      <c r="GA319" s="417"/>
      <c r="GB319" s="417"/>
      <c r="GC319" s="417"/>
      <c r="GD319" s="417"/>
      <c r="GE319" s="417"/>
      <c r="GF319" s="417"/>
      <c r="GG319" s="417"/>
      <c r="GH319" s="417"/>
      <c r="GI319" s="417"/>
      <c r="GJ319" s="417"/>
      <c r="GK319" s="417"/>
      <c r="GL319" s="417"/>
      <c r="GM319" s="417"/>
      <c r="GN319" s="417"/>
      <c r="GO319" s="417"/>
      <c r="GP319" s="417"/>
      <c r="GQ319" s="417"/>
      <c r="GR319" s="417"/>
      <c r="GS319" s="417"/>
      <c r="GT319" s="417"/>
      <c r="GU319" s="417"/>
      <c r="GV319" s="417"/>
      <c r="GW319" s="417"/>
      <c r="GX319" s="417"/>
      <c r="GY319" s="417"/>
      <c r="GZ319" s="417"/>
      <c r="HA319" s="417"/>
      <c r="HB319" s="417"/>
      <c r="HC319" s="417"/>
      <c r="HD319" s="417"/>
      <c r="HE319" s="417"/>
      <c r="HF319" s="417"/>
      <c r="HG319" s="417"/>
      <c r="HH319" s="417"/>
      <c r="HI319" s="417"/>
      <c r="HJ319" s="417"/>
      <c r="HK319" s="417"/>
      <c r="HL319" s="417"/>
      <c r="HM319" s="417"/>
      <c r="HN319" s="417"/>
      <c r="HO319" s="417"/>
      <c r="HP319" s="417"/>
      <c r="HQ319" s="417"/>
      <c r="HR319" s="417"/>
      <c r="HS319" s="417"/>
      <c r="HT319" s="417"/>
      <c r="HU319" s="417"/>
      <c r="HV319" s="417"/>
      <c r="HW319" s="417"/>
      <c r="HX319" s="417"/>
      <c r="HY319" s="417"/>
      <c r="HZ319" s="417"/>
      <c r="IA319" s="417"/>
      <c r="IB319" s="417"/>
      <c r="IC319" s="417"/>
      <c r="ID319" s="417"/>
      <c r="IE319" s="417"/>
      <c r="IF319" s="417"/>
      <c r="IG319" s="417"/>
      <c r="IH319" s="417"/>
      <c r="II319" s="417"/>
      <c r="IJ319" s="417"/>
      <c r="IK319" s="417"/>
      <c r="IL319" s="417"/>
      <c r="IM319" s="417"/>
      <c r="IN319" s="417"/>
      <c r="IO319" s="417"/>
      <c r="IP319" s="417"/>
      <c r="IQ319" s="417"/>
      <c r="IR319" s="417"/>
      <c r="IS319" s="417"/>
      <c r="IT319" s="417"/>
      <c r="IU319" s="417"/>
      <c r="IV319" s="417"/>
    </row>
    <row r="320" spans="1:256" s="382" customFormat="1" ht="15" customHeight="1" thickBot="1">
      <c r="A320" s="378"/>
      <c r="B320" s="383"/>
      <c r="C320" s="384"/>
      <c r="D320" s="383"/>
      <c r="E320" s="383"/>
      <c r="F320" s="383"/>
      <c r="G320" s="383"/>
      <c r="H320" s="383"/>
      <c r="I320" s="383"/>
      <c r="J320" s="481"/>
      <c r="K320" s="385"/>
      <c r="L320" s="384"/>
      <c r="M320" s="383"/>
      <c r="N320" s="383"/>
      <c r="O320" s="383"/>
      <c r="P320" s="383"/>
      <c r="Q320" s="383"/>
      <c r="R320" s="383"/>
      <c r="S320" s="386"/>
      <c r="U320" s="417"/>
      <c r="V320" s="417"/>
      <c r="W320" s="417"/>
      <c r="X320" s="417"/>
      <c r="Y320" s="417"/>
      <c r="Z320" s="417"/>
      <c r="AA320" s="417"/>
      <c r="AB320" s="417"/>
      <c r="AC320" s="417"/>
      <c r="AD320" s="417"/>
      <c r="AE320" s="417"/>
      <c r="AF320" s="417"/>
      <c r="AG320" s="417"/>
      <c r="AH320" s="417"/>
      <c r="AI320" s="417"/>
      <c r="AJ320" s="417"/>
      <c r="AK320" s="417"/>
      <c r="AL320" s="417"/>
      <c r="AM320" s="417"/>
      <c r="AN320" s="417"/>
      <c r="AO320" s="417"/>
      <c r="AP320" s="417"/>
      <c r="AQ320" s="417"/>
      <c r="AR320" s="417"/>
      <c r="AS320" s="417"/>
      <c r="AT320" s="417"/>
      <c r="AU320" s="417"/>
      <c r="AV320" s="417"/>
      <c r="AW320" s="417"/>
      <c r="AX320" s="417"/>
      <c r="AY320" s="417"/>
      <c r="AZ320" s="417"/>
      <c r="BA320" s="417"/>
      <c r="BB320" s="417"/>
      <c r="BC320" s="417"/>
      <c r="BD320" s="417"/>
      <c r="BE320" s="417"/>
      <c r="BF320" s="417"/>
      <c r="BG320" s="417"/>
      <c r="BH320" s="417"/>
      <c r="BI320" s="417"/>
      <c r="BJ320" s="417"/>
      <c r="BK320" s="417"/>
      <c r="BL320" s="417"/>
      <c r="BM320" s="417"/>
      <c r="BN320" s="417"/>
      <c r="BO320" s="417"/>
      <c r="BP320" s="417"/>
      <c r="BQ320" s="417"/>
      <c r="BR320" s="417"/>
      <c r="BS320" s="417"/>
      <c r="BT320" s="417"/>
      <c r="BU320" s="417"/>
      <c r="BV320" s="417"/>
      <c r="BW320" s="417"/>
      <c r="BX320" s="417"/>
      <c r="BY320" s="417"/>
      <c r="BZ320" s="417"/>
      <c r="CA320" s="417"/>
      <c r="CB320" s="417"/>
      <c r="CC320" s="417"/>
      <c r="CD320" s="417"/>
      <c r="CE320" s="417"/>
      <c r="CF320" s="417"/>
      <c r="CG320" s="417"/>
      <c r="CH320" s="417"/>
      <c r="CI320" s="417"/>
      <c r="CJ320" s="417"/>
      <c r="CK320" s="417"/>
      <c r="CL320" s="417"/>
      <c r="CM320" s="417"/>
      <c r="CN320" s="417"/>
      <c r="CO320" s="417"/>
      <c r="CP320" s="417"/>
      <c r="CQ320" s="417"/>
      <c r="CR320" s="417"/>
      <c r="CS320" s="417"/>
      <c r="CT320" s="417"/>
      <c r="CU320" s="417"/>
      <c r="CV320" s="417"/>
      <c r="CW320" s="417"/>
      <c r="CX320" s="417"/>
      <c r="CY320" s="417"/>
      <c r="CZ320" s="417"/>
      <c r="DA320" s="417"/>
      <c r="DB320" s="417"/>
      <c r="DC320" s="417"/>
      <c r="DD320" s="417"/>
      <c r="DE320" s="417"/>
      <c r="DF320" s="417"/>
      <c r="DG320" s="417"/>
      <c r="DH320" s="417"/>
      <c r="DI320" s="417"/>
      <c r="DJ320" s="417"/>
      <c r="DK320" s="417"/>
      <c r="DL320" s="417"/>
      <c r="DM320" s="417"/>
      <c r="DN320" s="417"/>
      <c r="DO320" s="417"/>
      <c r="DP320" s="417"/>
      <c r="DQ320" s="417"/>
      <c r="DR320" s="417"/>
      <c r="DS320" s="417"/>
      <c r="DT320" s="417"/>
      <c r="DU320" s="417"/>
      <c r="DV320" s="417"/>
      <c r="DW320" s="417"/>
      <c r="DX320" s="417"/>
      <c r="DY320" s="417"/>
      <c r="DZ320" s="417"/>
      <c r="EA320" s="417"/>
      <c r="EB320" s="417"/>
      <c r="EC320" s="417"/>
      <c r="ED320" s="417"/>
      <c r="EE320" s="417"/>
      <c r="EF320" s="417"/>
      <c r="EG320" s="417"/>
      <c r="EH320" s="417"/>
      <c r="EI320" s="417"/>
      <c r="EJ320" s="417"/>
      <c r="EK320" s="417"/>
      <c r="EL320" s="417"/>
      <c r="EM320" s="417"/>
      <c r="EN320" s="417"/>
      <c r="EO320" s="417"/>
      <c r="EP320" s="417"/>
      <c r="EQ320" s="417"/>
      <c r="ER320" s="417"/>
      <c r="ES320" s="417"/>
      <c r="ET320" s="417"/>
      <c r="EU320" s="417"/>
      <c r="EV320" s="417"/>
      <c r="EW320" s="417"/>
      <c r="EX320" s="417"/>
      <c r="EY320" s="417"/>
      <c r="EZ320" s="417"/>
      <c r="FA320" s="417"/>
      <c r="FB320" s="417"/>
      <c r="FC320" s="417"/>
      <c r="FD320" s="417"/>
      <c r="FE320" s="417"/>
      <c r="FF320" s="417"/>
      <c r="FG320" s="417"/>
      <c r="FH320" s="417"/>
      <c r="FI320" s="417"/>
      <c r="FJ320" s="417"/>
      <c r="FK320" s="417"/>
      <c r="FL320" s="417"/>
      <c r="FM320" s="417"/>
      <c r="FN320" s="417"/>
      <c r="FO320" s="417"/>
      <c r="FP320" s="417"/>
      <c r="FQ320" s="417"/>
      <c r="FR320" s="417"/>
      <c r="FS320" s="417"/>
      <c r="FT320" s="417"/>
      <c r="FU320" s="417"/>
      <c r="FV320" s="417"/>
      <c r="FW320" s="417"/>
      <c r="FX320" s="417"/>
      <c r="FY320" s="417"/>
      <c r="FZ320" s="417"/>
      <c r="GA320" s="417"/>
      <c r="GB320" s="417"/>
      <c r="GC320" s="417"/>
      <c r="GD320" s="417"/>
      <c r="GE320" s="417"/>
      <c r="GF320" s="417"/>
      <c r="GG320" s="417"/>
      <c r="GH320" s="417"/>
      <c r="GI320" s="417"/>
      <c r="GJ320" s="417"/>
      <c r="GK320" s="417"/>
      <c r="GL320" s="417"/>
      <c r="GM320" s="417"/>
      <c r="GN320" s="417"/>
      <c r="GO320" s="417"/>
      <c r="GP320" s="417"/>
      <c r="GQ320" s="417"/>
      <c r="GR320" s="417"/>
      <c r="GS320" s="417"/>
      <c r="GT320" s="417"/>
      <c r="GU320" s="417"/>
      <c r="GV320" s="417"/>
      <c r="GW320" s="417"/>
      <c r="GX320" s="417"/>
      <c r="GY320" s="417"/>
      <c r="GZ320" s="417"/>
      <c r="HA320" s="417"/>
      <c r="HB320" s="417"/>
      <c r="HC320" s="417"/>
      <c r="HD320" s="417"/>
      <c r="HE320" s="417"/>
      <c r="HF320" s="417"/>
      <c r="HG320" s="417"/>
      <c r="HH320" s="417"/>
      <c r="HI320" s="417"/>
      <c r="HJ320" s="417"/>
      <c r="HK320" s="417"/>
      <c r="HL320" s="417"/>
      <c r="HM320" s="417"/>
      <c r="HN320" s="417"/>
      <c r="HO320" s="417"/>
      <c r="HP320" s="417"/>
      <c r="HQ320" s="417"/>
      <c r="HR320" s="417"/>
      <c r="HS320" s="417"/>
      <c r="HT320" s="417"/>
      <c r="HU320" s="417"/>
      <c r="HV320" s="417"/>
      <c r="HW320" s="417"/>
      <c r="HX320" s="417"/>
      <c r="HY320" s="417"/>
      <c r="HZ320" s="417"/>
      <c r="IA320" s="417"/>
      <c r="IB320" s="417"/>
      <c r="IC320" s="417"/>
      <c r="ID320" s="417"/>
      <c r="IE320" s="417"/>
      <c r="IF320" s="417"/>
      <c r="IG320" s="417"/>
      <c r="IH320" s="417"/>
      <c r="II320" s="417"/>
      <c r="IJ320" s="417"/>
      <c r="IK320" s="417"/>
      <c r="IL320" s="417"/>
      <c r="IM320" s="417"/>
      <c r="IN320" s="417"/>
      <c r="IO320" s="417"/>
      <c r="IP320" s="417"/>
      <c r="IQ320" s="417"/>
      <c r="IR320" s="417"/>
      <c r="IS320" s="417"/>
      <c r="IT320" s="417"/>
      <c r="IU320" s="417"/>
      <c r="IV320" s="417"/>
    </row>
    <row r="321" spans="1:256" s="382" customFormat="1" ht="15" customHeight="1" thickBot="1">
      <c r="A321" s="378"/>
      <c r="B321" s="383"/>
      <c r="C321" s="384"/>
      <c r="D321" s="398" t="s">
        <v>70</v>
      </c>
      <c r="E321" s="399" t="s">
        <v>71</v>
      </c>
      <c r="F321" s="399" t="s">
        <v>72</v>
      </c>
      <c r="G321" s="399" t="s">
        <v>73</v>
      </c>
      <c r="H321" s="400" t="s">
        <v>74</v>
      </c>
      <c r="I321" s="401" t="s">
        <v>75</v>
      </c>
      <c r="J321" s="481"/>
      <c r="K321" s="385"/>
      <c r="L321" s="384"/>
      <c r="M321" s="398" t="s">
        <v>70</v>
      </c>
      <c r="N321" s="399" t="s">
        <v>71</v>
      </c>
      <c r="O321" s="399" t="s">
        <v>72</v>
      </c>
      <c r="P321" s="399" t="s">
        <v>73</v>
      </c>
      <c r="Q321" s="400" t="s">
        <v>74</v>
      </c>
      <c r="R321" s="401" t="s">
        <v>75</v>
      </c>
      <c r="S321" s="386"/>
      <c r="U321" s="417"/>
      <c r="V321" s="417"/>
      <c r="W321" s="417"/>
      <c r="X321" s="417"/>
      <c r="Y321" s="417"/>
      <c r="Z321" s="417"/>
      <c r="AA321" s="417"/>
      <c r="AB321" s="417"/>
      <c r="AC321" s="417"/>
      <c r="AD321" s="417"/>
      <c r="AE321" s="417"/>
      <c r="AF321" s="417"/>
      <c r="AG321" s="417"/>
      <c r="AH321" s="417"/>
      <c r="AI321" s="417"/>
      <c r="AJ321" s="417"/>
      <c r="AK321" s="417"/>
      <c r="AL321" s="417"/>
      <c r="AM321" s="417"/>
      <c r="AN321" s="417"/>
      <c r="AO321" s="417"/>
      <c r="AP321" s="417"/>
      <c r="AQ321" s="417"/>
      <c r="AR321" s="417"/>
      <c r="AS321" s="417"/>
      <c r="AT321" s="417"/>
      <c r="AU321" s="417"/>
      <c r="AV321" s="417"/>
      <c r="AW321" s="417"/>
      <c r="AX321" s="417"/>
      <c r="AY321" s="417"/>
      <c r="AZ321" s="417"/>
      <c r="BA321" s="417"/>
      <c r="BB321" s="417"/>
      <c r="BC321" s="417"/>
      <c r="BD321" s="417"/>
      <c r="BE321" s="417"/>
      <c r="BF321" s="417"/>
      <c r="BG321" s="417"/>
      <c r="BH321" s="417"/>
      <c r="BI321" s="417"/>
      <c r="BJ321" s="417"/>
      <c r="BK321" s="417"/>
      <c r="BL321" s="417"/>
      <c r="BM321" s="417"/>
      <c r="BN321" s="417"/>
      <c r="BO321" s="417"/>
      <c r="BP321" s="417"/>
      <c r="BQ321" s="417"/>
      <c r="BR321" s="417"/>
      <c r="BS321" s="417"/>
      <c r="BT321" s="417"/>
      <c r="BU321" s="417"/>
      <c r="BV321" s="417"/>
      <c r="BW321" s="417"/>
      <c r="BX321" s="417"/>
      <c r="BY321" s="417"/>
      <c r="BZ321" s="417"/>
      <c r="CA321" s="417"/>
      <c r="CB321" s="417"/>
      <c r="CC321" s="417"/>
      <c r="CD321" s="417"/>
      <c r="CE321" s="417"/>
      <c r="CF321" s="417"/>
      <c r="CG321" s="417"/>
      <c r="CH321" s="417"/>
      <c r="CI321" s="417"/>
      <c r="CJ321" s="417"/>
      <c r="CK321" s="417"/>
      <c r="CL321" s="417"/>
      <c r="CM321" s="417"/>
      <c r="CN321" s="417"/>
      <c r="CO321" s="417"/>
      <c r="CP321" s="417"/>
      <c r="CQ321" s="417"/>
      <c r="CR321" s="417"/>
      <c r="CS321" s="417"/>
      <c r="CT321" s="417"/>
      <c r="CU321" s="417"/>
      <c r="CV321" s="417"/>
      <c r="CW321" s="417"/>
      <c r="CX321" s="417"/>
      <c r="CY321" s="417"/>
      <c r="CZ321" s="417"/>
      <c r="DA321" s="417"/>
      <c r="DB321" s="417"/>
      <c r="DC321" s="417"/>
      <c r="DD321" s="417"/>
      <c r="DE321" s="417"/>
      <c r="DF321" s="417"/>
      <c r="DG321" s="417"/>
      <c r="DH321" s="417"/>
      <c r="DI321" s="417"/>
      <c r="DJ321" s="417"/>
      <c r="DK321" s="417"/>
      <c r="DL321" s="417"/>
      <c r="DM321" s="417"/>
      <c r="DN321" s="417"/>
      <c r="DO321" s="417"/>
      <c r="DP321" s="417"/>
      <c r="DQ321" s="417"/>
      <c r="DR321" s="417"/>
      <c r="DS321" s="417"/>
      <c r="DT321" s="417"/>
      <c r="DU321" s="417"/>
      <c r="DV321" s="417"/>
      <c r="DW321" s="417"/>
      <c r="DX321" s="417"/>
      <c r="DY321" s="417"/>
      <c r="DZ321" s="417"/>
      <c r="EA321" s="417"/>
      <c r="EB321" s="417"/>
      <c r="EC321" s="417"/>
      <c r="ED321" s="417"/>
      <c r="EE321" s="417"/>
      <c r="EF321" s="417"/>
      <c r="EG321" s="417"/>
      <c r="EH321" s="417"/>
      <c r="EI321" s="417"/>
      <c r="EJ321" s="417"/>
      <c r="EK321" s="417"/>
      <c r="EL321" s="417"/>
      <c r="EM321" s="417"/>
      <c r="EN321" s="417"/>
      <c r="EO321" s="417"/>
      <c r="EP321" s="417"/>
      <c r="EQ321" s="417"/>
      <c r="ER321" s="417"/>
      <c r="ES321" s="417"/>
      <c r="ET321" s="417"/>
      <c r="EU321" s="417"/>
      <c r="EV321" s="417"/>
      <c r="EW321" s="417"/>
      <c r="EX321" s="417"/>
      <c r="EY321" s="417"/>
      <c r="EZ321" s="417"/>
      <c r="FA321" s="417"/>
      <c r="FB321" s="417"/>
      <c r="FC321" s="417"/>
      <c r="FD321" s="417"/>
      <c r="FE321" s="417"/>
      <c r="FF321" s="417"/>
      <c r="FG321" s="417"/>
      <c r="FH321" s="417"/>
      <c r="FI321" s="417"/>
      <c r="FJ321" s="417"/>
      <c r="FK321" s="417"/>
      <c r="FL321" s="417"/>
      <c r="FM321" s="417"/>
      <c r="FN321" s="417"/>
      <c r="FO321" s="417"/>
      <c r="FP321" s="417"/>
      <c r="FQ321" s="417"/>
      <c r="FR321" s="417"/>
      <c r="FS321" s="417"/>
      <c r="FT321" s="417"/>
      <c r="FU321" s="417"/>
      <c r="FV321" s="417"/>
      <c r="FW321" s="417"/>
      <c r="FX321" s="417"/>
      <c r="FY321" s="417"/>
      <c r="FZ321" s="417"/>
      <c r="GA321" s="417"/>
      <c r="GB321" s="417"/>
      <c r="GC321" s="417"/>
      <c r="GD321" s="417"/>
      <c r="GE321" s="417"/>
      <c r="GF321" s="417"/>
      <c r="GG321" s="417"/>
      <c r="GH321" s="417"/>
      <c r="GI321" s="417"/>
      <c r="GJ321" s="417"/>
      <c r="GK321" s="417"/>
      <c r="GL321" s="417"/>
      <c r="GM321" s="417"/>
      <c r="GN321" s="417"/>
      <c r="GO321" s="417"/>
      <c r="GP321" s="417"/>
      <c r="GQ321" s="417"/>
      <c r="GR321" s="417"/>
      <c r="GS321" s="417"/>
      <c r="GT321" s="417"/>
      <c r="GU321" s="417"/>
      <c r="GV321" s="417"/>
      <c r="GW321" s="417"/>
      <c r="GX321" s="417"/>
      <c r="GY321" s="417"/>
      <c r="GZ321" s="417"/>
      <c r="HA321" s="417"/>
      <c r="HB321" s="417"/>
      <c r="HC321" s="417"/>
      <c r="HD321" s="417"/>
      <c r="HE321" s="417"/>
      <c r="HF321" s="417"/>
      <c r="HG321" s="417"/>
      <c r="HH321" s="417"/>
      <c r="HI321" s="417"/>
      <c r="HJ321" s="417"/>
      <c r="HK321" s="417"/>
      <c r="HL321" s="417"/>
      <c r="HM321" s="417"/>
      <c r="HN321" s="417"/>
      <c r="HO321" s="417"/>
      <c r="HP321" s="417"/>
      <c r="HQ321" s="417"/>
      <c r="HR321" s="417"/>
      <c r="HS321" s="417"/>
      <c r="HT321" s="417"/>
      <c r="HU321" s="417"/>
      <c r="HV321" s="417"/>
      <c r="HW321" s="417"/>
      <c r="HX321" s="417"/>
      <c r="HY321" s="417"/>
      <c r="HZ321" s="417"/>
      <c r="IA321" s="417"/>
      <c r="IB321" s="417"/>
      <c r="IC321" s="417"/>
      <c r="ID321" s="417"/>
      <c r="IE321" s="417"/>
      <c r="IF321" s="417"/>
      <c r="IG321" s="417"/>
      <c r="IH321" s="417"/>
      <c r="II321" s="417"/>
      <c r="IJ321" s="417"/>
      <c r="IK321" s="417"/>
      <c r="IL321" s="417"/>
      <c r="IM321" s="417"/>
      <c r="IN321" s="417"/>
      <c r="IO321" s="417"/>
      <c r="IP321" s="417"/>
      <c r="IQ321" s="417"/>
      <c r="IR321" s="417"/>
      <c r="IS321" s="417"/>
      <c r="IT321" s="417"/>
      <c r="IU321" s="417"/>
      <c r="IV321" s="417"/>
    </row>
    <row r="322" spans="1:256" s="382" customFormat="1" ht="15" customHeight="1">
      <c r="A322" s="378"/>
      <c r="B322" s="418" t="s">
        <v>77</v>
      </c>
      <c r="C322" s="402" t="s">
        <v>76</v>
      </c>
      <c r="D322" s="403">
        <f>SUMIF('2. Annual Costs of Staff Posts'!$D$13:$D$113,'Summary of Organisation Cost (2'!C317,'2. Annual Costs of Staff Posts'!$L$13:$L$113)</f>
        <v>0</v>
      </c>
      <c r="E322" s="403">
        <f>SUMIF('2. Annual Costs of Staff Posts'!$D$13:$D$113,'Summary of Organisation Cost (2'!C317,'2. Annual Costs of Staff Posts'!$Q$13:$Q$113)</f>
        <v>0</v>
      </c>
      <c r="F322" s="403">
        <f>SUMIF('2. Annual Costs of Staff Posts'!$D$13:$D$113,'Summary of Organisation Cost (2'!C317,'2. Annual Costs of Staff Posts'!$V$13:$V$113)</f>
        <v>0</v>
      </c>
      <c r="G322" s="403">
        <f>SUMIF('2. Annual Costs of Staff Posts'!$D$13:$D$113,'Summary of Organisation Cost (2'!C317,'2. Annual Costs of Staff Posts'!$AA$13:$AA$113)</f>
        <v>0</v>
      </c>
      <c r="H322" s="403">
        <f>SUMIF('2. Annual Costs of Staff Posts'!$D$13:$D$113,'Summary of Organisation Cost (2'!C317,'2. Annual Costs of Staff Posts'!$AF$13:$AF$113)</f>
        <v>0</v>
      </c>
      <c r="I322" s="404">
        <f>SUM(D322:H322)</f>
        <v>0</v>
      </c>
      <c r="J322" s="481"/>
      <c r="K322" s="418" t="s">
        <v>77</v>
      </c>
      <c r="L322" s="402" t="s">
        <v>76</v>
      </c>
      <c r="M322" s="403">
        <f>SUMIF('2. Annual Costs of Staff Posts'!$D$13:$D$113,'Summary of Organisation Cost (2'!L317,'2. Annual Costs of Staff Posts'!$L$13:$L$113)</f>
        <v>0</v>
      </c>
      <c r="N322" s="403">
        <f>SUMIF('2. Annual Costs of Staff Posts'!$D$13:$D$113,'Summary of Organisation Cost (2'!L317,'2. Annual Costs of Staff Posts'!$Q$13:$Q$113)</f>
        <v>0</v>
      </c>
      <c r="O322" s="403">
        <f>SUMIF('2. Annual Costs of Staff Posts'!$D$13:$D$113,'Summary of Organisation Cost (2'!L317,'2. Annual Costs of Staff Posts'!$V$13:$V$113)</f>
        <v>0</v>
      </c>
      <c r="P322" s="403">
        <f>SUMIF('2. Annual Costs of Staff Posts'!$D$13:$D$113,'Summary of Organisation Cost (2'!L317,'2. Annual Costs of Staff Posts'!$AA$13:$AA$113)</f>
        <v>0</v>
      </c>
      <c r="Q322" s="403">
        <f>SUMIF('2. Annual Costs of Staff Posts'!$D$13:$D$113,'Summary of Organisation Cost (2'!L317,'2. Annual Costs of Staff Posts'!$AF$13:$AF$113)</f>
        <v>0</v>
      </c>
      <c r="R322" s="404">
        <f>SUM(M322:Q322)</f>
        <v>0</v>
      </c>
      <c r="S322" s="386"/>
      <c r="U322" s="417"/>
      <c r="V322" s="417"/>
      <c r="W322" s="417"/>
      <c r="X322" s="417"/>
      <c r="Y322" s="417"/>
      <c r="Z322" s="417"/>
      <c r="AA322" s="417"/>
      <c r="AB322" s="417"/>
      <c r="AC322" s="417"/>
      <c r="AD322" s="417"/>
      <c r="AE322" s="417"/>
      <c r="AF322" s="417"/>
      <c r="AG322" s="417"/>
      <c r="AH322" s="417"/>
      <c r="AI322" s="417"/>
      <c r="AJ322" s="417"/>
      <c r="AK322" s="417"/>
      <c r="AL322" s="417"/>
      <c r="AM322" s="417"/>
      <c r="AN322" s="417"/>
      <c r="AO322" s="417"/>
      <c r="AP322" s="417"/>
      <c r="AQ322" s="417"/>
      <c r="AR322" s="417"/>
      <c r="AS322" s="417"/>
      <c r="AT322" s="417"/>
      <c r="AU322" s="417"/>
      <c r="AV322" s="417"/>
      <c r="AW322" s="417"/>
      <c r="AX322" s="417"/>
      <c r="AY322" s="417"/>
      <c r="AZ322" s="417"/>
      <c r="BA322" s="417"/>
      <c r="BB322" s="417"/>
      <c r="BC322" s="417"/>
      <c r="BD322" s="417"/>
      <c r="BE322" s="417"/>
      <c r="BF322" s="417"/>
      <c r="BG322" s="417"/>
      <c r="BH322" s="417"/>
      <c r="BI322" s="417"/>
      <c r="BJ322" s="417"/>
      <c r="BK322" s="417"/>
      <c r="BL322" s="417"/>
      <c r="BM322" s="417"/>
      <c r="BN322" s="417"/>
      <c r="BO322" s="417"/>
      <c r="BP322" s="417"/>
      <c r="BQ322" s="417"/>
      <c r="BR322" s="417"/>
      <c r="BS322" s="417"/>
      <c r="BT322" s="417"/>
      <c r="BU322" s="417"/>
      <c r="BV322" s="417"/>
      <c r="BW322" s="417"/>
      <c r="BX322" s="417"/>
      <c r="BY322" s="417"/>
      <c r="BZ322" s="417"/>
      <c r="CA322" s="417"/>
      <c r="CB322" s="417"/>
      <c r="CC322" s="417"/>
      <c r="CD322" s="417"/>
      <c r="CE322" s="417"/>
      <c r="CF322" s="417"/>
      <c r="CG322" s="417"/>
      <c r="CH322" s="417"/>
      <c r="CI322" s="417"/>
      <c r="CJ322" s="417"/>
      <c r="CK322" s="417"/>
      <c r="CL322" s="417"/>
      <c r="CM322" s="417"/>
      <c r="CN322" s="417"/>
      <c r="CO322" s="417"/>
      <c r="CP322" s="417"/>
      <c r="CQ322" s="417"/>
      <c r="CR322" s="417"/>
      <c r="CS322" s="417"/>
      <c r="CT322" s="417"/>
      <c r="CU322" s="417"/>
      <c r="CV322" s="417"/>
      <c r="CW322" s="417"/>
      <c r="CX322" s="417"/>
      <c r="CY322" s="417"/>
      <c r="CZ322" s="417"/>
      <c r="DA322" s="417"/>
      <c r="DB322" s="417"/>
      <c r="DC322" s="417"/>
      <c r="DD322" s="417"/>
      <c r="DE322" s="417"/>
      <c r="DF322" s="417"/>
      <c r="DG322" s="417"/>
      <c r="DH322" s="417"/>
      <c r="DI322" s="417"/>
      <c r="DJ322" s="417"/>
      <c r="DK322" s="417"/>
      <c r="DL322" s="417"/>
      <c r="DM322" s="417"/>
      <c r="DN322" s="417"/>
      <c r="DO322" s="417"/>
      <c r="DP322" s="417"/>
      <c r="DQ322" s="417"/>
      <c r="DR322" s="417"/>
      <c r="DS322" s="417"/>
      <c r="DT322" s="417"/>
      <c r="DU322" s="417"/>
      <c r="DV322" s="417"/>
      <c r="DW322" s="417"/>
      <c r="DX322" s="417"/>
      <c r="DY322" s="417"/>
      <c r="DZ322" s="417"/>
      <c r="EA322" s="417"/>
      <c r="EB322" s="417"/>
      <c r="EC322" s="417"/>
      <c r="ED322" s="417"/>
      <c r="EE322" s="417"/>
      <c r="EF322" s="417"/>
      <c r="EG322" s="417"/>
      <c r="EH322" s="417"/>
      <c r="EI322" s="417"/>
      <c r="EJ322" s="417"/>
      <c r="EK322" s="417"/>
      <c r="EL322" s="417"/>
      <c r="EM322" s="417"/>
      <c r="EN322" s="417"/>
      <c r="EO322" s="417"/>
      <c r="EP322" s="417"/>
      <c r="EQ322" s="417"/>
      <c r="ER322" s="417"/>
      <c r="ES322" s="417"/>
      <c r="ET322" s="417"/>
      <c r="EU322" s="417"/>
      <c r="EV322" s="417"/>
      <c r="EW322" s="417"/>
      <c r="EX322" s="417"/>
      <c r="EY322" s="417"/>
      <c r="EZ322" s="417"/>
      <c r="FA322" s="417"/>
      <c r="FB322" s="417"/>
      <c r="FC322" s="417"/>
      <c r="FD322" s="417"/>
      <c r="FE322" s="417"/>
      <c r="FF322" s="417"/>
      <c r="FG322" s="417"/>
      <c r="FH322" s="417"/>
      <c r="FI322" s="417"/>
      <c r="FJ322" s="417"/>
      <c r="FK322" s="417"/>
      <c r="FL322" s="417"/>
      <c r="FM322" s="417"/>
      <c r="FN322" s="417"/>
      <c r="FO322" s="417"/>
      <c r="FP322" s="417"/>
      <c r="FQ322" s="417"/>
      <c r="FR322" s="417"/>
      <c r="FS322" s="417"/>
      <c r="FT322" s="417"/>
      <c r="FU322" s="417"/>
      <c r="FV322" s="417"/>
      <c r="FW322" s="417"/>
      <c r="FX322" s="417"/>
      <c r="FY322" s="417"/>
      <c r="FZ322" s="417"/>
      <c r="GA322" s="417"/>
      <c r="GB322" s="417"/>
      <c r="GC322" s="417"/>
      <c r="GD322" s="417"/>
      <c r="GE322" s="417"/>
      <c r="GF322" s="417"/>
      <c r="GG322" s="417"/>
      <c r="GH322" s="417"/>
      <c r="GI322" s="417"/>
      <c r="GJ322" s="417"/>
      <c r="GK322" s="417"/>
      <c r="GL322" s="417"/>
      <c r="GM322" s="417"/>
      <c r="GN322" s="417"/>
      <c r="GO322" s="417"/>
      <c r="GP322" s="417"/>
      <c r="GQ322" s="417"/>
      <c r="GR322" s="417"/>
      <c r="GS322" s="417"/>
      <c r="GT322" s="417"/>
      <c r="GU322" s="417"/>
      <c r="GV322" s="417"/>
      <c r="GW322" s="417"/>
      <c r="GX322" s="417"/>
      <c r="GY322" s="417"/>
      <c r="GZ322" s="417"/>
      <c r="HA322" s="417"/>
      <c r="HB322" s="417"/>
      <c r="HC322" s="417"/>
      <c r="HD322" s="417"/>
      <c r="HE322" s="417"/>
      <c r="HF322" s="417"/>
      <c r="HG322" s="417"/>
      <c r="HH322" s="417"/>
      <c r="HI322" s="417"/>
      <c r="HJ322" s="417"/>
      <c r="HK322" s="417"/>
      <c r="HL322" s="417"/>
      <c r="HM322" s="417"/>
      <c r="HN322" s="417"/>
      <c r="HO322" s="417"/>
      <c r="HP322" s="417"/>
      <c r="HQ322" s="417"/>
      <c r="HR322" s="417"/>
      <c r="HS322" s="417"/>
      <c r="HT322" s="417"/>
      <c r="HU322" s="417"/>
      <c r="HV322" s="417"/>
      <c r="HW322" s="417"/>
      <c r="HX322" s="417"/>
      <c r="HY322" s="417"/>
      <c r="HZ322" s="417"/>
      <c r="IA322" s="417"/>
      <c r="IB322" s="417"/>
      <c r="IC322" s="417"/>
      <c r="ID322" s="417"/>
      <c r="IE322" s="417"/>
      <c r="IF322" s="417"/>
      <c r="IG322" s="417"/>
      <c r="IH322" s="417"/>
      <c r="II322" s="417"/>
      <c r="IJ322" s="417"/>
      <c r="IK322" s="417"/>
      <c r="IL322" s="417"/>
      <c r="IM322" s="417"/>
      <c r="IN322" s="417"/>
      <c r="IO322" s="417"/>
      <c r="IP322" s="417"/>
      <c r="IQ322" s="417"/>
      <c r="IR322" s="417"/>
      <c r="IS322" s="417"/>
      <c r="IT322" s="417"/>
      <c r="IU322" s="417"/>
      <c r="IV322" s="417"/>
    </row>
    <row r="323" spans="1:256" s="382" customFormat="1" ht="15" customHeight="1">
      <c r="A323" s="416"/>
      <c r="B323" s="418" t="s">
        <v>77</v>
      </c>
      <c r="C323" s="405" t="s">
        <v>78</v>
      </c>
      <c r="D323" s="403">
        <f>SUMIF('3.Travel,Subsistence&amp;Conference'!$E$12:$E$61,'Summary of Organisation Cost (2'!C317,'3.Travel,Subsistence&amp;Conference'!$I$12:$I$61)</f>
        <v>0</v>
      </c>
      <c r="E323" s="403">
        <f>SUMIF('3.Travel,Subsistence&amp;Conference'!$E$12:$E$61,'Summary of Organisation Cost (2'!C317,'3.Travel,Subsistence&amp;Conference'!$K$12:$K$61)</f>
        <v>0</v>
      </c>
      <c r="F323" s="403">
        <f>SUMIF('3.Travel,Subsistence&amp;Conference'!$E$12:$E$61,'Summary of Organisation Cost (2'!C317,'3.Travel,Subsistence&amp;Conference'!$M$12:$M$61)</f>
        <v>0</v>
      </c>
      <c r="G323" s="403">
        <f>SUMIF('3.Travel,Subsistence&amp;Conference'!$E$12:$E$61,'Summary of Organisation Cost (2'!C317,'3.Travel,Subsistence&amp;Conference'!$O$12:$O$61)</f>
        <v>0</v>
      </c>
      <c r="H323" s="403">
        <f>SUMIF('3.Travel,Subsistence&amp;Conference'!$E$12:$E$61,'Summary of Organisation Cost (2'!C317,'3.Travel,Subsistence&amp;Conference'!$Q$12:$Q$61)</f>
        <v>0</v>
      </c>
      <c r="I323" s="406">
        <f t="shared" ref="I323:I329" si="76">SUM(D323:H323)</f>
        <v>0</v>
      </c>
      <c r="J323" s="481"/>
      <c r="K323" s="418" t="s">
        <v>77</v>
      </c>
      <c r="L323" s="405" t="s">
        <v>78</v>
      </c>
      <c r="M323" s="403">
        <f>SUMIF('3.Travel,Subsistence&amp;Conference'!$E$12:$E$61,'Summary of Organisation Cost (2'!L317,'3.Travel,Subsistence&amp;Conference'!$I$12:$I$61)</f>
        <v>0</v>
      </c>
      <c r="N323" s="403">
        <f>SUMIF('3.Travel,Subsistence&amp;Conference'!$E$12:$E$61,'Summary of Organisation Cost (2'!L317,'3.Travel,Subsistence&amp;Conference'!$K$12:$K$61)</f>
        <v>0</v>
      </c>
      <c r="O323" s="403">
        <f>SUMIF('3.Travel,Subsistence&amp;Conference'!$E$12:$E$61,'Summary of Organisation Cost (2'!L317,'3.Travel,Subsistence&amp;Conference'!$M$12:$M$61)</f>
        <v>0</v>
      </c>
      <c r="P323" s="403">
        <f>SUMIF('3.Travel,Subsistence&amp;Conference'!$E$12:$E$61,'Summary of Organisation Cost (2'!L317,'3.Travel,Subsistence&amp;Conference'!$O$12:$O$61)</f>
        <v>0</v>
      </c>
      <c r="Q323" s="403">
        <f>SUMIF('3.Travel,Subsistence&amp;Conference'!$E$12:$E$61,'Summary of Organisation Cost (2'!L317,'3.Travel,Subsistence&amp;Conference'!$Q$12:$Q$61)</f>
        <v>0</v>
      </c>
      <c r="R323" s="406">
        <f t="shared" ref="R323:R329" si="77">SUM(M323:Q323)</f>
        <v>0</v>
      </c>
      <c r="S323" s="386"/>
      <c r="U323" s="417"/>
      <c r="V323" s="417"/>
      <c r="W323" s="417"/>
      <c r="X323" s="417"/>
      <c r="Y323" s="417"/>
      <c r="Z323" s="417"/>
      <c r="AA323" s="417"/>
      <c r="AB323" s="417"/>
      <c r="AC323" s="417"/>
      <c r="AD323" s="417"/>
      <c r="AE323" s="417"/>
      <c r="AF323" s="417"/>
      <c r="AG323" s="417"/>
      <c r="AH323" s="417"/>
      <c r="AI323" s="417"/>
      <c r="AJ323" s="417"/>
      <c r="AK323" s="417"/>
      <c r="AL323" s="417"/>
      <c r="AM323" s="417"/>
      <c r="AN323" s="417"/>
      <c r="AO323" s="417"/>
      <c r="AP323" s="417"/>
      <c r="AQ323" s="417"/>
      <c r="AR323" s="417"/>
      <c r="AS323" s="417"/>
      <c r="AT323" s="417"/>
      <c r="AU323" s="417"/>
      <c r="AV323" s="417"/>
      <c r="AW323" s="417"/>
      <c r="AX323" s="417"/>
      <c r="AY323" s="417"/>
      <c r="AZ323" s="417"/>
      <c r="BA323" s="417"/>
      <c r="BB323" s="417"/>
      <c r="BC323" s="417"/>
      <c r="BD323" s="417"/>
      <c r="BE323" s="417"/>
      <c r="BF323" s="417"/>
      <c r="BG323" s="417"/>
      <c r="BH323" s="417"/>
      <c r="BI323" s="417"/>
      <c r="BJ323" s="417"/>
      <c r="BK323" s="417"/>
      <c r="BL323" s="417"/>
      <c r="BM323" s="417"/>
      <c r="BN323" s="417"/>
      <c r="BO323" s="417"/>
      <c r="BP323" s="417"/>
      <c r="BQ323" s="417"/>
      <c r="BR323" s="417"/>
      <c r="BS323" s="417"/>
      <c r="BT323" s="417"/>
      <c r="BU323" s="417"/>
      <c r="BV323" s="417"/>
      <c r="BW323" s="417"/>
      <c r="BX323" s="417"/>
      <c r="BY323" s="417"/>
      <c r="BZ323" s="417"/>
      <c r="CA323" s="417"/>
      <c r="CB323" s="417"/>
      <c r="CC323" s="417"/>
      <c r="CD323" s="417"/>
      <c r="CE323" s="417"/>
      <c r="CF323" s="417"/>
      <c r="CG323" s="417"/>
      <c r="CH323" s="417"/>
      <c r="CI323" s="417"/>
      <c r="CJ323" s="417"/>
      <c r="CK323" s="417"/>
      <c r="CL323" s="417"/>
      <c r="CM323" s="417"/>
      <c r="CN323" s="417"/>
      <c r="CO323" s="417"/>
      <c r="CP323" s="417"/>
      <c r="CQ323" s="417"/>
      <c r="CR323" s="417"/>
      <c r="CS323" s="417"/>
      <c r="CT323" s="417"/>
      <c r="CU323" s="417"/>
      <c r="CV323" s="417"/>
      <c r="CW323" s="417"/>
      <c r="CX323" s="417"/>
      <c r="CY323" s="417"/>
      <c r="CZ323" s="417"/>
      <c r="DA323" s="417"/>
      <c r="DB323" s="417"/>
      <c r="DC323" s="417"/>
      <c r="DD323" s="417"/>
      <c r="DE323" s="417"/>
      <c r="DF323" s="417"/>
      <c r="DG323" s="417"/>
      <c r="DH323" s="417"/>
      <c r="DI323" s="417"/>
      <c r="DJ323" s="417"/>
      <c r="DK323" s="417"/>
      <c r="DL323" s="417"/>
      <c r="DM323" s="417"/>
      <c r="DN323" s="417"/>
      <c r="DO323" s="417"/>
      <c r="DP323" s="417"/>
      <c r="DQ323" s="417"/>
      <c r="DR323" s="417"/>
      <c r="DS323" s="417"/>
      <c r="DT323" s="417"/>
      <c r="DU323" s="417"/>
      <c r="DV323" s="417"/>
      <c r="DW323" s="417"/>
      <c r="DX323" s="417"/>
      <c r="DY323" s="417"/>
      <c r="DZ323" s="417"/>
      <c r="EA323" s="417"/>
      <c r="EB323" s="417"/>
      <c r="EC323" s="417"/>
      <c r="ED323" s="417"/>
      <c r="EE323" s="417"/>
      <c r="EF323" s="417"/>
      <c r="EG323" s="417"/>
      <c r="EH323" s="417"/>
      <c r="EI323" s="417"/>
      <c r="EJ323" s="417"/>
      <c r="EK323" s="417"/>
      <c r="EL323" s="417"/>
      <c r="EM323" s="417"/>
      <c r="EN323" s="417"/>
      <c r="EO323" s="417"/>
      <c r="EP323" s="417"/>
      <c r="EQ323" s="417"/>
      <c r="ER323" s="417"/>
      <c r="ES323" s="417"/>
      <c r="ET323" s="417"/>
      <c r="EU323" s="417"/>
      <c r="EV323" s="417"/>
      <c r="EW323" s="417"/>
      <c r="EX323" s="417"/>
      <c r="EY323" s="417"/>
      <c r="EZ323" s="417"/>
      <c r="FA323" s="417"/>
      <c r="FB323" s="417"/>
      <c r="FC323" s="417"/>
      <c r="FD323" s="417"/>
      <c r="FE323" s="417"/>
      <c r="FF323" s="417"/>
      <c r="FG323" s="417"/>
      <c r="FH323" s="417"/>
      <c r="FI323" s="417"/>
      <c r="FJ323" s="417"/>
      <c r="FK323" s="417"/>
      <c r="FL323" s="417"/>
      <c r="FM323" s="417"/>
      <c r="FN323" s="417"/>
      <c r="FO323" s="417"/>
      <c r="FP323" s="417"/>
      <c r="FQ323" s="417"/>
      <c r="FR323" s="417"/>
      <c r="FS323" s="417"/>
      <c r="FT323" s="417"/>
      <c r="FU323" s="417"/>
      <c r="FV323" s="417"/>
      <c r="FW323" s="417"/>
      <c r="FX323" s="417"/>
      <c r="FY323" s="417"/>
      <c r="FZ323" s="417"/>
      <c r="GA323" s="417"/>
      <c r="GB323" s="417"/>
      <c r="GC323" s="417"/>
      <c r="GD323" s="417"/>
      <c r="GE323" s="417"/>
      <c r="GF323" s="417"/>
      <c r="GG323" s="417"/>
      <c r="GH323" s="417"/>
      <c r="GI323" s="417"/>
      <c r="GJ323" s="417"/>
      <c r="GK323" s="417"/>
      <c r="GL323" s="417"/>
      <c r="GM323" s="417"/>
      <c r="GN323" s="417"/>
      <c r="GO323" s="417"/>
      <c r="GP323" s="417"/>
      <c r="GQ323" s="417"/>
      <c r="GR323" s="417"/>
      <c r="GS323" s="417"/>
      <c r="GT323" s="417"/>
      <c r="GU323" s="417"/>
      <c r="GV323" s="417"/>
      <c r="GW323" s="417"/>
      <c r="GX323" s="417"/>
      <c r="GY323" s="417"/>
      <c r="GZ323" s="417"/>
      <c r="HA323" s="417"/>
      <c r="HB323" s="417"/>
      <c r="HC323" s="417"/>
      <c r="HD323" s="417"/>
      <c r="HE323" s="417"/>
      <c r="HF323" s="417"/>
      <c r="HG323" s="417"/>
      <c r="HH323" s="417"/>
      <c r="HI323" s="417"/>
      <c r="HJ323" s="417"/>
      <c r="HK323" s="417"/>
      <c r="HL323" s="417"/>
      <c r="HM323" s="417"/>
      <c r="HN323" s="417"/>
      <c r="HO323" s="417"/>
      <c r="HP323" s="417"/>
      <c r="HQ323" s="417"/>
      <c r="HR323" s="417"/>
      <c r="HS323" s="417"/>
      <c r="HT323" s="417"/>
      <c r="HU323" s="417"/>
      <c r="HV323" s="417"/>
      <c r="HW323" s="417"/>
      <c r="HX323" s="417"/>
      <c r="HY323" s="417"/>
      <c r="HZ323" s="417"/>
      <c r="IA323" s="417"/>
      <c r="IB323" s="417"/>
      <c r="IC323" s="417"/>
      <c r="ID323" s="417"/>
      <c r="IE323" s="417"/>
      <c r="IF323" s="417"/>
      <c r="IG323" s="417"/>
      <c r="IH323" s="417"/>
      <c r="II323" s="417"/>
      <c r="IJ323" s="417"/>
      <c r="IK323" s="417"/>
      <c r="IL323" s="417"/>
      <c r="IM323" s="417"/>
      <c r="IN323" s="417"/>
      <c r="IO323" s="417"/>
      <c r="IP323" s="417"/>
      <c r="IQ323" s="417"/>
      <c r="IR323" s="417"/>
      <c r="IS323" s="417"/>
      <c r="IT323" s="417"/>
      <c r="IU323" s="417"/>
      <c r="IV323" s="417"/>
    </row>
    <row r="324" spans="1:256" s="382" customFormat="1" ht="15" customHeight="1">
      <c r="A324" s="378"/>
      <c r="B324" s="418" t="s">
        <v>77</v>
      </c>
      <c r="C324" s="407" t="s">
        <v>27</v>
      </c>
      <c r="D324" s="403">
        <f>SUMIF('4. Equipment'!$D$12:$D$61,'Summary of Organisation Cost (2'!C317,'4. Equipment'!$H$12:$H$61)</f>
        <v>0</v>
      </c>
      <c r="E324" s="403">
        <f>SUMIF('4. Equipment'!$D$12:$D$61,'Summary of Organisation Cost (2'!C317,'4. Equipment'!$J$12:$J$61)</f>
        <v>0</v>
      </c>
      <c r="F324" s="403">
        <f>SUMIF('4. Equipment'!$D$12:$D$61,'Summary of Organisation Cost (2'!C317,'4. Equipment'!$L$12:$L$61)</f>
        <v>0</v>
      </c>
      <c r="G324" s="403">
        <f>SUMIF('4. Equipment'!$D$12:$D$61,'Summary of Organisation Cost (2'!C317,'4. Equipment'!$N$12:$N$61)</f>
        <v>0</v>
      </c>
      <c r="H324" s="403">
        <f>SUMIF('4. Equipment'!$D$12:$D$61,'Summary of Organisation Cost (2'!C317,'4. Equipment'!$P$12:$P$61)</f>
        <v>0</v>
      </c>
      <c r="I324" s="406">
        <f t="shared" si="76"/>
        <v>0</v>
      </c>
      <c r="J324" s="481"/>
      <c r="K324" s="418" t="s">
        <v>77</v>
      </c>
      <c r="L324" s="407" t="s">
        <v>27</v>
      </c>
      <c r="M324" s="403">
        <f>SUMIF('4. Equipment'!$D$12:$D$61,'Summary of Organisation Cost (2'!L317,'4. Equipment'!$H$12:$H$61)</f>
        <v>0</v>
      </c>
      <c r="N324" s="403">
        <f>SUMIF('4. Equipment'!$D$12:$D$61,'Summary of Organisation Cost (2'!L317,'4. Equipment'!$J$12:$J$61)</f>
        <v>0</v>
      </c>
      <c r="O324" s="403">
        <f>SUMIF('4. Equipment'!$D$12:$D$61,'Summary of Organisation Cost (2'!L317,'4. Equipment'!$L$12:$L$61)</f>
        <v>0</v>
      </c>
      <c r="P324" s="403">
        <f>SUMIF('4. Equipment'!$D$12:$D$61,'Summary of Organisation Cost (2'!L317,'4. Equipment'!$N$12:$N$61)</f>
        <v>0</v>
      </c>
      <c r="Q324" s="403">
        <f>SUMIF('4. Equipment'!$D$12:$D$61,'Summary of Organisation Cost (2'!L317,'4. Equipment'!$P$12:$P$61)</f>
        <v>0</v>
      </c>
      <c r="R324" s="406">
        <f t="shared" si="77"/>
        <v>0</v>
      </c>
      <c r="S324" s="386"/>
      <c r="U324" s="417"/>
      <c r="V324" s="417"/>
      <c r="W324" s="417"/>
      <c r="X324" s="417"/>
      <c r="Y324" s="417"/>
      <c r="Z324" s="417"/>
      <c r="AA324" s="417"/>
      <c r="AB324" s="417"/>
      <c r="AC324" s="417"/>
      <c r="AD324" s="417"/>
      <c r="AE324" s="417"/>
      <c r="AF324" s="417"/>
      <c r="AG324" s="417"/>
      <c r="AH324" s="417"/>
      <c r="AI324" s="417"/>
      <c r="AJ324" s="417"/>
      <c r="AK324" s="417"/>
      <c r="AL324" s="417"/>
      <c r="AM324" s="417"/>
      <c r="AN324" s="417"/>
      <c r="AO324" s="417"/>
      <c r="AP324" s="417"/>
      <c r="AQ324" s="417"/>
      <c r="AR324" s="417"/>
      <c r="AS324" s="417"/>
      <c r="AT324" s="417"/>
      <c r="AU324" s="417"/>
      <c r="AV324" s="417"/>
      <c r="AW324" s="417"/>
      <c r="AX324" s="417"/>
      <c r="AY324" s="417"/>
      <c r="AZ324" s="417"/>
      <c r="BA324" s="417"/>
      <c r="BB324" s="417"/>
      <c r="BC324" s="417"/>
      <c r="BD324" s="417"/>
      <c r="BE324" s="417"/>
      <c r="BF324" s="417"/>
      <c r="BG324" s="417"/>
      <c r="BH324" s="417"/>
      <c r="BI324" s="417"/>
      <c r="BJ324" s="417"/>
      <c r="BK324" s="417"/>
      <c r="BL324" s="417"/>
      <c r="BM324" s="417"/>
      <c r="BN324" s="417"/>
      <c r="BO324" s="417"/>
      <c r="BP324" s="417"/>
      <c r="BQ324" s="417"/>
      <c r="BR324" s="417"/>
      <c r="BS324" s="417"/>
      <c r="BT324" s="417"/>
      <c r="BU324" s="417"/>
      <c r="BV324" s="417"/>
      <c r="BW324" s="417"/>
      <c r="BX324" s="417"/>
      <c r="BY324" s="417"/>
      <c r="BZ324" s="417"/>
      <c r="CA324" s="417"/>
      <c r="CB324" s="417"/>
      <c r="CC324" s="417"/>
      <c r="CD324" s="417"/>
      <c r="CE324" s="417"/>
      <c r="CF324" s="417"/>
      <c r="CG324" s="417"/>
      <c r="CH324" s="417"/>
      <c r="CI324" s="417"/>
      <c r="CJ324" s="417"/>
      <c r="CK324" s="417"/>
      <c r="CL324" s="417"/>
      <c r="CM324" s="417"/>
      <c r="CN324" s="417"/>
      <c r="CO324" s="417"/>
      <c r="CP324" s="417"/>
      <c r="CQ324" s="417"/>
      <c r="CR324" s="417"/>
      <c r="CS324" s="417"/>
      <c r="CT324" s="417"/>
      <c r="CU324" s="417"/>
      <c r="CV324" s="417"/>
      <c r="CW324" s="417"/>
      <c r="CX324" s="417"/>
      <c r="CY324" s="417"/>
      <c r="CZ324" s="417"/>
      <c r="DA324" s="417"/>
      <c r="DB324" s="417"/>
      <c r="DC324" s="417"/>
      <c r="DD324" s="417"/>
      <c r="DE324" s="417"/>
      <c r="DF324" s="417"/>
      <c r="DG324" s="417"/>
      <c r="DH324" s="417"/>
      <c r="DI324" s="417"/>
      <c r="DJ324" s="417"/>
      <c r="DK324" s="417"/>
      <c r="DL324" s="417"/>
      <c r="DM324" s="417"/>
      <c r="DN324" s="417"/>
      <c r="DO324" s="417"/>
      <c r="DP324" s="417"/>
      <c r="DQ324" s="417"/>
      <c r="DR324" s="417"/>
      <c r="DS324" s="417"/>
      <c r="DT324" s="417"/>
      <c r="DU324" s="417"/>
      <c r="DV324" s="417"/>
      <c r="DW324" s="417"/>
      <c r="DX324" s="417"/>
      <c r="DY324" s="417"/>
      <c r="DZ324" s="417"/>
      <c r="EA324" s="417"/>
      <c r="EB324" s="417"/>
      <c r="EC324" s="417"/>
      <c r="ED324" s="417"/>
      <c r="EE324" s="417"/>
      <c r="EF324" s="417"/>
      <c r="EG324" s="417"/>
      <c r="EH324" s="417"/>
      <c r="EI324" s="417"/>
      <c r="EJ324" s="417"/>
      <c r="EK324" s="417"/>
      <c r="EL324" s="417"/>
      <c r="EM324" s="417"/>
      <c r="EN324" s="417"/>
      <c r="EO324" s="417"/>
      <c r="EP324" s="417"/>
      <c r="EQ324" s="417"/>
      <c r="ER324" s="417"/>
      <c r="ES324" s="417"/>
      <c r="ET324" s="417"/>
      <c r="EU324" s="417"/>
      <c r="EV324" s="417"/>
      <c r="EW324" s="417"/>
      <c r="EX324" s="417"/>
      <c r="EY324" s="417"/>
      <c r="EZ324" s="417"/>
      <c r="FA324" s="417"/>
      <c r="FB324" s="417"/>
      <c r="FC324" s="417"/>
      <c r="FD324" s="417"/>
      <c r="FE324" s="417"/>
      <c r="FF324" s="417"/>
      <c r="FG324" s="417"/>
      <c r="FH324" s="417"/>
      <c r="FI324" s="417"/>
      <c r="FJ324" s="417"/>
      <c r="FK324" s="417"/>
      <c r="FL324" s="417"/>
      <c r="FM324" s="417"/>
      <c r="FN324" s="417"/>
      <c r="FO324" s="417"/>
      <c r="FP324" s="417"/>
      <c r="FQ324" s="417"/>
      <c r="FR324" s="417"/>
      <c r="FS324" s="417"/>
      <c r="FT324" s="417"/>
      <c r="FU324" s="417"/>
      <c r="FV324" s="417"/>
      <c r="FW324" s="417"/>
      <c r="FX324" s="417"/>
      <c r="FY324" s="417"/>
      <c r="FZ324" s="417"/>
      <c r="GA324" s="417"/>
      <c r="GB324" s="417"/>
      <c r="GC324" s="417"/>
      <c r="GD324" s="417"/>
      <c r="GE324" s="417"/>
      <c r="GF324" s="417"/>
      <c r="GG324" s="417"/>
      <c r="GH324" s="417"/>
      <c r="GI324" s="417"/>
      <c r="GJ324" s="417"/>
      <c r="GK324" s="417"/>
      <c r="GL324" s="417"/>
      <c r="GM324" s="417"/>
      <c r="GN324" s="417"/>
      <c r="GO324" s="417"/>
      <c r="GP324" s="417"/>
      <c r="GQ324" s="417"/>
      <c r="GR324" s="417"/>
      <c r="GS324" s="417"/>
      <c r="GT324" s="417"/>
      <c r="GU324" s="417"/>
      <c r="GV324" s="417"/>
      <c r="GW324" s="417"/>
      <c r="GX324" s="417"/>
      <c r="GY324" s="417"/>
      <c r="GZ324" s="417"/>
      <c r="HA324" s="417"/>
      <c r="HB324" s="417"/>
      <c r="HC324" s="417"/>
      <c r="HD324" s="417"/>
      <c r="HE324" s="417"/>
      <c r="HF324" s="417"/>
      <c r="HG324" s="417"/>
      <c r="HH324" s="417"/>
      <c r="HI324" s="417"/>
      <c r="HJ324" s="417"/>
      <c r="HK324" s="417"/>
      <c r="HL324" s="417"/>
      <c r="HM324" s="417"/>
      <c r="HN324" s="417"/>
      <c r="HO324" s="417"/>
      <c r="HP324" s="417"/>
      <c r="HQ324" s="417"/>
      <c r="HR324" s="417"/>
      <c r="HS324" s="417"/>
      <c r="HT324" s="417"/>
      <c r="HU324" s="417"/>
      <c r="HV324" s="417"/>
      <c r="HW324" s="417"/>
      <c r="HX324" s="417"/>
      <c r="HY324" s="417"/>
      <c r="HZ324" s="417"/>
      <c r="IA324" s="417"/>
      <c r="IB324" s="417"/>
      <c r="IC324" s="417"/>
      <c r="ID324" s="417"/>
      <c r="IE324" s="417"/>
      <c r="IF324" s="417"/>
      <c r="IG324" s="417"/>
      <c r="IH324" s="417"/>
      <c r="II324" s="417"/>
      <c r="IJ324" s="417"/>
      <c r="IK324" s="417"/>
      <c r="IL324" s="417"/>
      <c r="IM324" s="417"/>
      <c r="IN324" s="417"/>
      <c r="IO324" s="417"/>
      <c r="IP324" s="417"/>
      <c r="IQ324" s="417"/>
      <c r="IR324" s="417"/>
      <c r="IS324" s="417"/>
      <c r="IT324" s="417"/>
      <c r="IU324" s="417"/>
      <c r="IV324" s="417"/>
    </row>
    <row r="325" spans="1:256" s="382" customFormat="1" ht="15" customHeight="1">
      <c r="A325" s="378"/>
      <c r="B325" s="418" t="s">
        <v>77</v>
      </c>
      <c r="C325" s="407" t="s">
        <v>28</v>
      </c>
      <c r="D325" s="403">
        <f>SUMIF('5. Consumables'!$D$12:$D$61,'Summary of Organisation Cost (2'!C317,'5. Consumables'!$H$12:$H$61)</f>
        <v>0</v>
      </c>
      <c r="E325" s="403">
        <f>SUMIF('5. Consumables'!$D$12:$D$61,'Summary of Organisation Cost (2'!C317,'5. Consumables'!$J$12:$J$61)</f>
        <v>0</v>
      </c>
      <c r="F325" s="403">
        <f>SUMIF('5. Consumables'!$D$12:$D$61,'Summary of Organisation Cost (2'!C317,'5. Consumables'!$L$12:$L$61)</f>
        <v>0</v>
      </c>
      <c r="G325" s="403">
        <f>SUMIF('5. Consumables'!$D$12:$D$61,'Summary of Organisation Cost (2'!C317,'5. Consumables'!$N$12:$N$61)</f>
        <v>0</v>
      </c>
      <c r="H325" s="403">
        <f>SUMIF('5. Consumables'!$D$12:$D$61,'Summary of Organisation Cost (2'!C317,'5. Consumables'!$P$12:$P$61)</f>
        <v>0</v>
      </c>
      <c r="I325" s="406">
        <f t="shared" si="76"/>
        <v>0</v>
      </c>
      <c r="J325" s="481"/>
      <c r="K325" s="418" t="s">
        <v>77</v>
      </c>
      <c r="L325" s="407" t="s">
        <v>28</v>
      </c>
      <c r="M325" s="403">
        <f>SUMIF('5. Consumables'!$D$12:$D$61,'Summary of Organisation Cost (2'!L317,'5. Consumables'!$H$12:$H$61)</f>
        <v>0</v>
      </c>
      <c r="N325" s="403">
        <f>SUMIF('5. Consumables'!$D$12:$D$61,'Summary of Organisation Cost (2'!L317,'5. Consumables'!$J$12:$J$61)</f>
        <v>0</v>
      </c>
      <c r="O325" s="403">
        <f>SUMIF('5. Consumables'!$D$12:$D$61,'Summary of Organisation Cost (2'!L317,'5. Consumables'!$L$12:$L$61)</f>
        <v>0</v>
      </c>
      <c r="P325" s="403">
        <f>SUMIF('5. Consumables'!$D$12:$D$61,'Summary of Organisation Cost (2'!L317,'5. Consumables'!$N$12:$N$61)</f>
        <v>0</v>
      </c>
      <c r="Q325" s="403">
        <f>SUMIF('5. Consumables'!$D$12:$D$61,'Summary of Organisation Cost (2'!L317,'5. Consumables'!$P$12:$P$61)</f>
        <v>0</v>
      </c>
      <c r="R325" s="406">
        <f t="shared" si="77"/>
        <v>0</v>
      </c>
      <c r="S325" s="386"/>
      <c r="U325" s="417"/>
      <c r="V325" s="417"/>
      <c r="W325" s="417"/>
      <c r="X325" s="417"/>
      <c r="Y325" s="417"/>
      <c r="Z325" s="417"/>
      <c r="AA325" s="417"/>
      <c r="AB325" s="417"/>
      <c r="AC325" s="417"/>
      <c r="AD325" s="417"/>
      <c r="AE325" s="417"/>
      <c r="AF325" s="417"/>
      <c r="AG325" s="417"/>
      <c r="AH325" s="417"/>
      <c r="AI325" s="417"/>
      <c r="AJ325" s="417"/>
      <c r="AK325" s="417"/>
      <c r="AL325" s="417"/>
      <c r="AM325" s="417"/>
      <c r="AN325" s="417"/>
      <c r="AO325" s="417"/>
      <c r="AP325" s="417"/>
      <c r="AQ325" s="417"/>
      <c r="AR325" s="417"/>
      <c r="AS325" s="417"/>
      <c r="AT325" s="417"/>
      <c r="AU325" s="417"/>
      <c r="AV325" s="417"/>
      <c r="AW325" s="417"/>
      <c r="AX325" s="417"/>
      <c r="AY325" s="417"/>
      <c r="AZ325" s="417"/>
      <c r="BA325" s="417"/>
      <c r="BB325" s="417"/>
      <c r="BC325" s="417"/>
      <c r="BD325" s="417"/>
      <c r="BE325" s="417"/>
      <c r="BF325" s="417"/>
      <c r="BG325" s="417"/>
      <c r="BH325" s="417"/>
      <c r="BI325" s="417"/>
      <c r="BJ325" s="417"/>
      <c r="BK325" s="417"/>
      <c r="BL325" s="417"/>
      <c r="BM325" s="417"/>
      <c r="BN325" s="417"/>
      <c r="BO325" s="417"/>
      <c r="BP325" s="417"/>
      <c r="BQ325" s="417"/>
      <c r="BR325" s="417"/>
      <c r="BS325" s="417"/>
      <c r="BT325" s="417"/>
      <c r="BU325" s="417"/>
      <c r="BV325" s="417"/>
      <c r="BW325" s="417"/>
      <c r="BX325" s="417"/>
      <c r="BY325" s="417"/>
      <c r="BZ325" s="417"/>
      <c r="CA325" s="417"/>
      <c r="CB325" s="417"/>
      <c r="CC325" s="417"/>
      <c r="CD325" s="417"/>
      <c r="CE325" s="417"/>
      <c r="CF325" s="417"/>
      <c r="CG325" s="417"/>
      <c r="CH325" s="417"/>
      <c r="CI325" s="417"/>
      <c r="CJ325" s="417"/>
      <c r="CK325" s="417"/>
      <c r="CL325" s="417"/>
      <c r="CM325" s="417"/>
      <c r="CN325" s="417"/>
      <c r="CO325" s="417"/>
      <c r="CP325" s="417"/>
      <c r="CQ325" s="417"/>
      <c r="CR325" s="417"/>
      <c r="CS325" s="417"/>
      <c r="CT325" s="417"/>
      <c r="CU325" s="417"/>
      <c r="CV325" s="417"/>
      <c r="CW325" s="417"/>
      <c r="CX325" s="417"/>
      <c r="CY325" s="417"/>
      <c r="CZ325" s="417"/>
      <c r="DA325" s="417"/>
      <c r="DB325" s="417"/>
      <c r="DC325" s="417"/>
      <c r="DD325" s="417"/>
      <c r="DE325" s="417"/>
      <c r="DF325" s="417"/>
      <c r="DG325" s="417"/>
      <c r="DH325" s="417"/>
      <c r="DI325" s="417"/>
      <c r="DJ325" s="417"/>
      <c r="DK325" s="417"/>
      <c r="DL325" s="417"/>
      <c r="DM325" s="417"/>
      <c r="DN325" s="417"/>
      <c r="DO325" s="417"/>
      <c r="DP325" s="417"/>
      <c r="DQ325" s="417"/>
      <c r="DR325" s="417"/>
      <c r="DS325" s="417"/>
      <c r="DT325" s="417"/>
      <c r="DU325" s="417"/>
      <c r="DV325" s="417"/>
      <c r="DW325" s="417"/>
      <c r="DX325" s="417"/>
      <c r="DY325" s="417"/>
      <c r="DZ325" s="417"/>
      <c r="EA325" s="417"/>
      <c r="EB325" s="417"/>
      <c r="EC325" s="417"/>
      <c r="ED325" s="417"/>
      <c r="EE325" s="417"/>
      <c r="EF325" s="417"/>
      <c r="EG325" s="417"/>
      <c r="EH325" s="417"/>
      <c r="EI325" s="417"/>
      <c r="EJ325" s="417"/>
      <c r="EK325" s="417"/>
      <c r="EL325" s="417"/>
      <c r="EM325" s="417"/>
      <c r="EN325" s="417"/>
      <c r="EO325" s="417"/>
      <c r="EP325" s="417"/>
      <c r="EQ325" s="417"/>
      <c r="ER325" s="417"/>
      <c r="ES325" s="417"/>
      <c r="ET325" s="417"/>
      <c r="EU325" s="417"/>
      <c r="EV325" s="417"/>
      <c r="EW325" s="417"/>
      <c r="EX325" s="417"/>
      <c r="EY325" s="417"/>
      <c r="EZ325" s="417"/>
      <c r="FA325" s="417"/>
      <c r="FB325" s="417"/>
      <c r="FC325" s="417"/>
      <c r="FD325" s="417"/>
      <c r="FE325" s="417"/>
      <c r="FF325" s="417"/>
      <c r="FG325" s="417"/>
      <c r="FH325" s="417"/>
      <c r="FI325" s="417"/>
      <c r="FJ325" s="417"/>
      <c r="FK325" s="417"/>
      <c r="FL325" s="417"/>
      <c r="FM325" s="417"/>
      <c r="FN325" s="417"/>
      <c r="FO325" s="417"/>
      <c r="FP325" s="417"/>
      <c r="FQ325" s="417"/>
      <c r="FR325" s="417"/>
      <c r="FS325" s="417"/>
      <c r="FT325" s="417"/>
      <c r="FU325" s="417"/>
      <c r="FV325" s="417"/>
      <c r="FW325" s="417"/>
      <c r="FX325" s="417"/>
      <c r="FY325" s="417"/>
      <c r="FZ325" s="417"/>
      <c r="GA325" s="417"/>
      <c r="GB325" s="417"/>
      <c r="GC325" s="417"/>
      <c r="GD325" s="417"/>
      <c r="GE325" s="417"/>
      <c r="GF325" s="417"/>
      <c r="GG325" s="417"/>
      <c r="GH325" s="417"/>
      <c r="GI325" s="417"/>
      <c r="GJ325" s="417"/>
      <c r="GK325" s="417"/>
      <c r="GL325" s="417"/>
      <c r="GM325" s="417"/>
      <c r="GN325" s="417"/>
      <c r="GO325" s="417"/>
      <c r="GP325" s="417"/>
      <c r="GQ325" s="417"/>
      <c r="GR325" s="417"/>
      <c r="GS325" s="417"/>
      <c r="GT325" s="417"/>
      <c r="GU325" s="417"/>
      <c r="GV325" s="417"/>
      <c r="GW325" s="417"/>
      <c r="GX325" s="417"/>
      <c r="GY325" s="417"/>
      <c r="GZ325" s="417"/>
      <c r="HA325" s="417"/>
      <c r="HB325" s="417"/>
      <c r="HC325" s="417"/>
      <c r="HD325" s="417"/>
      <c r="HE325" s="417"/>
      <c r="HF325" s="417"/>
      <c r="HG325" s="417"/>
      <c r="HH325" s="417"/>
      <c r="HI325" s="417"/>
      <c r="HJ325" s="417"/>
      <c r="HK325" s="417"/>
      <c r="HL325" s="417"/>
      <c r="HM325" s="417"/>
      <c r="HN325" s="417"/>
      <c r="HO325" s="417"/>
      <c r="HP325" s="417"/>
      <c r="HQ325" s="417"/>
      <c r="HR325" s="417"/>
      <c r="HS325" s="417"/>
      <c r="HT325" s="417"/>
      <c r="HU325" s="417"/>
      <c r="HV325" s="417"/>
      <c r="HW325" s="417"/>
      <c r="HX325" s="417"/>
      <c r="HY325" s="417"/>
      <c r="HZ325" s="417"/>
      <c r="IA325" s="417"/>
      <c r="IB325" s="417"/>
      <c r="IC325" s="417"/>
      <c r="ID325" s="417"/>
      <c r="IE325" s="417"/>
      <c r="IF325" s="417"/>
      <c r="IG325" s="417"/>
      <c r="IH325" s="417"/>
      <c r="II325" s="417"/>
      <c r="IJ325" s="417"/>
      <c r="IK325" s="417"/>
      <c r="IL325" s="417"/>
      <c r="IM325" s="417"/>
      <c r="IN325" s="417"/>
      <c r="IO325" s="417"/>
      <c r="IP325" s="417"/>
      <c r="IQ325" s="417"/>
      <c r="IR325" s="417"/>
      <c r="IS325" s="417"/>
      <c r="IT325" s="417"/>
      <c r="IU325" s="417"/>
      <c r="IV325" s="417"/>
    </row>
    <row r="326" spans="1:256" s="382" customFormat="1" ht="15" customHeight="1">
      <c r="A326" s="378"/>
      <c r="B326" s="418" t="s">
        <v>77</v>
      </c>
      <c r="C326" s="407" t="s">
        <v>29</v>
      </c>
      <c r="D326" s="403">
        <f>SUMIF('6. PPIEP'!$D$12:$D$61,'Summary of Organisation Cost (2'!C317,'6. PPIEP'!$H$12:$H$61)</f>
        <v>0</v>
      </c>
      <c r="E326" s="403">
        <f>SUMIF('6. PPIEP'!$D$12:$D$61,'Summary of Organisation Cost (2'!C317,'6. PPIEP'!$J$12:$J$61)</f>
        <v>0</v>
      </c>
      <c r="F326" s="403">
        <f>SUMIF('6. PPIEP'!$D$12:$D$61,'Summary of Organisation Cost (2'!C317,'6. PPIEP'!$L$12:$L$61)</f>
        <v>0</v>
      </c>
      <c r="G326" s="403">
        <f>SUMIF('6. PPIEP'!$D$12:$D$61,'Summary of Organisation Cost (2'!C317,'6. PPIEP'!$N$12:$N$61)</f>
        <v>0</v>
      </c>
      <c r="H326" s="403">
        <f>SUMIF('6. PPIEP'!$D$12:$D$61,'Summary of Organisation Cost (2'!C317,'6. PPIEP'!$P$12:$P$61)</f>
        <v>0</v>
      </c>
      <c r="I326" s="406">
        <f t="shared" si="76"/>
        <v>0</v>
      </c>
      <c r="J326" s="481"/>
      <c r="K326" s="418" t="s">
        <v>77</v>
      </c>
      <c r="L326" s="407" t="s">
        <v>29</v>
      </c>
      <c r="M326" s="403">
        <f>SUMIF('6. PPIEP'!$D$12:$D$61,'Summary of Organisation Cost (2'!L317,'6. PPIEP'!$H$12:$H$61)</f>
        <v>0</v>
      </c>
      <c r="N326" s="403">
        <f>SUMIF('6. PPIEP'!$D$12:$D$61,'Summary of Organisation Cost (2'!L317,'6. PPIEP'!$J$12:$J$61)</f>
        <v>0</v>
      </c>
      <c r="O326" s="403">
        <f>SUMIF('6. PPIEP'!$D$12:$D$61,'Summary of Organisation Cost (2'!L317,'6. PPIEP'!$L$12:$L$61)</f>
        <v>0</v>
      </c>
      <c r="P326" s="403">
        <f>SUMIF('6. PPIEP'!$D$12:$D$61,'Summary of Organisation Cost (2'!L317,'6. PPIEP'!$N$12:$N$61)</f>
        <v>0</v>
      </c>
      <c r="Q326" s="403">
        <f>SUMIF('6. PPIEP'!$D$12:$D$61,'Summary of Organisation Cost (2'!L317,'6. PPIEP'!$P$12:$P$61)</f>
        <v>0</v>
      </c>
      <c r="R326" s="406">
        <f t="shared" si="77"/>
        <v>0</v>
      </c>
      <c r="S326" s="386"/>
      <c r="U326" s="417"/>
      <c r="V326" s="417"/>
      <c r="W326" s="417"/>
      <c r="X326" s="417"/>
      <c r="Y326" s="417"/>
      <c r="Z326" s="417"/>
      <c r="AA326" s="417"/>
      <c r="AB326" s="417"/>
      <c r="AC326" s="417"/>
      <c r="AD326" s="417"/>
      <c r="AE326" s="417"/>
      <c r="AF326" s="417"/>
      <c r="AG326" s="417"/>
      <c r="AH326" s="417"/>
      <c r="AI326" s="417"/>
      <c r="AJ326" s="417"/>
      <c r="AK326" s="417"/>
      <c r="AL326" s="417"/>
      <c r="AM326" s="417"/>
      <c r="AN326" s="417"/>
      <c r="AO326" s="417"/>
      <c r="AP326" s="417"/>
      <c r="AQ326" s="417"/>
      <c r="AR326" s="417"/>
      <c r="AS326" s="417"/>
      <c r="AT326" s="417"/>
      <c r="AU326" s="417"/>
      <c r="AV326" s="417"/>
      <c r="AW326" s="417"/>
      <c r="AX326" s="417"/>
      <c r="AY326" s="417"/>
      <c r="AZ326" s="417"/>
      <c r="BA326" s="417"/>
      <c r="BB326" s="417"/>
      <c r="BC326" s="417"/>
      <c r="BD326" s="417"/>
      <c r="BE326" s="417"/>
      <c r="BF326" s="417"/>
      <c r="BG326" s="417"/>
      <c r="BH326" s="417"/>
      <c r="BI326" s="417"/>
      <c r="BJ326" s="417"/>
      <c r="BK326" s="417"/>
      <c r="BL326" s="417"/>
      <c r="BM326" s="417"/>
      <c r="BN326" s="417"/>
      <c r="BO326" s="417"/>
      <c r="BP326" s="417"/>
      <c r="BQ326" s="417"/>
      <c r="BR326" s="417"/>
      <c r="BS326" s="417"/>
      <c r="BT326" s="417"/>
      <c r="BU326" s="417"/>
      <c r="BV326" s="417"/>
      <c r="BW326" s="417"/>
      <c r="BX326" s="417"/>
      <c r="BY326" s="417"/>
      <c r="BZ326" s="417"/>
      <c r="CA326" s="417"/>
      <c r="CB326" s="417"/>
      <c r="CC326" s="417"/>
      <c r="CD326" s="417"/>
      <c r="CE326" s="417"/>
      <c r="CF326" s="417"/>
      <c r="CG326" s="417"/>
      <c r="CH326" s="417"/>
      <c r="CI326" s="417"/>
      <c r="CJ326" s="417"/>
      <c r="CK326" s="417"/>
      <c r="CL326" s="417"/>
      <c r="CM326" s="417"/>
      <c r="CN326" s="417"/>
      <c r="CO326" s="417"/>
      <c r="CP326" s="417"/>
      <c r="CQ326" s="417"/>
      <c r="CR326" s="417"/>
      <c r="CS326" s="417"/>
      <c r="CT326" s="417"/>
      <c r="CU326" s="417"/>
      <c r="CV326" s="417"/>
      <c r="CW326" s="417"/>
      <c r="CX326" s="417"/>
      <c r="CY326" s="417"/>
      <c r="CZ326" s="417"/>
      <c r="DA326" s="417"/>
      <c r="DB326" s="417"/>
      <c r="DC326" s="417"/>
      <c r="DD326" s="417"/>
      <c r="DE326" s="417"/>
      <c r="DF326" s="417"/>
      <c r="DG326" s="417"/>
      <c r="DH326" s="417"/>
      <c r="DI326" s="417"/>
      <c r="DJ326" s="417"/>
      <c r="DK326" s="417"/>
      <c r="DL326" s="417"/>
      <c r="DM326" s="417"/>
      <c r="DN326" s="417"/>
      <c r="DO326" s="417"/>
      <c r="DP326" s="417"/>
      <c r="DQ326" s="417"/>
      <c r="DR326" s="417"/>
      <c r="DS326" s="417"/>
      <c r="DT326" s="417"/>
      <c r="DU326" s="417"/>
      <c r="DV326" s="417"/>
      <c r="DW326" s="417"/>
      <c r="DX326" s="417"/>
      <c r="DY326" s="417"/>
      <c r="DZ326" s="417"/>
      <c r="EA326" s="417"/>
      <c r="EB326" s="417"/>
      <c r="EC326" s="417"/>
      <c r="ED326" s="417"/>
      <c r="EE326" s="417"/>
      <c r="EF326" s="417"/>
      <c r="EG326" s="417"/>
      <c r="EH326" s="417"/>
      <c r="EI326" s="417"/>
      <c r="EJ326" s="417"/>
      <c r="EK326" s="417"/>
      <c r="EL326" s="417"/>
      <c r="EM326" s="417"/>
      <c r="EN326" s="417"/>
      <c r="EO326" s="417"/>
      <c r="EP326" s="417"/>
      <c r="EQ326" s="417"/>
      <c r="ER326" s="417"/>
      <c r="ES326" s="417"/>
      <c r="ET326" s="417"/>
      <c r="EU326" s="417"/>
      <c r="EV326" s="417"/>
      <c r="EW326" s="417"/>
      <c r="EX326" s="417"/>
      <c r="EY326" s="417"/>
      <c r="EZ326" s="417"/>
      <c r="FA326" s="417"/>
      <c r="FB326" s="417"/>
      <c r="FC326" s="417"/>
      <c r="FD326" s="417"/>
      <c r="FE326" s="417"/>
      <c r="FF326" s="417"/>
      <c r="FG326" s="417"/>
      <c r="FH326" s="417"/>
      <c r="FI326" s="417"/>
      <c r="FJ326" s="417"/>
      <c r="FK326" s="417"/>
      <c r="FL326" s="417"/>
      <c r="FM326" s="417"/>
      <c r="FN326" s="417"/>
      <c r="FO326" s="417"/>
      <c r="FP326" s="417"/>
      <c r="FQ326" s="417"/>
      <c r="FR326" s="417"/>
      <c r="FS326" s="417"/>
      <c r="FT326" s="417"/>
      <c r="FU326" s="417"/>
      <c r="FV326" s="417"/>
      <c r="FW326" s="417"/>
      <c r="FX326" s="417"/>
      <c r="FY326" s="417"/>
      <c r="FZ326" s="417"/>
      <c r="GA326" s="417"/>
      <c r="GB326" s="417"/>
      <c r="GC326" s="417"/>
      <c r="GD326" s="417"/>
      <c r="GE326" s="417"/>
      <c r="GF326" s="417"/>
      <c r="GG326" s="417"/>
      <c r="GH326" s="417"/>
      <c r="GI326" s="417"/>
      <c r="GJ326" s="417"/>
      <c r="GK326" s="417"/>
      <c r="GL326" s="417"/>
      <c r="GM326" s="417"/>
      <c r="GN326" s="417"/>
      <c r="GO326" s="417"/>
      <c r="GP326" s="417"/>
      <c r="GQ326" s="417"/>
      <c r="GR326" s="417"/>
      <c r="GS326" s="417"/>
      <c r="GT326" s="417"/>
      <c r="GU326" s="417"/>
      <c r="GV326" s="417"/>
      <c r="GW326" s="417"/>
      <c r="GX326" s="417"/>
      <c r="GY326" s="417"/>
      <c r="GZ326" s="417"/>
      <c r="HA326" s="417"/>
      <c r="HB326" s="417"/>
      <c r="HC326" s="417"/>
      <c r="HD326" s="417"/>
      <c r="HE326" s="417"/>
      <c r="HF326" s="417"/>
      <c r="HG326" s="417"/>
      <c r="HH326" s="417"/>
      <c r="HI326" s="417"/>
      <c r="HJ326" s="417"/>
      <c r="HK326" s="417"/>
      <c r="HL326" s="417"/>
      <c r="HM326" s="417"/>
      <c r="HN326" s="417"/>
      <c r="HO326" s="417"/>
      <c r="HP326" s="417"/>
      <c r="HQ326" s="417"/>
      <c r="HR326" s="417"/>
      <c r="HS326" s="417"/>
      <c r="HT326" s="417"/>
      <c r="HU326" s="417"/>
      <c r="HV326" s="417"/>
      <c r="HW326" s="417"/>
      <c r="HX326" s="417"/>
      <c r="HY326" s="417"/>
      <c r="HZ326" s="417"/>
      <c r="IA326" s="417"/>
      <c r="IB326" s="417"/>
      <c r="IC326" s="417"/>
      <c r="ID326" s="417"/>
      <c r="IE326" s="417"/>
      <c r="IF326" s="417"/>
      <c r="IG326" s="417"/>
      <c r="IH326" s="417"/>
      <c r="II326" s="417"/>
      <c r="IJ326" s="417"/>
      <c r="IK326" s="417"/>
      <c r="IL326" s="417"/>
      <c r="IM326" s="417"/>
      <c r="IN326" s="417"/>
      <c r="IO326" s="417"/>
      <c r="IP326" s="417"/>
      <c r="IQ326" s="417"/>
      <c r="IR326" s="417"/>
      <c r="IS326" s="417"/>
      <c r="IT326" s="417"/>
      <c r="IU326" s="417"/>
      <c r="IV326" s="417"/>
    </row>
    <row r="327" spans="1:256" s="382" customFormat="1" ht="15" customHeight="1">
      <c r="A327" s="378"/>
      <c r="B327" s="418" t="s">
        <v>77</v>
      </c>
      <c r="C327" s="407" t="s">
        <v>30</v>
      </c>
      <c r="D327" s="403">
        <f>SUMIF('7. Dissemination'!$D$12:$D$61,'Summary of Organisation Cost (2'!C317,'7. Dissemination'!$H$12:$H$61)</f>
        <v>0</v>
      </c>
      <c r="E327" s="403">
        <f>SUMIF('7. Dissemination'!$D$12:$D$61,'Summary of Organisation Cost (2'!C317,'7. Dissemination'!$J$12:$J$61)</f>
        <v>0</v>
      </c>
      <c r="F327" s="403">
        <f>SUMIF('7. Dissemination'!$D$12:$D$61,'Summary of Organisation Cost (2'!C317,'7. Dissemination'!$L$12:$L$61)</f>
        <v>0</v>
      </c>
      <c r="G327" s="403">
        <f>SUMIF('7. Dissemination'!$D$12:$D$61,'Summary of Organisation Cost (2'!C317,'7. Dissemination'!$N$12:$N$61)</f>
        <v>0</v>
      </c>
      <c r="H327" s="403">
        <f>SUMIF('7. Dissemination'!$D$12:$D$61,'Summary of Organisation Cost (2'!C317,'7. Dissemination'!$P$12:$P$61)</f>
        <v>0</v>
      </c>
      <c r="I327" s="406">
        <f t="shared" si="76"/>
        <v>0</v>
      </c>
      <c r="J327" s="481"/>
      <c r="K327" s="418" t="s">
        <v>77</v>
      </c>
      <c r="L327" s="407" t="s">
        <v>30</v>
      </c>
      <c r="M327" s="403">
        <f>SUMIF('7. Dissemination'!$D$12:$D$61,'Summary of Organisation Cost (2'!L317,'7. Dissemination'!$H$12:$H$61)</f>
        <v>0</v>
      </c>
      <c r="N327" s="403">
        <f>SUMIF('7. Dissemination'!$D$12:$D$61,'Summary of Organisation Cost (2'!L317,'7. Dissemination'!$J$12:$J$61)</f>
        <v>0</v>
      </c>
      <c r="O327" s="403">
        <f>SUMIF('7. Dissemination'!$D$12:$D$61,'Summary of Organisation Cost (2'!L317,'7. Dissemination'!$L$12:$L$61)</f>
        <v>0</v>
      </c>
      <c r="P327" s="403">
        <f>SUMIF('7. Dissemination'!$D$12:$D$61,'Summary of Organisation Cost (2'!L317,'7. Dissemination'!$N$12:$N$61)</f>
        <v>0</v>
      </c>
      <c r="Q327" s="403">
        <f>SUMIF('7. Dissemination'!$D$12:$D$61,'Summary of Organisation Cost (2'!L317,'7. Dissemination'!$P$12:$P$61)</f>
        <v>0</v>
      </c>
      <c r="R327" s="406">
        <f t="shared" si="77"/>
        <v>0</v>
      </c>
      <c r="S327" s="386"/>
      <c r="U327" s="417"/>
      <c r="V327" s="417"/>
      <c r="W327" s="417"/>
      <c r="X327" s="417"/>
      <c r="Y327" s="417"/>
      <c r="Z327" s="417"/>
      <c r="AA327" s="417"/>
      <c r="AB327" s="417"/>
      <c r="AC327" s="417"/>
      <c r="AD327" s="417"/>
      <c r="AE327" s="417"/>
      <c r="AF327" s="417"/>
      <c r="AG327" s="417"/>
      <c r="AH327" s="417"/>
      <c r="AI327" s="417"/>
      <c r="AJ327" s="417"/>
      <c r="AK327" s="417"/>
      <c r="AL327" s="417"/>
      <c r="AM327" s="417"/>
      <c r="AN327" s="417"/>
      <c r="AO327" s="417"/>
      <c r="AP327" s="417"/>
      <c r="AQ327" s="417"/>
      <c r="AR327" s="417"/>
      <c r="AS327" s="417"/>
      <c r="AT327" s="417"/>
      <c r="AU327" s="417"/>
      <c r="AV327" s="417"/>
      <c r="AW327" s="417"/>
      <c r="AX327" s="417"/>
      <c r="AY327" s="417"/>
      <c r="AZ327" s="417"/>
      <c r="BA327" s="417"/>
      <c r="BB327" s="417"/>
      <c r="BC327" s="417"/>
      <c r="BD327" s="417"/>
      <c r="BE327" s="417"/>
      <c r="BF327" s="417"/>
      <c r="BG327" s="417"/>
      <c r="BH327" s="417"/>
      <c r="BI327" s="417"/>
      <c r="BJ327" s="417"/>
      <c r="BK327" s="417"/>
      <c r="BL327" s="417"/>
      <c r="BM327" s="417"/>
      <c r="BN327" s="417"/>
      <c r="BO327" s="417"/>
      <c r="BP327" s="417"/>
      <c r="BQ327" s="417"/>
      <c r="BR327" s="417"/>
      <c r="BS327" s="417"/>
      <c r="BT327" s="417"/>
      <c r="BU327" s="417"/>
      <c r="BV327" s="417"/>
      <c r="BW327" s="417"/>
      <c r="BX327" s="417"/>
      <c r="BY327" s="417"/>
      <c r="BZ327" s="417"/>
      <c r="CA327" s="417"/>
      <c r="CB327" s="417"/>
      <c r="CC327" s="417"/>
      <c r="CD327" s="417"/>
      <c r="CE327" s="417"/>
      <c r="CF327" s="417"/>
      <c r="CG327" s="417"/>
      <c r="CH327" s="417"/>
      <c r="CI327" s="417"/>
      <c r="CJ327" s="417"/>
      <c r="CK327" s="417"/>
      <c r="CL327" s="417"/>
      <c r="CM327" s="417"/>
      <c r="CN327" s="417"/>
      <c r="CO327" s="417"/>
      <c r="CP327" s="417"/>
      <c r="CQ327" s="417"/>
      <c r="CR327" s="417"/>
      <c r="CS327" s="417"/>
      <c r="CT327" s="417"/>
      <c r="CU327" s="417"/>
      <c r="CV327" s="417"/>
      <c r="CW327" s="417"/>
      <c r="CX327" s="417"/>
      <c r="CY327" s="417"/>
      <c r="CZ327" s="417"/>
      <c r="DA327" s="417"/>
      <c r="DB327" s="417"/>
      <c r="DC327" s="417"/>
      <c r="DD327" s="417"/>
      <c r="DE327" s="417"/>
      <c r="DF327" s="417"/>
      <c r="DG327" s="417"/>
      <c r="DH327" s="417"/>
      <c r="DI327" s="417"/>
      <c r="DJ327" s="417"/>
      <c r="DK327" s="417"/>
      <c r="DL327" s="417"/>
      <c r="DM327" s="417"/>
      <c r="DN327" s="417"/>
      <c r="DO327" s="417"/>
      <c r="DP327" s="417"/>
      <c r="DQ327" s="417"/>
      <c r="DR327" s="417"/>
      <c r="DS327" s="417"/>
      <c r="DT327" s="417"/>
      <c r="DU327" s="417"/>
      <c r="DV327" s="417"/>
      <c r="DW327" s="417"/>
      <c r="DX327" s="417"/>
      <c r="DY327" s="417"/>
      <c r="DZ327" s="417"/>
      <c r="EA327" s="417"/>
      <c r="EB327" s="417"/>
      <c r="EC327" s="417"/>
      <c r="ED327" s="417"/>
      <c r="EE327" s="417"/>
      <c r="EF327" s="417"/>
      <c r="EG327" s="417"/>
      <c r="EH327" s="417"/>
      <c r="EI327" s="417"/>
      <c r="EJ327" s="417"/>
      <c r="EK327" s="417"/>
      <c r="EL327" s="417"/>
      <c r="EM327" s="417"/>
      <c r="EN327" s="417"/>
      <c r="EO327" s="417"/>
      <c r="EP327" s="417"/>
      <c r="EQ327" s="417"/>
      <c r="ER327" s="417"/>
      <c r="ES327" s="417"/>
      <c r="ET327" s="417"/>
      <c r="EU327" s="417"/>
      <c r="EV327" s="417"/>
      <c r="EW327" s="417"/>
      <c r="EX327" s="417"/>
      <c r="EY327" s="417"/>
      <c r="EZ327" s="417"/>
      <c r="FA327" s="417"/>
      <c r="FB327" s="417"/>
      <c r="FC327" s="417"/>
      <c r="FD327" s="417"/>
      <c r="FE327" s="417"/>
      <c r="FF327" s="417"/>
      <c r="FG327" s="417"/>
      <c r="FH327" s="417"/>
      <c r="FI327" s="417"/>
      <c r="FJ327" s="417"/>
      <c r="FK327" s="417"/>
      <c r="FL327" s="417"/>
      <c r="FM327" s="417"/>
      <c r="FN327" s="417"/>
      <c r="FO327" s="417"/>
      <c r="FP327" s="417"/>
      <c r="FQ327" s="417"/>
      <c r="FR327" s="417"/>
      <c r="FS327" s="417"/>
      <c r="FT327" s="417"/>
      <c r="FU327" s="417"/>
      <c r="FV327" s="417"/>
      <c r="FW327" s="417"/>
      <c r="FX327" s="417"/>
      <c r="FY327" s="417"/>
      <c r="FZ327" s="417"/>
      <c r="GA327" s="417"/>
      <c r="GB327" s="417"/>
      <c r="GC327" s="417"/>
      <c r="GD327" s="417"/>
      <c r="GE327" s="417"/>
      <c r="GF327" s="417"/>
      <c r="GG327" s="417"/>
      <c r="GH327" s="417"/>
      <c r="GI327" s="417"/>
      <c r="GJ327" s="417"/>
      <c r="GK327" s="417"/>
      <c r="GL327" s="417"/>
      <c r="GM327" s="417"/>
      <c r="GN327" s="417"/>
      <c r="GO327" s="417"/>
      <c r="GP327" s="417"/>
      <c r="GQ327" s="417"/>
      <c r="GR327" s="417"/>
      <c r="GS327" s="417"/>
      <c r="GT327" s="417"/>
      <c r="GU327" s="417"/>
      <c r="GV327" s="417"/>
      <c r="GW327" s="417"/>
      <c r="GX327" s="417"/>
      <c r="GY327" s="417"/>
      <c r="GZ327" s="417"/>
      <c r="HA327" s="417"/>
      <c r="HB327" s="417"/>
      <c r="HC327" s="417"/>
      <c r="HD327" s="417"/>
      <c r="HE327" s="417"/>
      <c r="HF327" s="417"/>
      <c r="HG327" s="417"/>
      <c r="HH327" s="417"/>
      <c r="HI327" s="417"/>
      <c r="HJ327" s="417"/>
      <c r="HK327" s="417"/>
      <c r="HL327" s="417"/>
      <c r="HM327" s="417"/>
      <c r="HN327" s="417"/>
      <c r="HO327" s="417"/>
      <c r="HP327" s="417"/>
      <c r="HQ327" s="417"/>
      <c r="HR327" s="417"/>
      <c r="HS327" s="417"/>
      <c r="HT327" s="417"/>
      <c r="HU327" s="417"/>
      <c r="HV327" s="417"/>
      <c r="HW327" s="417"/>
      <c r="HX327" s="417"/>
      <c r="HY327" s="417"/>
      <c r="HZ327" s="417"/>
      <c r="IA327" s="417"/>
      <c r="IB327" s="417"/>
      <c r="IC327" s="417"/>
      <c r="ID327" s="417"/>
      <c r="IE327" s="417"/>
      <c r="IF327" s="417"/>
      <c r="IG327" s="417"/>
      <c r="IH327" s="417"/>
      <c r="II327" s="417"/>
      <c r="IJ327" s="417"/>
      <c r="IK327" s="417"/>
      <c r="IL327" s="417"/>
      <c r="IM327" s="417"/>
      <c r="IN327" s="417"/>
      <c r="IO327" s="417"/>
      <c r="IP327" s="417"/>
      <c r="IQ327" s="417"/>
      <c r="IR327" s="417"/>
      <c r="IS327" s="417"/>
      <c r="IT327" s="417"/>
      <c r="IU327" s="417"/>
      <c r="IV327" s="417"/>
    </row>
    <row r="328" spans="1:256" s="382" customFormat="1" ht="15" customHeight="1">
      <c r="A328" s="378"/>
      <c r="B328" s="418" t="s">
        <v>77</v>
      </c>
      <c r="C328" s="407" t="s">
        <v>79</v>
      </c>
      <c r="D328" s="403">
        <f>SUMIF('8. Other Direct Costs '!$D$12:$D$62,'Summary of Organisation Cost (2'!C317,'8. Other Direct Costs '!$H$12:$H$62)</f>
        <v>0</v>
      </c>
      <c r="E328" s="403">
        <f>SUMIF('8. Other Direct Costs '!$D$12:$D$62,'Summary of Organisation Cost (2'!C317,'8. Other Direct Costs '!$J$12:$J$62)</f>
        <v>0</v>
      </c>
      <c r="F328" s="403">
        <f>SUMIF('8. Other Direct Costs '!$D$12:$D$62,'Summary of Organisation Cost (2'!C317,'8. Other Direct Costs '!$L$12:$L$62)</f>
        <v>0</v>
      </c>
      <c r="G328" s="403">
        <f>SUMIF('8. Other Direct Costs '!$D$12:$D$62,'Summary of Organisation Cost (2'!C317,'8. Other Direct Costs '!$N$12:$N$62)</f>
        <v>0</v>
      </c>
      <c r="H328" s="403">
        <f>SUMIF('8. Other Direct Costs '!$D$12:$D$62,'Summary of Organisation Cost (2'!C317,'8. Other Direct Costs '!$P$12:$P$62)</f>
        <v>0</v>
      </c>
      <c r="I328" s="406">
        <f t="shared" si="76"/>
        <v>0</v>
      </c>
      <c r="J328" s="481"/>
      <c r="K328" s="418" t="s">
        <v>77</v>
      </c>
      <c r="L328" s="407" t="s">
        <v>79</v>
      </c>
      <c r="M328" s="403">
        <f>SUMIF('8. Other Direct Costs '!$D$12:$D$62,'Summary of Organisation Cost (2'!L317,'8. Other Direct Costs '!$H$12:$H$62)</f>
        <v>0</v>
      </c>
      <c r="N328" s="403">
        <f>SUMIF('8. Other Direct Costs '!$D$12:$D$62,'Summary of Organisation Cost (2'!L317,'8. Other Direct Costs '!$J$12:$J$62)</f>
        <v>0</v>
      </c>
      <c r="O328" s="403">
        <f>SUMIF('8. Other Direct Costs '!$D$12:$D$62,'Summary of Organisation Cost (2'!L317,'8. Other Direct Costs '!$L$12:$L$62)</f>
        <v>0</v>
      </c>
      <c r="P328" s="403">
        <f>SUMIF('8. Other Direct Costs '!$D$12:$D$62,'Summary of Organisation Cost (2'!L317,'8. Other Direct Costs '!$N$12:$N$62)</f>
        <v>0</v>
      </c>
      <c r="Q328" s="403">
        <f>SUMIF('8. Other Direct Costs '!$D$12:$D$62,'Summary of Organisation Cost (2'!L317,'8. Other Direct Costs '!$P$12:$P$62)</f>
        <v>0</v>
      </c>
      <c r="R328" s="406">
        <f t="shared" si="77"/>
        <v>0</v>
      </c>
      <c r="S328" s="386"/>
      <c r="U328" s="417"/>
      <c r="V328" s="417"/>
      <c r="W328" s="417"/>
      <c r="X328" s="417"/>
      <c r="Y328" s="417"/>
      <c r="Z328" s="417"/>
      <c r="AA328" s="417"/>
      <c r="AB328" s="417"/>
      <c r="AC328" s="417"/>
      <c r="AD328" s="417"/>
      <c r="AE328" s="417"/>
      <c r="AF328" s="417"/>
      <c r="AG328" s="417"/>
      <c r="AH328" s="417"/>
      <c r="AI328" s="417"/>
      <c r="AJ328" s="417"/>
      <c r="AK328" s="417"/>
      <c r="AL328" s="417"/>
      <c r="AM328" s="417"/>
      <c r="AN328" s="417"/>
      <c r="AO328" s="417"/>
      <c r="AP328" s="417"/>
      <c r="AQ328" s="417"/>
      <c r="AR328" s="417"/>
      <c r="AS328" s="417"/>
      <c r="AT328" s="417"/>
      <c r="AU328" s="417"/>
      <c r="AV328" s="417"/>
      <c r="AW328" s="417"/>
      <c r="AX328" s="417"/>
      <c r="AY328" s="417"/>
      <c r="AZ328" s="417"/>
      <c r="BA328" s="417"/>
      <c r="BB328" s="417"/>
      <c r="BC328" s="417"/>
      <c r="BD328" s="417"/>
      <c r="BE328" s="417"/>
      <c r="BF328" s="417"/>
      <c r="BG328" s="417"/>
      <c r="BH328" s="417"/>
      <c r="BI328" s="417"/>
      <c r="BJ328" s="417"/>
      <c r="BK328" s="417"/>
      <c r="BL328" s="417"/>
      <c r="BM328" s="417"/>
      <c r="BN328" s="417"/>
      <c r="BO328" s="417"/>
      <c r="BP328" s="417"/>
      <c r="BQ328" s="417"/>
      <c r="BR328" s="417"/>
      <c r="BS328" s="417"/>
      <c r="BT328" s="417"/>
      <c r="BU328" s="417"/>
      <c r="BV328" s="417"/>
      <c r="BW328" s="417"/>
      <c r="BX328" s="417"/>
      <c r="BY328" s="417"/>
      <c r="BZ328" s="417"/>
      <c r="CA328" s="417"/>
      <c r="CB328" s="417"/>
      <c r="CC328" s="417"/>
      <c r="CD328" s="417"/>
      <c r="CE328" s="417"/>
      <c r="CF328" s="417"/>
      <c r="CG328" s="417"/>
      <c r="CH328" s="417"/>
      <c r="CI328" s="417"/>
      <c r="CJ328" s="417"/>
      <c r="CK328" s="417"/>
      <c r="CL328" s="417"/>
      <c r="CM328" s="417"/>
      <c r="CN328" s="417"/>
      <c r="CO328" s="417"/>
      <c r="CP328" s="417"/>
      <c r="CQ328" s="417"/>
      <c r="CR328" s="417"/>
      <c r="CS328" s="417"/>
      <c r="CT328" s="417"/>
      <c r="CU328" s="417"/>
      <c r="CV328" s="417"/>
      <c r="CW328" s="417"/>
      <c r="CX328" s="417"/>
      <c r="CY328" s="417"/>
      <c r="CZ328" s="417"/>
      <c r="DA328" s="417"/>
      <c r="DB328" s="417"/>
      <c r="DC328" s="417"/>
      <c r="DD328" s="417"/>
      <c r="DE328" s="417"/>
      <c r="DF328" s="417"/>
      <c r="DG328" s="417"/>
      <c r="DH328" s="417"/>
      <c r="DI328" s="417"/>
      <c r="DJ328" s="417"/>
      <c r="DK328" s="417"/>
      <c r="DL328" s="417"/>
      <c r="DM328" s="417"/>
      <c r="DN328" s="417"/>
      <c r="DO328" s="417"/>
      <c r="DP328" s="417"/>
      <c r="DQ328" s="417"/>
      <c r="DR328" s="417"/>
      <c r="DS328" s="417"/>
      <c r="DT328" s="417"/>
      <c r="DU328" s="417"/>
      <c r="DV328" s="417"/>
      <c r="DW328" s="417"/>
      <c r="DX328" s="417"/>
      <c r="DY328" s="417"/>
      <c r="DZ328" s="417"/>
      <c r="EA328" s="417"/>
      <c r="EB328" s="417"/>
      <c r="EC328" s="417"/>
      <c r="ED328" s="417"/>
      <c r="EE328" s="417"/>
      <c r="EF328" s="417"/>
      <c r="EG328" s="417"/>
      <c r="EH328" s="417"/>
      <c r="EI328" s="417"/>
      <c r="EJ328" s="417"/>
      <c r="EK328" s="417"/>
      <c r="EL328" s="417"/>
      <c r="EM328" s="417"/>
      <c r="EN328" s="417"/>
      <c r="EO328" s="417"/>
      <c r="EP328" s="417"/>
      <c r="EQ328" s="417"/>
      <c r="ER328" s="417"/>
      <c r="ES328" s="417"/>
      <c r="ET328" s="417"/>
      <c r="EU328" s="417"/>
      <c r="EV328" s="417"/>
      <c r="EW328" s="417"/>
      <c r="EX328" s="417"/>
      <c r="EY328" s="417"/>
      <c r="EZ328" s="417"/>
      <c r="FA328" s="417"/>
      <c r="FB328" s="417"/>
      <c r="FC328" s="417"/>
      <c r="FD328" s="417"/>
      <c r="FE328" s="417"/>
      <c r="FF328" s="417"/>
      <c r="FG328" s="417"/>
      <c r="FH328" s="417"/>
      <c r="FI328" s="417"/>
      <c r="FJ328" s="417"/>
      <c r="FK328" s="417"/>
      <c r="FL328" s="417"/>
      <c r="FM328" s="417"/>
      <c r="FN328" s="417"/>
      <c r="FO328" s="417"/>
      <c r="FP328" s="417"/>
      <c r="FQ328" s="417"/>
      <c r="FR328" s="417"/>
      <c r="FS328" s="417"/>
      <c r="FT328" s="417"/>
      <c r="FU328" s="417"/>
      <c r="FV328" s="417"/>
      <c r="FW328" s="417"/>
      <c r="FX328" s="417"/>
      <c r="FY328" s="417"/>
      <c r="FZ328" s="417"/>
      <c r="GA328" s="417"/>
      <c r="GB328" s="417"/>
      <c r="GC328" s="417"/>
      <c r="GD328" s="417"/>
      <c r="GE328" s="417"/>
      <c r="GF328" s="417"/>
      <c r="GG328" s="417"/>
      <c r="GH328" s="417"/>
      <c r="GI328" s="417"/>
      <c r="GJ328" s="417"/>
      <c r="GK328" s="417"/>
      <c r="GL328" s="417"/>
      <c r="GM328" s="417"/>
      <c r="GN328" s="417"/>
      <c r="GO328" s="417"/>
      <c r="GP328" s="417"/>
      <c r="GQ328" s="417"/>
      <c r="GR328" s="417"/>
      <c r="GS328" s="417"/>
      <c r="GT328" s="417"/>
      <c r="GU328" s="417"/>
      <c r="GV328" s="417"/>
      <c r="GW328" s="417"/>
      <c r="GX328" s="417"/>
      <c r="GY328" s="417"/>
      <c r="GZ328" s="417"/>
      <c r="HA328" s="417"/>
      <c r="HB328" s="417"/>
      <c r="HC328" s="417"/>
      <c r="HD328" s="417"/>
      <c r="HE328" s="417"/>
      <c r="HF328" s="417"/>
      <c r="HG328" s="417"/>
      <c r="HH328" s="417"/>
      <c r="HI328" s="417"/>
      <c r="HJ328" s="417"/>
      <c r="HK328" s="417"/>
      <c r="HL328" s="417"/>
      <c r="HM328" s="417"/>
      <c r="HN328" s="417"/>
      <c r="HO328" s="417"/>
      <c r="HP328" s="417"/>
      <c r="HQ328" s="417"/>
      <c r="HR328" s="417"/>
      <c r="HS328" s="417"/>
      <c r="HT328" s="417"/>
      <c r="HU328" s="417"/>
      <c r="HV328" s="417"/>
      <c r="HW328" s="417"/>
      <c r="HX328" s="417"/>
      <c r="HY328" s="417"/>
      <c r="HZ328" s="417"/>
      <c r="IA328" s="417"/>
      <c r="IB328" s="417"/>
      <c r="IC328" s="417"/>
      <c r="ID328" s="417"/>
      <c r="IE328" s="417"/>
      <c r="IF328" s="417"/>
      <c r="IG328" s="417"/>
      <c r="IH328" s="417"/>
      <c r="II328" s="417"/>
      <c r="IJ328" s="417"/>
      <c r="IK328" s="417"/>
      <c r="IL328" s="417"/>
      <c r="IM328" s="417"/>
      <c r="IN328" s="417"/>
      <c r="IO328" s="417"/>
      <c r="IP328" s="417"/>
      <c r="IQ328" s="417"/>
      <c r="IR328" s="417"/>
      <c r="IS328" s="417"/>
      <c r="IT328" s="417"/>
      <c r="IU328" s="417"/>
      <c r="IV328" s="417"/>
    </row>
    <row r="329" spans="1:256" s="382" customFormat="1" ht="15" customHeight="1" thickBot="1">
      <c r="A329" s="378"/>
      <c r="B329" s="418" t="s">
        <v>77</v>
      </c>
      <c r="C329" s="419" t="s">
        <v>80</v>
      </c>
      <c r="D329" s="403">
        <f>SUMIF('9. INDIRECT COSTS'!$C$13:$C$62,'Summary of Organisation Cost (2'!C317,'9. INDIRECT COSTS'!$J$13:$J$62)</f>
        <v>0</v>
      </c>
      <c r="E329" s="403">
        <f>SUMIF('9. INDIRECT COSTS'!$C$13:$C$62,'Summary of Organisation Cost (2'!C317,'9. INDIRECT COSTS'!$N$13:$N$62)</f>
        <v>0</v>
      </c>
      <c r="F329" s="403">
        <f>SUMIF('9. INDIRECT COSTS'!$C$13:$C$62,'Summary of Organisation Cost (2'!C317,'9. INDIRECT COSTS'!$R$13:$R$62)</f>
        <v>0</v>
      </c>
      <c r="G329" s="403">
        <f>SUMIF('9. INDIRECT COSTS'!$C$13:$C$62,'Summary of Organisation Cost (2'!C317,'9. INDIRECT COSTS'!$V$13:$V$62)</f>
        <v>0</v>
      </c>
      <c r="H329" s="403">
        <f>SUMIF('9. INDIRECT COSTS'!$C$13:$C$62,'Summary of Organisation Cost (2'!C317,'9. INDIRECT COSTS'!$Z$13:$Z$62)</f>
        <v>0</v>
      </c>
      <c r="I329" s="406">
        <f t="shared" si="76"/>
        <v>0</v>
      </c>
      <c r="J329" s="481"/>
      <c r="K329" s="418" t="s">
        <v>77</v>
      </c>
      <c r="L329" s="419" t="s">
        <v>80</v>
      </c>
      <c r="M329" s="403">
        <f>SUMIF('9. INDIRECT COSTS'!$C$13:$C$62,'Summary of Organisation Cost (2'!L317,'9. INDIRECT COSTS'!$J$13:$J$62)</f>
        <v>0</v>
      </c>
      <c r="N329" s="403">
        <f>SUMIF('9. INDIRECT COSTS'!$C$13:$C$62,'Summary of Organisation Cost (2'!L317,'9. INDIRECT COSTS'!$N$13:$N$62)</f>
        <v>0</v>
      </c>
      <c r="O329" s="403">
        <f>SUMIF('9. INDIRECT COSTS'!$C$13:$C$62,'Summary of Organisation Cost (2'!L317,'9. INDIRECT COSTS'!$R$13:$R$62)</f>
        <v>0</v>
      </c>
      <c r="P329" s="403">
        <f>SUMIF('9. INDIRECT COSTS'!$C$13:$C$62,'Summary of Organisation Cost (2'!L317,'9. INDIRECT COSTS'!$V$13:$V$62)</f>
        <v>0</v>
      </c>
      <c r="Q329" s="403">
        <f>SUMIF('9. INDIRECT COSTS'!$C$13:$C$62,'Summary of Organisation Cost (2'!L317,'9. INDIRECT COSTS'!$Z$13:$Z$62)</f>
        <v>0</v>
      </c>
      <c r="R329" s="406">
        <f t="shared" si="77"/>
        <v>0</v>
      </c>
      <c r="S329" s="386"/>
      <c r="U329" s="417"/>
      <c r="V329" s="417"/>
      <c r="W329" s="417"/>
      <c r="X329" s="417"/>
      <c r="Y329" s="417"/>
      <c r="Z329" s="417"/>
      <c r="AA329" s="417"/>
      <c r="AB329" s="417"/>
      <c r="AC329" s="417"/>
      <c r="AD329" s="417"/>
      <c r="AE329" s="417"/>
      <c r="AF329" s="417"/>
      <c r="AG329" s="417"/>
      <c r="AH329" s="417"/>
      <c r="AI329" s="417"/>
      <c r="AJ329" s="417"/>
      <c r="AK329" s="417"/>
      <c r="AL329" s="417"/>
      <c r="AM329" s="417"/>
      <c r="AN329" s="417"/>
      <c r="AO329" s="417"/>
      <c r="AP329" s="417"/>
      <c r="AQ329" s="417"/>
      <c r="AR329" s="417"/>
      <c r="AS329" s="417"/>
      <c r="AT329" s="417"/>
      <c r="AU329" s="417"/>
      <c r="AV329" s="417"/>
      <c r="AW329" s="417"/>
      <c r="AX329" s="417"/>
      <c r="AY329" s="417"/>
      <c r="AZ329" s="417"/>
      <c r="BA329" s="417"/>
      <c r="BB329" s="417"/>
      <c r="BC329" s="417"/>
      <c r="BD329" s="417"/>
      <c r="BE329" s="417"/>
      <c r="BF329" s="417"/>
      <c r="BG329" s="417"/>
      <c r="BH329" s="417"/>
      <c r="BI329" s="417"/>
      <c r="BJ329" s="417"/>
      <c r="BK329" s="417"/>
      <c r="BL329" s="417"/>
      <c r="BM329" s="417"/>
      <c r="BN329" s="417"/>
      <c r="BO329" s="417"/>
      <c r="BP329" s="417"/>
      <c r="BQ329" s="417"/>
      <c r="BR329" s="417"/>
      <c r="BS329" s="417"/>
      <c r="BT329" s="417"/>
      <c r="BU329" s="417"/>
      <c r="BV329" s="417"/>
      <c r="BW329" s="417"/>
      <c r="BX329" s="417"/>
      <c r="BY329" s="417"/>
      <c r="BZ329" s="417"/>
      <c r="CA329" s="417"/>
      <c r="CB329" s="417"/>
      <c r="CC329" s="417"/>
      <c r="CD329" s="417"/>
      <c r="CE329" s="417"/>
      <c r="CF329" s="417"/>
      <c r="CG329" s="417"/>
      <c r="CH329" s="417"/>
      <c r="CI329" s="417"/>
      <c r="CJ329" s="417"/>
      <c r="CK329" s="417"/>
      <c r="CL329" s="417"/>
      <c r="CM329" s="417"/>
      <c r="CN329" s="417"/>
      <c r="CO329" s="417"/>
      <c r="CP329" s="417"/>
      <c r="CQ329" s="417"/>
      <c r="CR329" s="417"/>
      <c r="CS329" s="417"/>
      <c r="CT329" s="417"/>
      <c r="CU329" s="417"/>
      <c r="CV329" s="417"/>
      <c r="CW329" s="417"/>
      <c r="CX329" s="417"/>
      <c r="CY329" s="417"/>
      <c r="CZ329" s="417"/>
      <c r="DA329" s="417"/>
      <c r="DB329" s="417"/>
      <c r="DC329" s="417"/>
      <c r="DD329" s="417"/>
      <c r="DE329" s="417"/>
      <c r="DF329" s="417"/>
      <c r="DG329" s="417"/>
      <c r="DH329" s="417"/>
      <c r="DI329" s="417"/>
      <c r="DJ329" s="417"/>
      <c r="DK329" s="417"/>
      <c r="DL329" s="417"/>
      <c r="DM329" s="417"/>
      <c r="DN329" s="417"/>
      <c r="DO329" s="417"/>
      <c r="DP329" s="417"/>
      <c r="DQ329" s="417"/>
      <c r="DR329" s="417"/>
      <c r="DS329" s="417"/>
      <c r="DT329" s="417"/>
      <c r="DU329" s="417"/>
      <c r="DV329" s="417"/>
      <c r="DW329" s="417"/>
      <c r="DX329" s="417"/>
      <c r="DY329" s="417"/>
      <c r="DZ329" s="417"/>
      <c r="EA329" s="417"/>
      <c r="EB329" s="417"/>
      <c r="EC329" s="417"/>
      <c r="ED329" s="417"/>
      <c r="EE329" s="417"/>
      <c r="EF329" s="417"/>
      <c r="EG329" s="417"/>
      <c r="EH329" s="417"/>
      <c r="EI329" s="417"/>
      <c r="EJ329" s="417"/>
      <c r="EK329" s="417"/>
      <c r="EL329" s="417"/>
      <c r="EM329" s="417"/>
      <c r="EN329" s="417"/>
      <c r="EO329" s="417"/>
      <c r="EP329" s="417"/>
      <c r="EQ329" s="417"/>
      <c r="ER329" s="417"/>
      <c r="ES329" s="417"/>
      <c r="ET329" s="417"/>
      <c r="EU329" s="417"/>
      <c r="EV329" s="417"/>
      <c r="EW329" s="417"/>
      <c r="EX329" s="417"/>
      <c r="EY329" s="417"/>
      <c r="EZ329" s="417"/>
      <c r="FA329" s="417"/>
      <c r="FB329" s="417"/>
      <c r="FC329" s="417"/>
      <c r="FD329" s="417"/>
      <c r="FE329" s="417"/>
      <c r="FF329" s="417"/>
      <c r="FG329" s="417"/>
      <c r="FH329" s="417"/>
      <c r="FI329" s="417"/>
      <c r="FJ329" s="417"/>
      <c r="FK329" s="417"/>
      <c r="FL329" s="417"/>
      <c r="FM329" s="417"/>
      <c r="FN329" s="417"/>
      <c r="FO329" s="417"/>
      <c r="FP329" s="417"/>
      <c r="FQ329" s="417"/>
      <c r="FR329" s="417"/>
      <c r="FS329" s="417"/>
      <c r="FT329" s="417"/>
      <c r="FU329" s="417"/>
      <c r="FV329" s="417"/>
      <c r="FW329" s="417"/>
      <c r="FX329" s="417"/>
      <c r="FY329" s="417"/>
      <c r="FZ329" s="417"/>
      <c r="GA329" s="417"/>
      <c r="GB329" s="417"/>
      <c r="GC329" s="417"/>
      <c r="GD329" s="417"/>
      <c r="GE329" s="417"/>
      <c r="GF329" s="417"/>
      <c r="GG329" s="417"/>
      <c r="GH329" s="417"/>
      <c r="GI329" s="417"/>
      <c r="GJ329" s="417"/>
      <c r="GK329" s="417"/>
      <c r="GL329" s="417"/>
      <c r="GM329" s="417"/>
      <c r="GN329" s="417"/>
      <c r="GO329" s="417"/>
      <c r="GP329" s="417"/>
      <c r="GQ329" s="417"/>
      <c r="GR329" s="417"/>
      <c r="GS329" s="417"/>
      <c r="GT329" s="417"/>
      <c r="GU329" s="417"/>
      <c r="GV329" s="417"/>
      <c r="GW329" s="417"/>
      <c r="GX329" s="417"/>
      <c r="GY329" s="417"/>
      <c r="GZ329" s="417"/>
      <c r="HA329" s="417"/>
      <c r="HB329" s="417"/>
      <c r="HC329" s="417"/>
      <c r="HD329" s="417"/>
      <c r="HE329" s="417"/>
      <c r="HF329" s="417"/>
      <c r="HG329" s="417"/>
      <c r="HH329" s="417"/>
      <c r="HI329" s="417"/>
      <c r="HJ329" s="417"/>
      <c r="HK329" s="417"/>
      <c r="HL329" s="417"/>
      <c r="HM329" s="417"/>
      <c r="HN329" s="417"/>
      <c r="HO329" s="417"/>
      <c r="HP329" s="417"/>
      <c r="HQ329" s="417"/>
      <c r="HR329" s="417"/>
      <c r="HS329" s="417"/>
      <c r="HT329" s="417"/>
      <c r="HU329" s="417"/>
      <c r="HV329" s="417"/>
      <c r="HW329" s="417"/>
      <c r="HX329" s="417"/>
      <c r="HY329" s="417"/>
      <c r="HZ329" s="417"/>
      <c r="IA329" s="417"/>
      <c r="IB329" s="417"/>
      <c r="IC329" s="417"/>
      <c r="ID329" s="417"/>
      <c r="IE329" s="417"/>
      <c r="IF329" s="417"/>
      <c r="IG329" s="417"/>
      <c r="IH329" s="417"/>
      <c r="II329" s="417"/>
      <c r="IJ329" s="417"/>
      <c r="IK329" s="417"/>
      <c r="IL329" s="417"/>
      <c r="IM329" s="417"/>
      <c r="IN329" s="417"/>
      <c r="IO329" s="417"/>
      <c r="IP329" s="417"/>
      <c r="IQ329" s="417"/>
      <c r="IR329" s="417"/>
      <c r="IS329" s="417"/>
      <c r="IT329" s="417"/>
      <c r="IU329" s="417"/>
      <c r="IV329" s="417"/>
    </row>
    <row r="330" spans="1:256" s="382" customFormat="1" ht="15" customHeight="1" thickBot="1">
      <c r="A330" s="378" t="str">
        <f>C319</f>
        <v>(Select)</v>
      </c>
      <c r="B330" s="418" t="str">
        <f>IF(C317="","-",C317)</f>
        <v>-</v>
      </c>
      <c r="C330" s="408" t="s">
        <v>81</v>
      </c>
      <c r="D330" s="410">
        <f t="shared" ref="D330:I330" si="78">SUM(D322:D329)</f>
        <v>0</v>
      </c>
      <c r="E330" s="410">
        <f t="shared" si="78"/>
        <v>0</v>
      </c>
      <c r="F330" s="410">
        <f t="shared" si="78"/>
        <v>0</v>
      </c>
      <c r="G330" s="410">
        <f t="shared" si="78"/>
        <v>0</v>
      </c>
      <c r="H330" s="410">
        <f t="shared" si="78"/>
        <v>0</v>
      </c>
      <c r="I330" s="412">
        <f t="shared" si="78"/>
        <v>0</v>
      </c>
      <c r="J330" s="481" t="str">
        <f>L319</f>
        <v>(Select)</v>
      </c>
      <c r="K330" s="418" t="str">
        <f>IF(L317="","-",L317)</f>
        <v>-</v>
      </c>
      <c r="L330" s="408" t="s">
        <v>81</v>
      </c>
      <c r="M330" s="410">
        <f t="shared" ref="M330:R330" si="79">SUM(M322:M329)</f>
        <v>0</v>
      </c>
      <c r="N330" s="410">
        <f t="shared" si="79"/>
        <v>0</v>
      </c>
      <c r="O330" s="410">
        <f t="shared" si="79"/>
        <v>0</v>
      </c>
      <c r="P330" s="410">
        <f t="shared" si="79"/>
        <v>0</v>
      </c>
      <c r="Q330" s="410">
        <f t="shared" si="79"/>
        <v>0</v>
      </c>
      <c r="R330" s="412">
        <f t="shared" si="79"/>
        <v>0</v>
      </c>
      <c r="S330" s="386"/>
      <c r="U330" s="417"/>
      <c r="V330" s="417"/>
      <c r="W330" s="417"/>
      <c r="X330" s="417"/>
      <c r="Y330" s="417"/>
      <c r="Z330" s="417"/>
      <c r="AA330" s="417"/>
      <c r="AB330" s="417"/>
      <c r="AC330" s="417"/>
      <c r="AD330" s="417"/>
      <c r="AE330" s="417"/>
      <c r="AF330" s="417"/>
      <c r="AG330" s="417"/>
      <c r="AH330" s="417"/>
      <c r="AI330" s="417"/>
      <c r="AJ330" s="417"/>
      <c r="AK330" s="417"/>
      <c r="AL330" s="417"/>
      <c r="AM330" s="417"/>
      <c r="AN330" s="417"/>
      <c r="AO330" s="417"/>
      <c r="AP330" s="417"/>
      <c r="AQ330" s="417"/>
      <c r="AR330" s="417"/>
      <c r="AS330" s="417"/>
      <c r="AT330" s="417"/>
      <c r="AU330" s="417"/>
      <c r="AV330" s="417"/>
      <c r="AW330" s="417"/>
      <c r="AX330" s="417"/>
      <c r="AY330" s="417"/>
      <c r="AZ330" s="417"/>
      <c r="BA330" s="417"/>
      <c r="BB330" s="417"/>
      <c r="BC330" s="417"/>
      <c r="BD330" s="417"/>
      <c r="BE330" s="417"/>
      <c r="BF330" s="417"/>
      <c r="BG330" s="417"/>
      <c r="BH330" s="417"/>
      <c r="BI330" s="417"/>
      <c r="BJ330" s="417"/>
      <c r="BK330" s="417"/>
      <c r="BL330" s="417"/>
      <c r="BM330" s="417"/>
      <c r="BN330" s="417"/>
      <c r="BO330" s="417"/>
      <c r="BP330" s="417"/>
      <c r="BQ330" s="417"/>
      <c r="BR330" s="417"/>
      <c r="BS330" s="417"/>
      <c r="BT330" s="417"/>
      <c r="BU330" s="417"/>
      <c r="BV330" s="417"/>
      <c r="BW330" s="417"/>
      <c r="BX330" s="417"/>
      <c r="BY330" s="417"/>
      <c r="BZ330" s="417"/>
      <c r="CA330" s="417"/>
      <c r="CB330" s="417"/>
      <c r="CC330" s="417"/>
      <c r="CD330" s="417"/>
      <c r="CE330" s="417"/>
      <c r="CF330" s="417"/>
      <c r="CG330" s="417"/>
      <c r="CH330" s="417"/>
      <c r="CI330" s="417"/>
      <c r="CJ330" s="417"/>
      <c r="CK330" s="417"/>
      <c r="CL330" s="417"/>
      <c r="CM330" s="417"/>
      <c r="CN330" s="417"/>
      <c r="CO330" s="417"/>
      <c r="CP330" s="417"/>
      <c r="CQ330" s="417"/>
      <c r="CR330" s="417"/>
      <c r="CS330" s="417"/>
      <c r="CT330" s="417"/>
      <c r="CU330" s="417"/>
      <c r="CV330" s="417"/>
      <c r="CW330" s="417"/>
      <c r="CX330" s="417"/>
      <c r="CY330" s="417"/>
      <c r="CZ330" s="417"/>
      <c r="DA330" s="417"/>
      <c r="DB330" s="417"/>
      <c r="DC330" s="417"/>
      <c r="DD330" s="417"/>
      <c r="DE330" s="417"/>
      <c r="DF330" s="417"/>
      <c r="DG330" s="417"/>
      <c r="DH330" s="417"/>
      <c r="DI330" s="417"/>
      <c r="DJ330" s="417"/>
      <c r="DK330" s="417"/>
      <c r="DL330" s="417"/>
      <c r="DM330" s="417"/>
      <c r="DN330" s="417"/>
      <c r="DO330" s="417"/>
      <c r="DP330" s="417"/>
      <c r="DQ330" s="417"/>
      <c r="DR330" s="417"/>
      <c r="DS330" s="417"/>
      <c r="DT330" s="417"/>
      <c r="DU330" s="417"/>
      <c r="DV330" s="417"/>
      <c r="DW330" s="417"/>
      <c r="DX330" s="417"/>
      <c r="DY330" s="417"/>
      <c r="DZ330" s="417"/>
      <c r="EA330" s="417"/>
      <c r="EB330" s="417"/>
      <c r="EC330" s="417"/>
      <c r="ED330" s="417"/>
      <c r="EE330" s="417"/>
      <c r="EF330" s="417"/>
      <c r="EG330" s="417"/>
      <c r="EH330" s="417"/>
      <c r="EI330" s="417"/>
      <c r="EJ330" s="417"/>
      <c r="EK330" s="417"/>
      <c r="EL330" s="417"/>
      <c r="EM330" s="417"/>
      <c r="EN330" s="417"/>
      <c r="EO330" s="417"/>
      <c r="EP330" s="417"/>
      <c r="EQ330" s="417"/>
      <c r="ER330" s="417"/>
      <c r="ES330" s="417"/>
      <c r="ET330" s="417"/>
      <c r="EU330" s="417"/>
      <c r="EV330" s="417"/>
      <c r="EW330" s="417"/>
      <c r="EX330" s="417"/>
      <c r="EY330" s="417"/>
      <c r="EZ330" s="417"/>
      <c r="FA330" s="417"/>
      <c r="FB330" s="417"/>
      <c r="FC330" s="417"/>
      <c r="FD330" s="417"/>
      <c r="FE330" s="417"/>
      <c r="FF330" s="417"/>
      <c r="FG330" s="417"/>
      <c r="FH330" s="417"/>
      <c r="FI330" s="417"/>
      <c r="FJ330" s="417"/>
      <c r="FK330" s="417"/>
      <c r="FL330" s="417"/>
      <c r="FM330" s="417"/>
      <c r="FN330" s="417"/>
      <c r="FO330" s="417"/>
      <c r="FP330" s="417"/>
      <c r="FQ330" s="417"/>
      <c r="FR330" s="417"/>
      <c r="FS330" s="417"/>
      <c r="FT330" s="417"/>
      <c r="FU330" s="417"/>
      <c r="FV330" s="417"/>
      <c r="FW330" s="417"/>
      <c r="FX330" s="417"/>
      <c r="FY330" s="417"/>
      <c r="FZ330" s="417"/>
      <c r="GA330" s="417"/>
      <c r="GB330" s="417"/>
      <c r="GC330" s="417"/>
      <c r="GD330" s="417"/>
      <c r="GE330" s="417"/>
      <c r="GF330" s="417"/>
      <c r="GG330" s="417"/>
      <c r="GH330" s="417"/>
      <c r="GI330" s="417"/>
      <c r="GJ330" s="417"/>
      <c r="GK330" s="417"/>
      <c r="GL330" s="417"/>
      <c r="GM330" s="417"/>
      <c r="GN330" s="417"/>
      <c r="GO330" s="417"/>
      <c r="GP330" s="417"/>
      <c r="GQ330" s="417"/>
      <c r="GR330" s="417"/>
      <c r="GS330" s="417"/>
      <c r="GT330" s="417"/>
      <c r="GU330" s="417"/>
      <c r="GV330" s="417"/>
      <c r="GW330" s="417"/>
      <c r="GX330" s="417"/>
      <c r="GY330" s="417"/>
      <c r="GZ330" s="417"/>
      <c r="HA330" s="417"/>
      <c r="HB330" s="417"/>
      <c r="HC330" s="417"/>
      <c r="HD330" s="417"/>
      <c r="HE330" s="417"/>
      <c r="HF330" s="417"/>
      <c r="HG330" s="417"/>
      <c r="HH330" s="417"/>
      <c r="HI330" s="417"/>
      <c r="HJ330" s="417"/>
      <c r="HK330" s="417"/>
      <c r="HL330" s="417"/>
      <c r="HM330" s="417"/>
      <c r="HN330" s="417"/>
      <c r="HO330" s="417"/>
      <c r="HP330" s="417"/>
      <c r="HQ330" s="417"/>
      <c r="HR330" s="417"/>
      <c r="HS330" s="417"/>
      <c r="HT330" s="417"/>
      <c r="HU330" s="417"/>
      <c r="HV330" s="417"/>
      <c r="HW330" s="417"/>
      <c r="HX330" s="417"/>
      <c r="HY330" s="417"/>
      <c r="HZ330" s="417"/>
      <c r="IA330" s="417"/>
      <c r="IB330" s="417"/>
      <c r="IC330" s="417"/>
      <c r="ID330" s="417"/>
      <c r="IE330" s="417"/>
      <c r="IF330" s="417"/>
      <c r="IG330" s="417"/>
      <c r="IH330" s="417"/>
      <c r="II330" s="417"/>
      <c r="IJ330" s="417"/>
      <c r="IK330" s="417"/>
      <c r="IL330" s="417"/>
      <c r="IM330" s="417"/>
      <c r="IN330" s="417"/>
      <c r="IO330" s="417"/>
      <c r="IP330" s="417"/>
      <c r="IQ330" s="417"/>
      <c r="IR330" s="417"/>
      <c r="IS330" s="417"/>
      <c r="IT330" s="417"/>
      <c r="IU330" s="417"/>
      <c r="IV330" s="417"/>
    </row>
    <row r="331" spans="1:256" s="382" customFormat="1" ht="15" customHeight="1">
      <c r="A331" s="378"/>
      <c r="B331" s="383"/>
      <c r="C331" s="413"/>
      <c r="D331" s="386"/>
      <c r="E331" s="386"/>
      <c r="F331" s="386"/>
      <c r="G331" s="386"/>
      <c r="H331" s="386"/>
      <c r="I331" s="386"/>
      <c r="J331" s="481"/>
      <c r="K331" s="393"/>
      <c r="L331" s="414"/>
      <c r="M331" s="415"/>
      <c r="N331" s="415"/>
      <c r="O331" s="415"/>
      <c r="P331" s="415"/>
      <c r="Q331" s="415"/>
      <c r="R331" s="415"/>
      <c r="S331" s="386"/>
      <c r="U331" s="417"/>
      <c r="V331" s="417"/>
      <c r="W331" s="417"/>
      <c r="X331" s="417"/>
      <c r="Y331" s="417"/>
      <c r="Z331" s="417"/>
      <c r="AA331" s="417"/>
      <c r="AB331" s="417"/>
      <c r="AC331" s="417"/>
      <c r="AD331" s="417"/>
      <c r="AE331" s="417"/>
      <c r="AF331" s="417"/>
      <c r="AG331" s="417"/>
      <c r="AH331" s="417"/>
      <c r="AI331" s="417"/>
      <c r="AJ331" s="417"/>
      <c r="AK331" s="417"/>
      <c r="AL331" s="417"/>
      <c r="AM331" s="417"/>
      <c r="AN331" s="417"/>
      <c r="AO331" s="417"/>
      <c r="AP331" s="417"/>
      <c r="AQ331" s="417"/>
      <c r="AR331" s="417"/>
      <c r="AS331" s="417"/>
      <c r="AT331" s="417"/>
      <c r="AU331" s="417"/>
      <c r="AV331" s="417"/>
      <c r="AW331" s="417"/>
      <c r="AX331" s="417"/>
      <c r="AY331" s="417"/>
      <c r="AZ331" s="417"/>
      <c r="BA331" s="417"/>
      <c r="BB331" s="417"/>
      <c r="BC331" s="417"/>
      <c r="BD331" s="417"/>
      <c r="BE331" s="417"/>
      <c r="BF331" s="417"/>
      <c r="BG331" s="417"/>
      <c r="BH331" s="417"/>
      <c r="BI331" s="417"/>
      <c r="BJ331" s="417"/>
      <c r="BK331" s="417"/>
      <c r="BL331" s="417"/>
      <c r="BM331" s="417"/>
      <c r="BN331" s="417"/>
      <c r="BO331" s="417"/>
      <c r="BP331" s="417"/>
      <c r="BQ331" s="417"/>
      <c r="BR331" s="417"/>
      <c r="BS331" s="417"/>
      <c r="BT331" s="417"/>
      <c r="BU331" s="417"/>
      <c r="BV331" s="417"/>
      <c r="BW331" s="417"/>
      <c r="BX331" s="417"/>
      <c r="BY331" s="417"/>
      <c r="BZ331" s="417"/>
      <c r="CA331" s="417"/>
      <c r="CB331" s="417"/>
      <c r="CC331" s="417"/>
      <c r="CD331" s="417"/>
      <c r="CE331" s="417"/>
      <c r="CF331" s="417"/>
      <c r="CG331" s="417"/>
      <c r="CH331" s="417"/>
      <c r="CI331" s="417"/>
      <c r="CJ331" s="417"/>
      <c r="CK331" s="417"/>
      <c r="CL331" s="417"/>
      <c r="CM331" s="417"/>
      <c r="CN331" s="417"/>
      <c r="CO331" s="417"/>
      <c r="CP331" s="417"/>
      <c r="CQ331" s="417"/>
      <c r="CR331" s="417"/>
      <c r="CS331" s="417"/>
      <c r="CT331" s="417"/>
      <c r="CU331" s="417"/>
      <c r="CV331" s="417"/>
      <c r="CW331" s="417"/>
      <c r="CX331" s="417"/>
      <c r="CY331" s="417"/>
      <c r="CZ331" s="417"/>
      <c r="DA331" s="417"/>
      <c r="DB331" s="417"/>
      <c r="DC331" s="417"/>
      <c r="DD331" s="417"/>
      <c r="DE331" s="417"/>
      <c r="DF331" s="417"/>
      <c r="DG331" s="417"/>
      <c r="DH331" s="417"/>
      <c r="DI331" s="417"/>
      <c r="DJ331" s="417"/>
      <c r="DK331" s="417"/>
      <c r="DL331" s="417"/>
      <c r="DM331" s="417"/>
      <c r="DN331" s="417"/>
      <c r="DO331" s="417"/>
      <c r="DP331" s="417"/>
      <c r="DQ331" s="417"/>
      <c r="DR331" s="417"/>
      <c r="DS331" s="417"/>
      <c r="DT331" s="417"/>
      <c r="DU331" s="417"/>
      <c r="DV331" s="417"/>
      <c r="DW331" s="417"/>
      <c r="DX331" s="417"/>
      <c r="DY331" s="417"/>
      <c r="DZ331" s="417"/>
      <c r="EA331" s="417"/>
      <c r="EB331" s="417"/>
      <c r="EC331" s="417"/>
      <c r="ED331" s="417"/>
      <c r="EE331" s="417"/>
      <c r="EF331" s="417"/>
      <c r="EG331" s="417"/>
      <c r="EH331" s="417"/>
      <c r="EI331" s="417"/>
      <c r="EJ331" s="417"/>
      <c r="EK331" s="417"/>
      <c r="EL331" s="417"/>
      <c r="EM331" s="417"/>
      <c r="EN331" s="417"/>
      <c r="EO331" s="417"/>
      <c r="EP331" s="417"/>
      <c r="EQ331" s="417"/>
      <c r="ER331" s="417"/>
      <c r="ES331" s="417"/>
      <c r="ET331" s="417"/>
      <c r="EU331" s="417"/>
      <c r="EV331" s="417"/>
      <c r="EW331" s="417"/>
      <c r="EX331" s="417"/>
      <c r="EY331" s="417"/>
      <c r="EZ331" s="417"/>
      <c r="FA331" s="417"/>
      <c r="FB331" s="417"/>
      <c r="FC331" s="417"/>
      <c r="FD331" s="417"/>
      <c r="FE331" s="417"/>
      <c r="FF331" s="417"/>
      <c r="FG331" s="417"/>
      <c r="FH331" s="417"/>
      <c r="FI331" s="417"/>
      <c r="FJ331" s="417"/>
      <c r="FK331" s="417"/>
      <c r="FL331" s="417"/>
      <c r="FM331" s="417"/>
      <c r="FN331" s="417"/>
      <c r="FO331" s="417"/>
      <c r="FP331" s="417"/>
      <c r="FQ331" s="417"/>
      <c r="FR331" s="417"/>
      <c r="FS331" s="417"/>
      <c r="FT331" s="417"/>
      <c r="FU331" s="417"/>
      <c r="FV331" s="417"/>
      <c r="FW331" s="417"/>
      <c r="FX331" s="417"/>
      <c r="FY331" s="417"/>
      <c r="FZ331" s="417"/>
      <c r="GA331" s="417"/>
      <c r="GB331" s="417"/>
      <c r="GC331" s="417"/>
      <c r="GD331" s="417"/>
      <c r="GE331" s="417"/>
      <c r="GF331" s="417"/>
      <c r="GG331" s="417"/>
      <c r="GH331" s="417"/>
      <c r="GI331" s="417"/>
      <c r="GJ331" s="417"/>
      <c r="GK331" s="417"/>
      <c r="GL331" s="417"/>
      <c r="GM331" s="417"/>
      <c r="GN331" s="417"/>
      <c r="GO331" s="417"/>
      <c r="GP331" s="417"/>
      <c r="GQ331" s="417"/>
      <c r="GR331" s="417"/>
      <c r="GS331" s="417"/>
      <c r="GT331" s="417"/>
      <c r="GU331" s="417"/>
      <c r="GV331" s="417"/>
      <c r="GW331" s="417"/>
      <c r="GX331" s="417"/>
      <c r="GY331" s="417"/>
      <c r="GZ331" s="417"/>
      <c r="HA331" s="417"/>
      <c r="HB331" s="417"/>
      <c r="HC331" s="417"/>
      <c r="HD331" s="417"/>
      <c r="HE331" s="417"/>
      <c r="HF331" s="417"/>
      <c r="HG331" s="417"/>
      <c r="HH331" s="417"/>
      <c r="HI331" s="417"/>
      <c r="HJ331" s="417"/>
      <c r="HK331" s="417"/>
      <c r="HL331" s="417"/>
      <c r="HM331" s="417"/>
      <c r="HN331" s="417"/>
      <c r="HO331" s="417"/>
      <c r="HP331" s="417"/>
      <c r="HQ331" s="417"/>
      <c r="HR331" s="417"/>
      <c r="HS331" s="417"/>
      <c r="HT331" s="417"/>
      <c r="HU331" s="417"/>
      <c r="HV331" s="417"/>
      <c r="HW331" s="417"/>
      <c r="HX331" s="417"/>
      <c r="HY331" s="417"/>
      <c r="HZ331" s="417"/>
      <c r="IA331" s="417"/>
      <c r="IB331" s="417"/>
      <c r="IC331" s="417"/>
      <c r="ID331" s="417"/>
      <c r="IE331" s="417"/>
      <c r="IF331" s="417"/>
      <c r="IG331" s="417"/>
      <c r="IH331" s="417"/>
      <c r="II331" s="417"/>
      <c r="IJ331" s="417"/>
      <c r="IK331" s="417"/>
      <c r="IL331" s="417"/>
      <c r="IM331" s="417"/>
      <c r="IN331" s="417"/>
      <c r="IO331" s="417"/>
      <c r="IP331" s="417"/>
      <c r="IQ331" s="417"/>
      <c r="IR331" s="417"/>
      <c r="IS331" s="417"/>
      <c r="IT331" s="417"/>
      <c r="IU331" s="417"/>
      <c r="IV331" s="417"/>
    </row>
    <row r="332" spans="1:256" s="382" customFormat="1" ht="8.1" customHeight="1">
      <c r="A332" s="378"/>
      <c r="B332" s="386"/>
      <c r="C332" s="413"/>
      <c r="D332" s="386"/>
      <c r="E332" s="386"/>
      <c r="F332" s="386"/>
      <c r="G332" s="386"/>
      <c r="H332" s="386"/>
      <c r="I332" s="386"/>
      <c r="J332" s="481"/>
      <c r="K332" s="393"/>
      <c r="L332" s="413"/>
      <c r="M332" s="386"/>
      <c r="N332" s="386"/>
      <c r="O332" s="386"/>
      <c r="P332" s="386"/>
      <c r="Q332" s="386"/>
      <c r="R332" s="386"/>
      <c r="S332" s="386"/>
      <c r="U332" s="417"/>
      <c r="V332" s="417"/>
      <c r="W332" s="417"/>
      <c r="X332" s="417"/>
      <c r="Y332" s="417"/>
      <c r="Z332" s="417"/>
      <c r="AA332" s="417"/>
      <c r="AB332" s="417"/>
      <c r="AC332" s="417"/>
      <c r="AD332" s="417"/>
      <c r="AE332" s="417"/>
      <c r="AF332" s="417"/>
      <c r="AG332" s="417"/>
      <c r="AH332" s="417"/>
      <c r="AI332" s="417"/>
      <c r="AJ332" s="417"/>
      <c r="AK332" s="417"/>
      <c r="AL332" s="417"/>
      <c r="AM332" s="417"/>
      <c r="AN332" s="417"/>
      <c r="AO332" s="417"/>
      <c r="AP332" s="417"/>
      <c r="AQ332" s="417"/>
      <c r="AR332" s="417"/>
      <c r="AS332" s="417"/>
      <c r="AT332" s="417"/>
      <c r="AU332" s="417"/>
      <c r="AV332" s="417"/>
      <c r="AW332" s="417"/>
      <c r="AX332" s="417"/>
      <c r="AY332" s="417"/>
      <c r="AZ332" s="417"/>
      <c r="BA332" s="417"/>
      <c r="BB332" s="417"/>
      <c r="BC332" s="417"/>
      <c r="BD332" s="417"/>
      <c r="BE332" s="417"/>
      <c r="BF332" s="417"/>
      <c r="BG332" s="417"/>
      <c r="BH332" s="417"/>
      <c r="BI332" s="417"/>
      <c r="BJ332" s="417"/>
      <c r="BK332" s="417"/>
      <c r="BL332" s="417"/>
      <c r="BM332" s="417"/>
      <c r="BN332" s="417"/>
      <c r="BO332" s="417"/>
      <c r="BP332" s="417"/>
      <c r="BQ332" s="417"/>
      <c r="BR332" s="417"/>
      <c r="BS332" s="417"/>
      <c r="BT332" s="417"/>
      <c r="BU332" s="417"/>
      <c r="BV332" s="417"/>
      <c r="BW332" s="417"/>
      <c r="BX332" s="417"/>
      <c r="BY332" s="417"/>
      <c r="BZ332" s="417"/>
      <c r="CA332" s="417"/>
      <c r="CB332" s="417"/>
      <c r="CC332" s="417"/>
      <c r="CD332" s="417"/>
      <c r="CE332" s="417"/>
      <c r="CF332" s="417"/>
      <c r="CG332" s="417"/>
      <c r="CH332" s="417"/>
      <c r="CI332" s="417"/>
      <c r="CJ332" s="417"/>
      <c r="CK332" s="417"/>
      <c r="CL332" s="417"/>
      <c r="CM332" s="417"/>
      <c r="CN332" s="417"/>
      <c r="CO332" s="417"/>
      <c r="CP332" s="417"/>
      <c r="CQ332" s="417"/>
      <c r="CR332" s="417"/>
      <c r="CS332" s="417"/>
      <c r="CT332" s="417"/>
      <c r="CU332" s="417"/>
      <c r="CV332" s="417"/>
      <c r="CW332" s="417"/>
      <c r="CX332" s="417"/>
      <c r="CY332" s="417"/>
      <c r="CZ332" s="417"/>
      <c r="DA332" s="417"/>
      <c r="DB332" s="417"/>
      <c r="DC332" s="417"/>
      <c r="DD332" s="417"/>
      <c r="DE332" s="417"/>
      <c r="DF332" s="417"/>
      <c r="DG332" s="417"/>
      <c r="DH332" s="417"/>
      <c r="DI332" s="417"/>
      <c r="DJ332" s="417"/>
      <c r="DK332" s="417"/>
      <c r="DL332" s="417"/>
      <c r="DM332" s="417"/>
      <c r="DN332" s="417"/>
      <c r="DO332" s="417"/>
      <c r="DP332" s="417"/>
      <c r="DQ332" s="417"/>
      <c r="DR332" s="417"/>
      <c r="DS332" s="417"/>
      <c r="DT332" s="417"/>
      <c r="DU332" s="417"/>
      <c r="DV332" s="417"/>
      <c r="DW332" s="417"/>
      <c r="DX332" s="417"/>
      <c r="DY332" s="417"/>
      <c r="DZ332" s="417"/>
      <c r="EA332" s="417"/>
      <c r="EB332" s="417"/>
      <c r="EC332" s="417"/>
      <c r="ED332" s="417"/>
      <c r="EE332" s="417"/>
      <c r="EF332" s="417"/>
      <c r="EG332" s="417"/>
      <c r="EH332" s="417"/>
      <c r="EI332" s="417"/>
      <c r="EJ332" s="417"/>
      <c r="EK332" s="417"/>
      <c r="EL332" s="417"/>
      <c r="EM332" s="417"/>
      <c r="EN332" s="417"/>
      <c r="EO332" s="417"/>
      <c r="EP332" s="417"/>
      <c r="EQ332" s="417"/>
      <c r="ER332" s="417"/>
      <c r="ES332" s="417"/>
      <c r="ET332" s="417"/>
      <c r="EU332" s="417"/>
      <c r="EV332" s="417"/>
      <c r="EW332" s="417"/>
      <c r="EX332" s="417"/>
      <c r="EY332" s="417"/>
      <c r="EZ332" s="417"/>
      <c r="FA332" s="417"/>
      <c r="FB332" s="417"/>
      <c r="FC332" s="417"/>
      <c r="FD332" s="417"/>
      <c r="FE332" s="417"/>
      <c r="FF332" s="417"/>
      <c r="FG332" s="417"/>
      <c r="FH332" s="417"/>
      <c r="FI332" s="417"/>
      <c r="FJ332" s="417"/>
      <c r="FK332" s="417"/>
      <c r="FL332" s="417"/>
      <c r="FM332" s="417"/>
      <c r="FN332" s="417"/>
      <c r="FO332" s="417"/>
      <c r="FP332" s="417"/>
      <c r="FQ332" s="417"/>
      <c r="FR332" s="417"/>
      <c r="FS332" s="417"/>
      <c r="FT332" s="417"/>
      <c r="FU332" s="417"/>
      <c r="FV332" s="417"/>
      <c r="FW332" s="417"/>
      <c r="FX332" s="417"/>
      <c r="FY332" s="417"/>
      <c r="FZ332" s="417"/>
      <c r="GA332" s="417"/>
      <c r="GB332" s="417"/>
      <c r="GC332" s="417"/>
      <c r="GD332" s="417"/>
      <c r="GE332" s="417"/>
      <c r="GF332" s="417"/>
      <c r="GG332" s="417"/>
      <c r="GH332" s="417"/>
      <c r="GI332" s="417"/>
      <c r="GJ332" s="417"/>
      <c r="GK332" s="417"/>
      <c r="GL332" s="417"/>
      <c r="GM332" s="417"/>
      <c r="GN332" s="417"/>
      <c r="GO332" s="417"/>
      <c r="GP332" s="417"/>
      <c r="GQ332" s="417"/>
      <c r="GR332" s="417"/>
      <c r="GS332" s="417"/>
      <c r="GT332" s="417"/>
      <c r="GU332" s="417"/>
      <c r="GV332" s="417"/>
      <c r="GW332" s="417"/>
      <c r="GX332" s="417"/>
      <c r="GY332" s="417"/>
      <c r="GZ332" s="417"/>
      <c r="HA332" s="417"/>
      <c r="HB332" s="417"/>
      <c r="HC332" s="417"/>
      <c r="HD332" s="417"/>
      <c r="HE332" s="417"/>
      <c r="HF332" s="417"/>
      <c r="HG332" s="417"/>
      <c r="HH332" s="417"/>
      <c r="HI332" s="417"/>
      <c r="HJ332" s="417"/>
      <c r="HK332" s="417"/>
      <c r="HL332" s="417"/>
      <c r="HM332" s="417"/>
      <c r="HN332" s="417"/>
      <c r="HO332" s="417"/>
      <c r="HP332" s="417"/>
      <c r="HQ332" s="417"/>
      <c r="HR332" s="417"/>
      <c r="HS332" s="417"/>
      <c r="HT332" s="417"/>
      <c r="HU332" s="417"/>
      <c r="HV332" s="417"/>
      <c r="HW332" s="417"/>
      <c r="HX332" s="417"/>
      <c r="HY332" s="417"/>
      <c r="HZ332" s="417"/>
      <c r="IA332" s="417"/>
      <c r="IB332" s="417"/>
      <c r="IC332" s="417"/>
      <c r="ID332" s="417"/>
      <c r="IE332" s="417"/>
      <c r="IF332" s="417"/>
      <c r="IG332" s="417"/>
      <c r="IH332" s="417"/>
      <c r="II332" s="417"/>
      <c r="IJ332" s="417"/>
      <c r="IK332" s="417"/>
      <c r="IL332" s="417"/>
      <c r="IM332" s="417"/>
      <c r="IN332" s="417"/>
      <c r="IO332" s="417"/>
      <c r="IP332" s="417"/>
      <c r="IQ332" s="417"/>
      <c r="IR332" s="417"/>
      <c r="IS332" s="417"/>
      <c r="IT332" s="417"/>
      <c r="IU332" s="417"/>
      <c r="IV332" s="417"/>
    </row>
    <row r="333" spans="1:256" s="500" customFormat="1" ht="8.1" customHeight="1">
      <c r="A333" s="496"/>
      <c r="B333" s="497"/>
      <c r="C333" s="498"/>
      <c r="D333" s="497"/>
      <c r="E333" s="497"/>
      <c r="F333" s="497"/>
      <c r="G333" s="497"/>
      <c r="H333" s="497"/>
      <c r="I333" s="497"/>
      <c r="J333" s="499"/>
      <c r="L333" s="498"/>
      <c r="M333" s="497"/>
      <c r="N333" s="497"/>
      <c r="O333" s="497"/>
      <c r="P333" s="497"/>
      <c r="Q333" s="497"/>
      <c r="R333" s="497"/>
      <c r="S333" s="497"/>
      <c r="U333" s="497"/>
      <c r="V333" s="497"/>
      <c r="W333" s="497"/>
      <c r="X333" s="497"/>
      <c r="Y333" s="497"/>
      <c r="Z333" s="497"/>
      <c r="AA333" s="497"/>
      <c r="AB333" s="497"/>
      <c r="AC333" s="497"/>
      <c r="AD333" s="497"/>
      <c r="AE333" s="497"/>
      <c r="AF333" s="497"/>
      <c r="AG333" s="497"/>
      <c r="AH333" s="497"/>
      <c r="AI333" s="497"/>
      <c r="AJ333" s="497"/>
      <c r="AK333" s="497"/>
      <c r="AL333" s="497"/>
      <c r="AM333" s="497"/>
      <c r="AN333" s="497"/>
      <c r="AO333" s="497"/>
      <c r="AP333" s="497"/>
      <c r="AQ333" s="497"/>
      <c r="AR333" s="497"/>
      <c r="AS333" s="497"/>
      <c r="AT333" s="497"/>
      <c r="AU333" s="497"/>
      <c r="AV333" s="497"/>
      <c r="AW333" s="497"/>
      <c r="AX333" s="497"/>
      <c r="AY333" s="497"/>
      <c r="AZ333" s="497"/>
      <c r="BA333" s="497"/>
      <c r="BB333" s="497"/>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c r="BW333" s="497"/>
      <c r="BX333" s="497"/>
      <c r="BY333" s="497"/>
      <c r="BZ333" s="497"/>
      <c r="CA333" s="497"/>
      <c r="CB333" s="497"/>
      <c r="CC333" s="497"/>
      <c r="CD333" s="497"/>
      <c r="CE333" s="497"/>
      <c r="CF333" s="497"/>
      <c r="CG333" s="497"/>
      <c r="CH333" s="497"/>
      <c r="CI333" s="497"/>
      <c r="CJ333" s="497"/>
      <c r="CK333" s="497"/>
      <c r="CL333" s="497"/>
      <c r="CM333" s="497"/>
      <c r="CN333" s="497"/>
      <c r="CO333" s="497"/>
      <c r="CP333" s="497"/>
      <c r="CQ333" s="497"/>
      <c r="CR333" s="497"/>
      <c r="CS333" s="497"/>
      <c r="CT333" s="497"/>
      <c r="CU333" s="497"/>
      <c r="CV333" s="497"/>
      <c r="CW333" s="497"/>
      <c r="CX333" s="497"/>
      <c r="CY333" s="497"/>
      <c r="CZ333" s="497"/>
      <c r="DA333" s="497"/>
      <c r="DB333" s="497"/>
      <c r="DC333" s="497"/>
      <c r="DD333" s="497"/>
      <c r="DE333" s="497"/>
      <c r="DF333" s="497"/>
      <c r="DG333" s="497"/>
      <c r="DH333" s="497"/>
      <c r="DI333" s="497"/>
      <c r="DJ333" s="497"/>
      <c r="DK333" s="497"/>
      <c r="DL333" s="497"/>
      <c r="DM333" s="497"/>
      <c r="DN333" s="497"/>
      <c r="DO333" s="497"/>
      <c r="DP333" s="497"/>
      <c r="DQ333" s="497"/>
      <c r="DR333" s="497"/>
      <c r="DS333" s="497"/>
      <c r="DT333" s="497"/>
      <c r="DU333" s="497"/>
      <c r="DV333" s="497"/>
      <c r="DW333" s="497"/>
      <c r="DX333" s="497"/>
      <c r="DY333" s="497"/>
      <c r="DZ333" s="497"/>
      <c r="EA333" s="497"/>
      <c r="EB333" s="497"/>
      <c r="EC333" s="497"/>
      <c r="ED333" s="497"/>
      <c r="EE333" s="497"/>
      <c r="EF333" s="497"/>
      <c r="EG333" s="497"/>
      <c r="EH333" s="497"/>
      <c r="EI333" s="497"/>
      <c r="EJ333" s="497"/>
      <c r="EK333" s="497"/>
      <c r="EL333" s="497"/>
      <c r="EM333" s="497"/>
      <c r="EN333" s="497"/>
      <c r="EO333" s="497"/>
      <c r="EP333" s="497"/>
      <c r="EQ333" s="497"/>
      <c r="ER333" s="497"/>
      <c r="ES333" s="497"/>
      <c r="ET333" s="497"/>
      <c r="EU333" s="497"/>
      <c r="EV333" s="497"/>
      <c r="EW333" s="497"/>
      <c r="EX333" s="497"/>
      <c r="EY333" s="497"/>
      <c r="EZ333" s="497"/>
      <c r="FA333" s="497"/>
      <c r="FB333" s="497"/>
      <c r="FC333" s="497"/>
      <c r="FD333" s="497"/>
      <c r="FE333" s="497"/>
      <c r="FF333" s="497"/>
      <c r="FG333" s="497"/>
      <c r="FH333" s="497"/>
      <c r="FI333" s="497"/>
      <c r="FJ333" s="497"/>
      <c r="FK333" s="497"/>
      <c r="FL333" s="497"/>
      <c r="FM333" s="497"/>
      <c r="FN333" s="497"/>
      <c r="FO333" s="497"/>
      <c r="FP333" s="497"/>
      <c r="FQ333" s="497"/>
      <c r="FR333" s="497"/>
      <c r="FS333" s="497"/>
      <c r="FT333" s="497"/>
      <c r="FU333" s="497"/>
      <c r="FV333" s="497"/>
      <c r="FW333" s="497"/>
      <c r="FX333" s="497"/>
      <c r="FY333" s="497"/>
      <c r="FZ333" s="497"/>
      <c r="GA333" s="497"/>
      <c r="GB333" s="497"/>
      <c r="GC333" s="497"/>
      <c r="GD333" s="497"/>
      <c r="GE333" s="497"/>
      <c r="GF333" s="497"/>
      <c r="GG333" s="497"/>
      <c r="GH333" s="497"/>
      <c r="GI333" s="497"/>
      <c r="GJ333" s="497"/>
      <c r="GK333" s="497"/>
      <c r="GL333" s="497"/>
      <c r="GM333" s="497"/>
      <c r="GN333" s="497"/>
      <c r="GO333" s="497"/>
      <c r="GP333" s="497"/>
      <c r="GQ333" s="497"/>
      <c r="GR333" s="497"/>
      <c r="GS333" s="497"/>
      <c r="GT333" s="497"/>
      <c r="GU333" s="497"/>
      <c r="GV333" s="497"/>
      <c r="GW333" s="497"/>
      <c r="GX333" s="497"/>
      <c r="GY333" s="497"/>
      <c r="GZ333" s="497"/>
      <c r="HA333" s="497"/>
      <c r="HB333" s="497"/>
      <c r="HC333" s="497"/>
      <c r="HD333" s="497"/>
      <c r="HE333" s="497"/>
      <c r="HF333" s="497"/>
      <c r="HG333" s="497"/>
      <c r="HH333" s="497"/>
      <c r="HI333" s="497"/>
      <c r="HJ333" s="497"/>
      <c r="HK333" s="497"/>
      <c r="HL333" s="497"/>
      <c r="HM333" s="497"/>
      <c r="HN333" s="497"/>
      <c r="HO333" s="497"/>
      <c r="HP333" s="497"/>
      <c r="HQ333" s="497"/>
      <c r="HR333" s="497"/>
      <c r="HS333" s="497"/>
      <c r="HT333" s="497"/>
      <c r="HU333" s="497"/>
      <c r="HV333" s="497"/>
      <c r="HW333" s="497"/>
      <c r="HX333" s="497"/>
      <c r="HY333" s="497"/>
      <c r="HZ333" s="497"/>
      <c r="IA333" s="497"/>
      <c r="IB333" s="497"/>
      <c r="IC333" s="497"/>
      <c r="ID333" s="497"/>
      <c r="IE333" s="497"/>
      <c r="IF333" s="497"/>
      <c r="IG333" s="497"/>
      <c r="IH333" s="497"/>
      <c r="II333" s="497"/>
      <c r="IJ333" s="497"/>
      <c r="IK333" s="497"/>
      <c r="IL333" s="497"/>
      <c r="IM333" s="497"/>
      <c r="IN333" s="497"/>
      <c r="IO333" s="497"/>
      <c r="IP333" s="497"/>
      <c r="IQ333" s="497"/>
      <c r="IR333" s="497"/>
      <c r="IS333" s="497"/>
      <c r="IT333" s="497"/>
      <c r="IU333" s="497"/>
      <c r="IV333" s="497"/>
    </row>
    <row r="334" spans="1:256" s="382" customFormat="1" ht="36" hidden="1" customHeight="1">
      <c r="A334" s="378"/>
      <c r="B334" s="379"/>
      <c r="C334" s="380"/>
      <c r="D334" s="379"/>
      <c r="E334" s="379"/>
      <c r="F334" s="379"/>
      <c r="G334" s="379"/>
      <c r="H334" s="379"/>
      <c r="I334" s="379"/>
      <c r="J334" s="481"/>
      <c r="K334" s="381"/>
      <c r="L334" s="380"/>
      <c r="M334" s="379"/>
      <c r="N334" s="379"/>
      <c r="O334" s="379"/>
      <c r="P334" s="379"/>
      <c r="Q334" s="379"/>
      <c r="R334" s="379"/>
      <c r="S334" s="379"/>
      <c r="U334" s="417"/>
      <c r="V334" s="417"/>
      <c r="W334" s="417"/>
      <c r="X334" s="417"/>
      <c r="Y334" s="417"/>
      <c r="Z334" s="417"/>
      <c r="AA334" s="417"/>
      <c r="AB334" s="417"/>
      <c r="AC334" s="417"/>
      <c r="AD334" s="417"/>
      <c r="AE334" s="417"/>
      <c r="AF334" s="417"/>
      <c r="AG334" s="417"/>
      <c r="AH334" s="417"/>
      <c r="AI334" s="417"/>
      <c r="AJ334" s="417"/>
      <c r="AK334" s="417"/>
      <c r="AL334" s="417"/>
      <c r="AM334" s="417"/>
      <c r="AN334" s="417"/>
      <c r="AO334" s="417"/>
      <c r="AP334" s="417"/>
      <c r="AQ334" s="417"/>
      <c r="AR334" s="417"/>
      <c r="AS334" s="417"/>
      <c r="AT334" s="417"/>
      <c r="AU334" s="417"/>
      <c r="AV334" s="417"/>
      <c r="AW334" s="417"/>
      <c r="AX334" s="417"/>
      <c r="AY334" s="417"/>
      <c r="AZ334" s="417"/>
      <c r="BA334" s="417"/>
      <c r="BB334" s="417"/>
      <c r="BC334" s="417"/>
      <c r="BD334" s="417"/>
      <c r="BE334" s="417"/>
      <c r="BF334" s="417"/>
      <c r="BG334" s="417"/>
      <c r="BH334" s="417"/>
      <c r="BI334" s="417"/>
      <c r="BJ334" s="417"/>
      <c r="BK334" s="417"/>
      <c r="BL334" s="417"/>
      <c r="BM334" s="417"/>
      <c r="BN334" s="417"/>
      <c r="BO334" s="417"/>
      <c r="BP334" s="417"/>
      <c r="BQ334" s="417"/>
      <c r="BR334" s="417"/>
      <c r="BS334" s="417"/>
      <c r="BT334" s="417"/>
      <c r="BU334" s="417"/>
      <c r="BV334" s="417"/>
      <c r="BW334" s="417"/>
      <c r="BX334" s="417"/>
      <c r="BY334" s="417"/>
      <c r="BZ334" s="417"/>
      <c r="CA334" s="417"/>
      <c r="CB334" s="417"/>
      <c r="CC334" s="417"/>
      <c r="CD334" s="417"/>
      <c r="CE334" s="417"/>
      <c r="CF334" s="417"/>
      <c r="CG334" s="417"/>
      <c r="CH334" s="417"/>
      <c r="CI334" s="417"/>
      <c r="CJ334" s="417"/>
      <c r="CK334" s="417"/>
      <c r="CL334" s="417"/>
      <c r="CM334" s="417"/>
      <c r="CN334" s="417"/>
      <c r="CO334" s="417"/>
      <c r="CP334" s="417"/>
      <c r="CQ334" s="417"/>
      <c r="CR334" s="417"/>
      <c r="CS334" s="417"/>
      <c r="CT334" s="417"/>
      <c r="CU334" s="417"/>
      <c r="CV334" s="417"/>
      <c r="CW334" s="417"/>
      <c r="CX334" s="417"/>
      <c r="CY334" s="417"/>
      <c r="CZ334" s="417"/>
      <c r="DA334" s="417"/>
      <c r="DB334" s="417"/>
      <c r="DC334" s="417"/>
      <c r="DD334" s="417"/>
      <c r="DE334" s="417"/>
      <c r="DF334" s="417"/>
      <c r="DG334" s="417"/>
      <c r="DH334" s="417"/>
      <c r="DI334" s="417"/>
      <c r="DJ334" s="417"/>
      <c r="DK334" s="417"/>
      <c r="DL334" s="417"/>
      <c r="DM334" s="417"/>
      <c r="DN334" s="417"/>
      <c r="DO334" s="417"/>
      <c r="DP334" s="417"/>
      <c r="DQ334" s="417"/>
      <c r="DR334" s="417"/>
      <c r="DS334" s="417"/>
      <c r="DT334" s="417"/>
      <c r="DU334" s="417"/>
      <c r="DV334" s="417"/>
      <c r="DW334" s="417"/>
      <c r="DX334" s="417"/>
      <c r="DY334" s="417"/>
      <c r="DZ334" s="417"/>
      <c r="EA334" s="417"/>
      <c r="EB334" s="417"/>
      <c r="EC334" s="417"/>
      <c r="ED334" s="417"/>
      <c r="EE334" s="417"/>
      <c r="EF334" s="417"/>
      <c r="EG334" s="417"/>
      <c r="EH334" s="417"/>
      <c r="EI334" s="417"/>
      <c r="EJ334" s="417"/>
      <c r="EK334" s="417"/>
      <c r="EL334" s="417"/>
      <c r="EM334" s="417"/>
      <c r="EN334" s="417"/>
      <c r="EO334" s="417"/>
      <c r="EP334" s="417"/>
      <c r="EQ334" s="417"/>
      <c r="ER334" s="417"/>
      <c r="ES334" s="417"/>
      <c r="ET334" s="417"/>
      <c r="EU334" s="417"/>
      <c r="EV334" s="417"/>
      <c r="EW334" s="417"/>
      <c r="EX334" s="417"/>
      <c r="EY334" s="417"/>
      <c r="EZ334" s="417"/>
      <c r="FA334" s="417"/>
      <c r="FB334" s="417"/>
      <c r="FC334" s="417"/>
      <c r="FD334" s="417"/>
      <c r="FE334" s="417"/>
      <c r="FF334" s="417"/>
      <c r="FG334" s="417"/>
      <c r="FH334" s="417"/>
      <c r="FI334" s="417"/>
      <c r="FJ334" s="417"/>
      <c r="FK334" s="417"/>
      <c r="FL334" s="417"/>
      <c r="FM334" s="417"/>
      <c r="FN334" s="417"/>
      <c r="FO334" s="417"/>
      <c r="FP334" s="417"/>
      <c r="FQ334" s="417"/>
      <c r="FR334" s="417"/>
      <c r="FS334" s="417"/>
      <c r="FT334" s="417"/>
      <c r="FU334" s="417"/>
      <c r="FV334" s="417"/>
      <c r="FW334" s="417"/>
      <c r="FX334" s="417"/>
      <c r="FY334" s="417"/>
      <c r="FZ334" s="417"/>
      <c r="GA334" s="417"/>
      <c r="GB334" s="417"/>
      <c r="GC334" s="417"/>
      <c r="GD334" s="417"/>
      <c r="GE334" s="417"/>
      <c r="GF334" s="417"/>
      <c r="GG334" s="417"/>
      <c r="GH334" s="417"/>
      <c r="GI334" s="417"/>
      <c r="GJ334" s="417"/>
      <c r="GK334" s="417"/>
      <c r="GL334" s="417"/>
      <c r="GM334" s="417"/>
      <c r="GN334" s="417"/>
      <c r="GO334" s="417"/>
      <c r="GP334" s="417"/>
      <c r="GQ334" s="417"/>
      <c r="GR334" s="417"/>
      <c r="GS334" s="417"/>
      <c r="GT334" s="417"/>
      <c r="GU334" s="417"/>
      <c r="GV334" s="417"/>
      <c r="GW334" s="417"/>
      <c r="GX334" s="417"/>
      <c r="GY334" s="417"/>
      <c r="GZ334" s="417"/>
      <c r="HA334" s="417"/>
      <c r="HB334" s="417"/>
      <c r="HC334" s="417"/>
      <c r="HD334" s="417"/>
      <c r="HE334" s="417"/>
      <c r="HF334" s="417"/>
      <c r="HG334" s="417"/>
      <c r="HH334" s="417"/>
      <c r="HI334" s="417"/>
      <c r="HJ334" s="417"/>
      <c r="HK334" s="417"/>
      <c r="HL334" s="417"/>
      <c r="HM334" s="417"/>
      <c r="HN334" s="417"/>
      <c r="HO334" s="417"/>
      <c r="HP334" s="417"/>
      <c r="HQ334" s="417"/>
      <c r="HR334" s="417"/>
      <c r="HS334" s="417"/>
      <c r="HT334" s="417"/>
      <c r="HU334" s="417"/>
      <c r="HV334" s="417"/>
      <c r="HW334" s="417"/>
      <c r="HX334" s="417"/>
      <c r="HY334" s="417"/>
      <c r="HZ334" s="417"/>
      <c r="IA334" s="417"/>
      <c r="IB334" s="417"/>
      <c r="IC334" s="417"/>
      <c r="ID334" s="417"/>
      <c r="IE334" s="417"/>
      <c r="IF334" s="417"/>
      <c r="IG334" s="417"/>
      <c r="IH334" s="417"/>
      <c r="II334" s="417"/>
      <c r="IJ334" s="417"/>
      <c r="IK334" s="417"/>
      <c r="IL334" s="417"/>
      <c r="IM334" s="417"/>
      <c r="IN334" s="417"/>
      <c r="IO334" s="417"/>
      <c r="IP334" s="417"/>
      <c r="IQ334" s="417"/>
      <c r="IR334" s="417"/>
      <c r="IS334" s="417"/>
      <c r="IT334" s="417"/>
      <c r="IU334" s="417"/>
      <c r="IV334" s="417"/>
    </row>
    <row r="335" spans="1:256" s="382" customFormat="1" ht="36" hidden="1" customHeight="1">
      <c r="A335" s="378"/>
      <c r="B335" s="379"/>
      <c r="C335" s="380"/>
      <c r="D335" s="379"/>
      <c r="E335" s="379"/>
      <c r="F335" s="379"/>
      <c r="G335" s="379"/>
      <c r="H335" s="379"/>
      <c r="I335" s="379"/>
      <c r="J335" s="481"/>
      <c r="K335" s="381"/>
      <c r="L335" s="380"/>
      <c r="M335" s="379"/>
      <c r="N335" s="379"/>
      <c r="O335" s="379"/>
      <c r="P335" s="379"/>
      <c r="Q335" s="379"/>
      <c r="R335" s="379"/>
      <c r="S335" s="379"/>
      <c r="U335" s="417"/>
      <c r="V335" s="417"/>
      <c r="W335" s="417"/>
      <c r="X335" s="417"/>
      <c r="Y335" s="417"/>
      <c r="Z335" s="417"/>
      <c r="AA335" s="417"/>
      <c r="AB335" s="417"/>
      <c r="AC335" s="417"/>
      <c r="AD335" s="417"/>
      <c r="AE335" s="417"/>
      <c r="AF335" s="417"/>
      <c r="AG335" s="417"/>
      <c r="AH335" s="417"/>
      <c r="AI335" s="417"/>
      <c r="AJ335" s="417"/>
      <c r="AK335" s="417"/>
      <c r="AL335" s="417"/>
      <c r="AM335" s="417"/>
      <c r="AN335" s="417"/>
      <c r="AO335" s="417"/>
      <c r="AP335" s="417"/>
      <c r="AQ335" s="417"/>
      <c r="AR335" s="417"/>
      <c r="AS335" s="417"/>
      <c r="AT335" s="417"/>
      <c r="AU335" s="417"/>
      <c r="AV335" s="417"/>
      <c r="AW335" s="417"/>
      <c r="AX335" s="417"/>
      <c r="AY335" s="417"/>
      <c r="AZ335" s="417"/>
      <c r="BA335" s="417"/>
      <c r="BB335" s="417"/>
      <c r="BC335" s="417"/>
      <c r="BD335" s="417"/>
      <c r="BE335" s="417"/>
      <c r="BF335" s="417"/>
      <c r="BG335" s="417"/>
      <c r="BH335" s="417"/>
      <c r="BI335" s="417"/>
      <c r="BJ335" s="417"/>
      <c r="BK335" s="417"/>
      <c r="BL335" s="417"/>
      <c r="BM335" s="417"/>
      <c r="BN335" s="417"/>
      <c r="BO335" s="417"/>
      <c r="BP335" s="417"/>
      <c r="BQ335" s="417"/>
      <c r="BR335" s="417"/>
      <c r="BS335" s="417"/>
      <c r="BT335" s="417"/>
      <c r="BU335" s="417"/>
      <c r="BV335" s="417"/>
      <c r="BW335" s="417"/>
      <c r="BX335" s="417"/>
      <c r="BY335" s="417"/>
      <c r="BZ335" s="417"/>
      <c r="CA335" s="417"/>
      <c r="CB335" s="417"/>
      <c r="CC335" s="417"/>
      <c r="CD335" s="417"/>
      <c r="CE335" s="417"/>
      <c r="CF335" s="417"/>
      <c r="CG335" s="417"/>
      <c r="CH335" s="417"/>
      <c r="CI335" s="417"/>
      <c r="CJ335" s="417"/>
      <c r="CK335" s="417"/>
      <c r="CL335" s="417"/>
      <c r="CM335" s="417"/>
      <c r="CN335" s="417"/>
      <c r="CO335" s="417"/>
      <c r="CP335" s="417"/>
      <c r="CQ335" s="417"/>
      <c r="CR335" s="417"/>
      <c r="CS335" s="417"/>
      <c r="CT335" s="417"/>
      <c r="CU335" s="417"/>
      <c r="CV335" s="417"/>
      <c r="CW335" s="417"/>
      <c r="CX335" s="417"/>
      <c r="CY335" s="417"/>
      <c r="CZ335" s="417"/>
      <c r="DA335" s="417"/>
      <c r="DB335" s="417"/>
      <c r="DC335" s="417"/>
      <c r="DD335" s="417"/>
      <c r="DE335" s="417"/>
      <c r="DF335" s="417"/>
      <c r="DG335" s="417"/>
      <c r="DH335" s="417"/>
      <c r="DI335" s="417"/>
      <c r="DJ335" s="417"/>
      <c r="DK335" s="417"/>
      <c r="DL335" s="417"/>
      <c r="DM335" s="417"/>
      <c r="DN335" s="417"/>
      <c r="DO335" s="417"/>
      <c r="DP335" s="417"/>
      <c r="DQ335" s="417"/>
      <c r="DR335" s="417"/>
      <c r="DS335" s="417"/>
      <c r="DT335" s="417"/>
      <c r="DU335" s="417"/>
      <c r="DV335" s="417"/>
      <c r="DW335" s="417"/>
      <c r="DX335" s="417"/>
      <c r="DY335" s="417"/>
      <c r="DZ335" s="417"/>
      <c r="EA335" s="417"/>
      <c r="EB335" s="417"/>
      <c r="EC335" s="417"/>
      <c r="ED335" s="417"/>
      <c r="EE335" s="417"/>
      <c r="EF335" s="417"/>
      <c r="EG335" s="417"/>
      <c r="EH335" s="417"/>
      <c r="EI335" s="417"/>
      <c r="EJ335" s="417"/>
      <c r="EK335" s="417"/>
      <c r="EL335" s="417"/>
      <c r="EM335" s="417"/>
      <c r="EN335" s="417"/>
      <c r="EO335" s="417"/>
      <c r="EP335" s="417"/>
      <c r="EQ335" s="417"/>
      <c r="ER335" s="417"/>
      <c r="ES335" s="417"/>
      <c r="ET335" s="417"/>
      <c r="EU335" s="417"/>
      <c r="EV335" s="417"/>
      <c r="EW335" s="417"/>
      <c r="EX335" s="417"/>
      <c r="EY335" s="417"/>
      <c r="EZ335" s="417"/>
      <c r="FA335" s="417"/>
      <c r="FB335" s="417"/>
      <c r="FC335" s="417"/>
      <c r="FD335" s="417"/>
      <c r="FE335" s="417"/>
      <c r="FF335" s="417"/>
      <c r="FG335" s="417"/>
      <c r="FH335" s="417"/>
      <c r="FI335" s="417"/>
      <c r="FJ335" s="417"/>
      <c r="FK335" s="417"/>
      <c r="FL335" s="417"/>
      <c r="FM335" s="417"/>
      <c r="FN335" s="417"/>
      <c r="FO335" s="417"/>
      <c r="FP335" s="417"/>
      <c r="FQ335" s="417"/>
      <c r="FR335" s="417"/>
      <c r="FS335" s="417"/>
      <c r="FT335" s="417"/>
      <c r="FU335" s="417"/>
      <c r="FV335" s="417"/>
      <c r="FW335" s="417"/>
      <c r="FX335" s="417"/>
      <c r="FY335" s="417"/>
      <c r="FZ335" s="417"/>
      <c r="GA335" s="417"/>
      <c r="GB335" s="417"/>
      <c r="GC335" s="417"/>
      <c r="GD335" s="417"/>
      <c r="GE335" s="417"/>
      <c r="GF335" s="417"/>
      <c r="GG335" s="417"/>
      <c r="GH335" s="417"/>
      <c r="GI335" s="417"/>
      <c r="GJ335" s="417"/>
      <c r="GK335" s="417"/>
      <c r="GL335" s="417"/>
      <c r="GM335" s="417"/>
      <c r="GN335" s="417"/>
      <c r="GO335" s="417"/>
      <c r="GP335" s="417"/>
      <c r="GQ335" s="417"/>
      <c r="GR335" s="417"/>
      <c r="GS335" s="417"/>
      <c r="GT335" s="417"/>
      <c r="GU335" s="417"/>
      <c r="GV335" s="417"/>
      <c r="GW335" s="417"/>
      <c r="GX335" s="417"/>
      <c r="GY335" s="417"/>
      <c r="GZ335" s="417"/>
      <c r="HA335" s="417"/>
      <c r="HB335" s="417"/>
      <c r="HC335" s="417"/>
      <c r="HD335" s="417"/>
      <c r="HE335" s="417"/>
      <c r="HF335" s="417"/>
      <c r="HG335" s="417"/>
      <c r="HH335" s="417"/>
      <c r="HI335" s="417"/>
      <c r="HJ335" s="417"/>
      <c r="HK335" s="417"/>
      <c r="HL335" s="417"/>
      <c r="HM335" s="417"/>
      <c r="HN335" s="417"/>
      <c r="HO335" s="417"/>
      <c r="HP335" s="417"/>
      <c r="HQ335" s="417"/>
      <c r="HR335" s="417"/>
      <c r="HS335" s="417"/>
      <c r="HT335" s="417"/>
      <c r="HU335" s="417"/>
      <c r="HV335" s="417"/>
      <c r="HW335" s="417"/>
      <c r="HX335" s="417"/>
      <c r="HY335" s="417"/>
      <c r="HZ335" s="417"/>
      <c r="IA335" s="417"/>
      <c r="IB335" s="417"/>
      <c r="IC335" s="417"/>
      <c r="ID335" s="417"/>
      <c r="IE335" s="417"/>
      <c r="IF335" s="417"/>
      <c r="IG335" s="417"/>
      <c r="IH335" s="417"/>
      <c r="II335" s="417"/>
      <c r="IJ335" s="417"/>
      <c r="IK335" s="417"/>
      <c r="IL335" s="417"/>
      <c r="IM335" s="417"/>
      <c r="IN335" s="417"/>
      <c r="IO335" s="417"/>
      <c r="IP335" s="417"/>
      <c r="IQ335" s="417"/>
      <c r="IR335" s="417"/>
      <c r="IS335" s="417"/>
      <c r="IT335" s="417"/>
      <c r="IU335" s="417"/>
      <c r="IV335" s="417"/>
    </row>
    <row r="336" spans="1:256" s="382" customFormat="1" ht="36" hidden="1" customHeight="1">
      <c r="A336" s="378"/>
      <c r="B336" s="379"/>
      <c r="C336" s="380"/>
      <c r="D336" s="379"/>
      <c r="E336" s="379"/>
      <c r="F336" s="379"/>
      <c r="G336" s="379"/>
      <c r="H336" s="379"/>
      <c r="I336" s="379"/>
      <c r="J336" s="481"/>
      <c r="K336" s="381"/>
      <c r="L336" s="380"/>
      <c r="M336" s="379"/>
      <c r="N336" s="379"/>
      <c r="O336" s="379"/>
      <c r="P336" s="379"/>
      <c r="Q336" s="379"/>
      <c r="R336" s="379"/>
      <c r="S336" s="379"/>
      <c r="U336" s="417"/>
      <c r="V336" s="417"/>
      <c r="W336" s="417"/>
      <c r="X336" s="417"/>
      <c r="Y336" s="417"/>
      <c r="Z336" s="417"/>
      <c r="AA336" s="417"/>
      <c r="AB336" s="417"/>
      <c r="AC336" s="417"/>
      <c r="AD336" s="417"/>
      <c r="AE336" s="417"/>
      <c r="AF336" s="417"/>
      <c r="AG336" s="417"/>
      <c r="AH336" s="417"/>
      <c r="AI336" s="417"/>
      <c r="AJ336" s="417"/>
      <c r="AK336" s="417"/>
      <c r="AL336" s="417"/>
      <c r="AM336" s="417"/>
      <c r="AN336" s="417"/>
      <c r="AO336" s="417"/>
      <c r="AP336" s="417"/>
      <c r="AQ336" s="417"/>
      <c r="AR336" s="417"/>
      <c r="AS336" s="417"/>
      <c r="AT336" s="417"/>
      <c r="AU336" s="417"/>
      <c r="AV336" s="417"/>
      <c r="AW336" s="417"/>
      <c r="AX336" s="417"/>
      <c r="AY336" s="417"/>
      <c r="AZ336" s="417"/>
      <c r="BA336" s="417"/>
      <c r="BB336" s="417"/>
      <c r="BC336" s="417"/>
      <c r="BD336" s="417"/>
      <c r="BE336" s="417"/>
      <c r="BF336" s="417"/>
      <c r="BG336" s="417"/>
      <c r="BH336" s="417"/>
      <c r="BI336" s="417"/>
      <c r="BJ336" s="417"/>
      <c r="BK336" s="417"/>
      <c r="BL336" s="417"/>
      <c r="BM336" s="417"/>
      <c r="BN336" s="417"/>
      <c r="BO336" s="417"/>
      <c r="BP336" s="417"/>
      <c r="BQ336" s="417"/>
      <c r="BR336" s="417"/>
      <c r="BS336" s="417"/>
      <c r="BT336" s="417"/>
      <c r="BU336" s="417"/>
      <c r="BV336" s="417"/>
      <c r="BW336" s="417"/>
      <c r="BX336" s="417"/>
      <c r="BY336" s="417"/>
      <c r="BZ336" s="417"/>
      <c r="CA336" s="417"/>
      <c r="CB336" s="417"/>
      <c r="CC336" s="417"/>
      <c r="CD336" s="417"/>
      <c r="CE336" s="417"/>
      <c r="CF336" s="417"/>
      <c r="CG336" s="417"/>
      <c r="CH336" s="417"/>
      <c r="CI336" s="417"/>
      <c r="CJ336" s="417"/>
      <c r="CK336" s="417"/>
      <c r="CL336" s="417"/>
      <c r="CM336" s="417"/>
      <c r="CN336" s="417"/>
      <c r="CO336" s="417"/>
      <c r="CP336" s="417"/>
      <c r="CQ336" s="417"/>
      <c r="CR336" s="417"/>
      <c r="CS336" s="417"/>
      <c r="CT336" s="417"/>
      <c r="CU336" s="417"/>
      <c r="CV336" s="417"/>
      <c r="CW336" s="417"/>
      <c r="CX336" s="417"/>
      <c r="CY336" s="417"/>
      <c r="CZ336" s="417"/>
      <c r="DA336" s="417"/>
      <c r="DB336" s="417"/>
      <c r="DC336" s="417"/>
      <c r="DD336" s="417"/>
      <c r="DE336" s="417"/>
      <c r="DF336" s="417"/>
      <c r="DG336" s="417"/>
      <c r="DH336" s="417"/>
      <c r="DI336" s="417"/>
      <c r="DJ336" s="417"/>
      <c r="DK336" s="417"/>
      <c r="DL336" s="417"/>
      <c r="DM336" s="417"/>
      <c r="DN336" s="417"/>
      <c r="DO336" s="417"/>
      <c r="DP336" s="417"/>
      <c r="DQ336" s="417"/>
      <c r="DR336" s="417"/>
      <c r="DS336" s="417"/>
      <c r="DT336" s="417"/>
      <c r="DU336" s="417"/>
      <c r="DV336" s="417"/>
      <c r="DW336" s="417"/>
      <c r="DX336" s="417"/>
      <c r="DY336" s="417"/>
      <c r="DZ336" s="417"/>
      <c r="EA336" s="417"/>
      <c r="EB336" s="417"/>
      <c r="EC336" s="417"/>
      <c r="ED336" s="417"/>
      <c r="EE336" s="417"/>
      <c r="EF336" s="417"/>
      <c r="EG336" s="417"/>
      <c r="EH336" s="417"/>
      <c r="EI336" s="417"/>
      <c r="EJ336" s="417"/>
      <c r="EK336" s="417"/>
      <c r="EL336" s="417"/>
      <c r="EM336" s="417"/>
      <c r="EN336" s="417"/>
      <c r="EO336" s="417"/>
      <c r="EP336" s="417"/>
      <c r="EQ336" s="417"/>
      <c r="ER336" s="417"/>
      <c r="ES336" s="417"/>
      <c r="ET336" s="417"/>
      <c r="EU336" s="417"/>
      <c r="EV336" s="417"/>
      <c r="EW336" s="417"/>
      <c r="EX336" s="417"/>
      <c r="EY336" s="417"/>
      <c r="EZ336" s="417"/>
      <c r="FA336" s="417"/>
      <c r="FB336" s="417"/>
      <c r="FC336" s="417"/>
      <c r="FD336" s="417"/>
      <c r="FE336" s="417"/>
      <c r="FF336" s="417"/>
      <c r="FG336" s="417"/>
      <c r="FH336" s="417"/>
      <c r="FI336" s="417"/>
      <c r="FJ336" s="417"/>
      <c r="FK336" s="417"/>
      <c r="FL336" s="417"/>
      <c r="FM336" s="417"/>
      <c r="FN336" s="417"/>
      <c r="FO336" s="417"/>
      <c r="FP336" s="417"/>
      <c r="FQ336" s="417"/>
      <c r="FR336" s="417"/>
      <c r="FS336" s="417"/>
      <c r="FT336" s="417"/>
      <c r="FU336" s="417"/>
      <c r="FV336" s="417"/>
      <c r="FW336" s="417"/>
      <c r="FX336" s="417"/>
      <c r="FY336" s="417"/>
      <c r="FZ336" s="417"/>
      <c r="GA336" s="417"/>
      <c r="GB336" s="417"/>
      <c r="GC336" s="417"/>
      <c r="GD336" s="417"/>
      <c r="GE336" s="417"/>
      <c r="GF336" s="417"/>
      <c r="GG336" s="417"/>
      <c r="GH336" s="417"/>
      <c r="GI336" s="417"/>
      <c r="GJ336" s="417"/>
      <c r="GK336" s="417"/>
      <c r="GL336" s="417"/>
      <c r="GM336" s="417"/>
      <c r="GN336" s="417"/>
      <c r="GO336" s="417"/>
      <c r="GP336" s="417"/>
      <c r="GQ336" s="417"/>
      <c r="GR336" s="417"/>
      <c r="GS336" s="417"/>
      <c r="GT336" s="417"/>
      <c r="GU336" s="417"/>
      <c r="GV336" s="417"/>
      <c r="GW336" s="417"/>
      <c r="GX336" s="417"/>
      <c r="GY336" s="417"/>
      <c r="GZ336" s="417"/>
      <c r="HA336" s="417"/>
      <c r="HB336" s="417"/>
      <c r="HC336" s="417"/>
      <c r="HD336" s="417"/>
      <c r="HE336" s="417"/>
      <c r="HF336" s="417"/>
      <c r="HG336" s="417"/>
      <c r="HH336" s="417"/>
      <c r="HI336" s="417"/>
      <c r="HJ336" s="417"/>
      <c r="HK336" s="417"/>
      <c r="HL336" s="417"/>
      <c r="HM336" s="417"/>
      <c r="HN336" s="417"/>
      <c r="HO336" s="417"/>
      <c r="HP336" s="417"/>
      <c r="HQ336" s="417"/>
      <c r="HR336" s="417"/>
      <c r="HS336" s="417"/>
      <c r="HT336" s="417"/>
      <c r="HU336" s="417"/>
      <c r="HV336" s="417"/>
      <c r="HW336" s="417"/>
      <c r="HX336" s="417"/>
      <c r="HY336" s="417"/>
      <c r="HZ336" s="417"/>
      <c r="IA336" s="417"/>
      <c r="IB336" s="417"/>
      <c r="IC336" s="417"/>
      <c r="ID336" s="417"/>
      <c r="IE336" s="417"/>
      <c r="IF336" s="417"/>
      <c r="IG336" s="417"/>
      <c r="IH336" s="417"/>
      <c r="II336" s="417"/>
      <c r="IJ336" s="417"/>
      <c r="IK336" s="417"/>
      <c r="IL336" s="417"/>
      <c r="IM336" s="417"/>
      <c r="IN336" s="417"/>
      <c r="IO336" s="417"/>
      <c r="IP336" s="417"/>
      <c r="IQ336" s="417"/>
      <c r="IR336" s="417"/>
      <c r="IS336" s="417"/>
      <c r="IT336" s="417"/>
      <c r="IU336" s="417"/>
      <c r="IV336" s="417"/>
    </row>
    <row r="337" spans="2:256" s="378" customFormat="1" ht="36" hidden="1" customHeight="1">
      <c r="B337" s="379"/>
      <c r="C337" s="380"/>
      <c r="D337" s="379"/>
      <c r="E337" s="379"/>
      <c r="F337" s="379"/>
      <c r="G337" s="379"/>
      <c r="H337" s="379"/>
      <c r="I337" s="379"/>
      <c r="J337" s="481"/>
      <c r="K337" s="381"/>
      <c r="L337" s="380"/>
      <c r="M337" s="379"/>
      <c r="N337" s="379"/>
      <c r="O337" s="379"/>
      <c r="P337" s="379"/>
      <c r="Q337" s="379"/>
      <c r="R337" s="379"/>
      <c r="S337" s="379"/>
      <c r="T337" s="382"/>
      <c r="U337" s="417"/>
      <c r="V337" s="417"/>
      <c r="W337" s="417"/>
      <c r="X337" s="417"/>
      <c r="Y337" s="417"/>
      <c r="Z337" s="417"/>
      <c r="AA337" s="417"/>
      <c r="AB337" s="417"/>
      <c r="AC337" s="417"/>
      <c r="AD337" s="417"/>
      <c r="AE337" s="417"/>
      <c r="AF337" s="417"/>
      <c r="AG337" s="417"/>
      <c r="AH337" s="417"/>
      <c r="AI337" s="417"/>
      <c r="AJ337" s="417"/>
      <c r="AK337" s="417"/>
      <c r="AL337" s="417"/>
      <c r="AM337" s="417"/>
      <c r="AN337" s="417"/>
      <c r="AO337" s="417"/>
      <c r="AP337" s="417"/>
      <c r="AQ337" s="417"/>
      <c r="AR337" s="417"/>
      <c r="AS337" s="417"/>
      <c r="AT337" s="417"/>
      <c r="AU337" s="417"/>
      <c r="AV337" s="417"/>
      <c r="AW337" s="417"/>
      <c r="AX337" s="417"/>
      <c r="AY337" s="417"/>
      <c r="AZ337" s="417"/>
      <c r="BA337" s="417"/>
      <c r="BB337" s="417"/>
      <c r="BC337" s="417"/>
      <c r="BD337" s="417"/>
      <c r="BE337" s="417"/>
      <c r="BF337" s="417"/>
      <c r="BG337" s="417"/>
      <c r="BH337" s="417"/>
      <c r="BI337" s="417"/>
      <c r="BJ337" s="417"/>
      <c r="BK337" s="417"/>
      <c r="BL337" s="417"/>
      <c r="BM337" s="417"/>
      <c r="BN337" s="417"/>
      <c r="BO337" s="417"/>
      <c r="BP337" s="417"/>
      <c r="BQ337" s="417"/>
      <c r="BR337" s="417"/>
      <c r="BS337" s="417"/>
      <c r="BT337" s="417"/>
      <c r="BU337" s="417"/>
      <c r="BV337" s="417"/>
      <c r="BW337" s="417"/>
      <c r="BX337" s="417"/>
      <c r="BY337" s="417"/>
      <c r="BZ337" s="417"/>
      <c r="CA337" s="417"/>
      <c r="CB337" s="417"/>
      <c r="CC337" s="417"/>
      <c r="CD337" s="417"/>
      <c r="CE337" s="417"/>
      <c r="CF337" s="417"/>
      <c r="CG337" s="417"/>
      <c r="CH337" s="417"/>
      <c r="CI337" s="417"/>
      <c r="CJ337" s="417"/>
      <c r="CK337" s="417"/>
      <c r="CL337" s="417"/>
      <c r="CM337" s="417"/>
      <c r="CN337" s="417"/>
      <c r="CO337" s="417"/>
      <c r="CP337" s="417"/>
      <c r="CQ337" s="417"/>
      <c r="CR337" s="417"/>
      <c r="CS337" s="417"/>
      <c r="CT337" s="417"/>
      <c r="CU337" s="417"/>
      <c r="CV337" s="417"/>
      <c r="CW337" s="417"/>
      <c r="CX337" s="417"/>
      <c r="CY337" s="417"/>
      <c r="CZ337" s="417"/>
      <c r="DA337" s="417"/>
      <c r="DB337" s="417"/>
      <c r="DC337" s="417"/>
      <c r="DD337" s="417"/>
      <c r="DE337" s="417"/>
      <c r="DF337" s="417"/>
      <c r="DG337" s="417"/>
      <c r="DH337" s="417"/>
      <c r="DI337" s="417"/>
      <c r="DJ337" s="417"/>
      <c r="DK337" s="417"/>
      <c r="DL337" s="417"/>
      <c r="DM337" s="417"/>
      <c r="DN337" s="417"/>
      <c r="DO337" s="417"/>
      <c r="DP337" s="417"/>
      <c r="DQ337" s="417"/>
      <c r="DR337" s="417"/>
      <c r="DS337" s="417"/>
      <c r="DT337" s="417"/>
      <c r="DU337" s="417"/>
      <c r="DV337" s="417"/>
      <c r="DW337" s="417"/>
      <c r="DX337" s="417"/>
      <c r="DY337" s="417"/>
      <c r="DZ337" s="417"/>
      <c r="EA337" s="417"/>
      <c r="EB337" s="417"/>
      <c r="EC337" s="417"/>
      <c r="ED337" s="417"/>
      <c r="EE337" s="417"/>
      <c r="EF337" s="417"/>
      <c r="EG337" s="417"/>
      <c r="EH337" s="417"/>
      <c r="EI337" s="417"/>
      <c r="EJ337" s="417"/>
      <c r="EK337" s="417"/>
      <c r="EL337" s="417"/>
      <c r="EM337" s="417"/>
      <c r="EN337" s="417"/>
      <c r="EO337" s="417"/>
      <c r="EP337" s="417"/>
      <c r="EQ337" s="417"/>
      <c r="ER337" s="417"/>
      <c r="ES337" s="417"/>
      <c r="ET337" s="417"/>
      <c r="EU337" s="417"/>
      <c r="EV337" s="417"/>
      <c r="EW337" s="417"/>
      <c r="EX337" s="417"/>
      <c r="EY337" s="417"/>
      <c r="EZ337" s="417"/>
      <c r="FA337" s="417"/>
      <c r="FB337" s="417"/>
      <c r="FC337" s="417"/>
      <c r="FD337" s="417"/>
      <c r="FE337" s="417"/>
      <c r="FF337" s="417"/>
      <c r="FG337" s="417"/>
      <c r="FH337" s="417"/>
      <c r="FI337" s="417"/>
      <c r="FJ337" s="417"/>
      <c r="FK337" s="417"/>
      <c r="FL337" s="417"/>
      <c r="FM337" s="417"/>
      <c r="FN337" s="417"/>
      <c r="FO337" s="417"/>
      <c r="FP337" s="417"/>
      <c r="FQ337" s="417"/>
      <c r="FR337" s="417"/>
      <c r="FS337" s="417"/>
      <c r="FT337" s="417"/>
      <c r="FU337" s="417"/>
      <c r="FV337" s="417"/>
      <c r="FW337" s="417"/>
      <c r="FX337" s="417"/>
      <c r="FY337" s="417"/>
      <c r="FZ337" s="417"/>
      <c r="GA337" s="417"/>
      <c r="GB337" s="417"/>
      <c r="GC337" s="417"/>
      <c r="GD337" s="417"/>
      <c r="GE337" s="417"/>
      <c r="GF337" s="417"/>
      <c r="GG337" s="417"/>
      <c r="GH337" s="417"/>
      <c r="GI337" s="417"/>
      <c r="GJ337" s="417"/>
      <c r="GK337" s="417"/>
      <c r="GL337" s="417"/>
      <c r="GM337" s="417"/>
      <c r="GN337" s="417"/>
      <c r="GO337" s="417"/>
      <c r="GP337" s="417"/>
      <c r="GQ337" s="417"/>
      <c r="GR337" s="417"/>
      <c r="GS337" s="417"/>
      <c r="GT337" s="417"/>
      <c r="GU337" s="417"/>
      <c r="GV337" s="417"/>
      <c r="GW337" s="417"/>
      <c r="GX337" s="417"/>
      <c r="GY337" s="417"/>
      <c r="GZ337" s="417"/>
      <c r="HA337" s="417"/>
      <c r="HB337" s="417"/>
      <c r="HC337" s="417"/>
      <c r="HD337" s="417"/>
      <c r="HE337" s="417"/>
      <c r="HF337" s="417"/>
      <c r="HG337" s="417"/>
      <c r="HH337" s="417"/>
      <c r="HI337" s="417"/>
      <c r="HJ337" s="417"/>
      <c r="HK337" s="417"/>
      <c r="HL337" s="417"/>
      <c r="HM337" s="417"/>
      <c r="HN337" s="417"/>
      <c r="HO337" s="417"/>
      <c r="HP337" s="417"/>
      <c r="HQ337" s="417"/>
      <c r="HR337" s="417"/>
      <c r="HS337" s="417"/>
      <c r="HT337" s="417"/>
      <c r="HU337" s="417"/>
      <c r="HV337" s="417"/>
      <c r="HW337" s="417"/>
      <c r="HX337" s="417"/>
      <c r="HY337" s="417"/>
      <c r="HZ337" s="417"/>
      <c r="IA337" s="417"/>
      <c r="IB337" s="417"/>
      <c r="IC337" s="417"/>
      <c r="ID337" s="417"/>
      <c r="IE337" s="417"/>
      <c r="IF337" s="417"/>
      <c r="IG337" s="417"/>
      <c r="IH337" s="417"/>
      <c r="II337" s="417"/>
      <c r="IJ337" s="417"/>
      <c r="IK337" s="417"/>
      <c r="IL337" s="417"/>
      <c r="IM337" s="417"/>
      <c r="IN337" s="417"/>
      <c r="IO337" s="417"/>
      <c r="IP337" s="417"/>
      <c r="IQ337" s="417"/>
      <c r="IR337" s="417"/>
      <c r="IS337" s="417"/>
      <c r="IT337" s="417"/>
      <c r="IU337" s="417"/>
      <c r="IV337" s="417"/>
    </row>
    <row r="338" spans="2:256" s="378" customFormat="1" ht="36" hidden="1" customHeight="1">
      <c r="B338" s="379"/>
      <c r="C338" s="380"/>
      <c r="D338" s="379"/>
      <c r="E338" s="379"/>
      <c r="F338" s="379"/>
      <c r="G338" s="379"/>
      <c r="H338" s="379"/>
      <c r="I338" s="379"/>
      <c r="J338" s="481"/>
      <c r="K338" s="381"/>
      <c r="L338" s="380"/>
      <c r="M338" s="379"/>
      <c r="N338" s="379"/>
      <c r="O338" s="379"/>
      <c r="P338" s="379"/>
      <c r="Q338" s="379"/>
      <c r="R338" s="379"/>
      <c r="S338" s="379"/>
      <c r="T338" s="382"/>
      <c r="U338" s="417"/>
      <c r="V338" s="417"/>
      <c r="W338" s="417"/>
      <c r="X338" s="417"/>
      <c r="Y338" s="417"/>
      <c r="Z338" s="417"/>
      <c r="AA338" s="417"/>
      <c r="AB338" s="417"/>
      <c r="AC338" s="417"/>
      <c r="AD338" s="417"/>
      <c r="AE338" s="417"/>
      <c r="AF338" s="417"/>
      <c r="AG338" s="417"/>
      <c r="AH338" s="417"/>
      <c r="AI338" s="417"/>
      <c r="AJ338" s="417"/>
      <c r="AK338" s="417"/>
      <c r="AL338" s="417"/>
      <c r="AM338" s="417"/>
      <c r="AN338" s="417"/>
      <c r="AO338" s="417"/>
      <c r="AP338" s="417"/>
      <c r="AQ338" s="417"/>
      <c r="AR338" s="417"/>
      <c r="AS338" s="417"/>
      <c r="AT338" s="417"/>
      <c r="AU338" s="417"/>
      <c r="AV338" s="417"/>
      <c r="AW338" s="417"/>
      <c r="AX338" s="417"/>
      <c r="AY338" s="417"/>
      <c r="AZ338" s="417"/>
      <c r="BA338" s="417"/>
      <c r="BB338" s="417"/>
      <c r="BC338" s="417"/>
      <c r="BD338" s="417"/>
      <c r="BE338" s="417"/>
      <c r="BF338" s="417"/>
      <c r="BG338" s="417"/>
      <c r="BH338" s="417"/>
      <c r="BI338" s="417"/>
      <c r="BJ338" s="417"/>
      <c r="BK338" s="417"/>
      <c r="BL338" s="417"/>
      <c r="BM338" s="417"/>
      <c r="BN338" s="417"/>
      <c r="BO338" s="417"/>
      <c r="BP338" s="417"/>
      <c r="BQ338" s="417"/>
      <c r="BR338" s="417"/>
      <c r="BS338" s="417"/>
      <c r="BT338" s="417"/>
      <c r="BU338" s="417"/>
      <c r="BV338" s="417"/>
      <c r="BW338" s="417"/>
      <c r="BX338" s="417"/>
      <c r="BY338" s="417"/>
      <c r="BZ338" s="417"/>
      <c r="CA338" s="417"/>
      <c r="CB338" s="417"/>
      <c r="CC338" s="417"/>
      <c r="CD338" s="417"/>
      <c r="CE338" s="417"/>
      <c r="CF338" s="417"/>
      <c r="CG338" s="417"/>
      <c r="CH338" s="417"/>
      <c r="CI338" s="417"/>
      <c r="CJ338" s="417"/>
      <c r="CK338" s="417"/>
      <c r="CL338" s="417"/>
      <c r="CM338" s="417"/>
      <c r="CN338" s="417"/>
      <c r="CO338" s="417"/>
      <c r="CP338" s="417"/>
      <c r="CQ338" s="417"/>
      <c r="CR338" s="417"/>
      <c r="CS338" s="417"/>
      <c r="CT338" s="417"/>
      <c r="CU338" s="417"/>
      <c r="CV338" s="417"/>
      <c r="CW338" s="417"/>
      <c r="CX338" s="417"/>
      <c r="CY338" s="417"/>
      <c r="CZ338" s="417"/>
      <c r="DA338" s="417"/>
      <c r="DB338" s="417"/>
      <c r="DC338" s="417"/>
      <c r="DD338" s="417"/>
      <c r="DE338" s="417"/>
      <c r="DF338" s="417"/>
      <c r="DG338" s="417"/>
      <c r="DH338" s="417"/>
      <c r="DI338" s="417"/>
      <c r="DJ338" s="417"/>
      <c r="DK338" s="417"/>
      <c r="DL338" s="417"/>
      <c r="DM338" s="417"/>
      <c r="DN338" s="417"/>
      <c r="DO338" s="417"/>
      <c r="DP338" s="417"/>
      <c r="DQ338" s="417"/>
      <c r="DR338" s="417"/>
      <c r="DS338" s="417"/>
      <c r="DT338" s="417"/>
      <c r="DU338" s="417"/>
      <c r="DV338" s="417"/>
      <c r="DW338" s="417"/>
      <c r="DX338" s="417"/>
      <c r="DY338" s="417"/>
      <c r="DZ338" s="417"/>
      <c r="EA338" s="417"/>
      <c r="EB338" s="417"/>
      <c r="EC338" s="417"/>
      <c r="ED338" s="417"/>
      <c r="EE338" s="417"/>
      <c r="EF338" s="417"/>
      <c r="EG338" s="417"/>
      <c r="EH338" s="417"/>
      <c r="EI338" s="417"/>
      <c r="EJ338" s="417"/>
      <c r="EK338" s="417"/>
      <c r="EL338" s="417"/>
      <c r="EM338" s="417"/>
      <c r="EN338" s="417"/>
      <c r="EO338" s="417"/>
      <c r="EP338" s="417"/>
      <c r="EQ338" s="417"/>
      <c r="ER338" s="417"/>
      <c r="ES338" s="417"/>
      <c r="ET338" s="417"/>
      <c r="EU338" s="417"/>
      <c r="EV338" s="417"/>
      <c r="EW338" s="417"/>
      <c r="EX338" s="417"/>
      <c r="EY338" s="417"/>
      <c r="EZ338" s="417"/>
      <c r="FA338" s="417"/>
      <c r="FB338" s="417"/>
      <c r="FC338" s="417"/>
      <c r="FD338" s="417"/>
      <c r="FE338" s="417"/>
      <c r="FF338" s="417"/>
      <c r="FG338" s="417"/>
      <c r="FH338" s="417"/>
      <c r="FI338" s="417"/>
      <c r="FJ338" s="417"/>
      <c r="FK338" s="417"/>
      <c r="FL338" s="417"/>
      <c r="FM338" s="417"/>
      <c r="FN338" s="417"/>
      <c r="FO338" s="417"/>
      <c r="FP338" s="417"/>
      <c r="FQ338" s="417"/>
      <c r="FR338" s="417"/>
      <c r="FS338" s="417"/>
      <c r="FT338" s="417"/>
      <c r="FU338" s="417"/>
      <c r="FV338" s="417"/>
      <c r="FW338" s="417"/>
      <c r="FX338" s="417"/>
      <c r="FY338" s="417"/>
      <c r="FZ338" s="417"/>
      <c r="GA338" s="417"/>
      <c r="GB338" s="417"/>
      <c r="GC338" s="417"/>
      <c r="GD338" s="417"/>
      <c r="GE338" s="417"/>
      <c r="GF338" s="417"/>
      <c r="GG338" s="417"/>
      <c r="GH338" s="417"/>
      <c r="GI338" s="417"/>
      <c r="GJ338" s="417"/>
      <c r="GK338" s="417"/>
      <c r="GL338" s="417"/>
      <c r="GM338" s="417"/>
      <c r="GN338" s="417"/>
      <c r="GO338" s="417"/>
      <c r="GP338" s="417"/>
      <c r="GQ338" s="417"/>
      <c r="GR338" s="417"/>
      <c r="GS338" s="417"/>
      <c r="GT338" s="417"/>
      <c r="GU338" s="417"/>
      <c r="GV338" s="417"/>
      <c r="GW338" s="417"/>
      <c r="GX338" s="417"/>
      <c r="GY338" s="417"/>
      <c r="GZ338" s="417"/>
      <c r="HA338" s="417"/>
      <c r="HB338" s="417"/>
      <c r="HC338" s="417"/>
      <c r="HD338" s="417"/>
      <c r="HE338" s="417"/>
      <c r="HF338" s="417"/>
      <c r="HG338" s="417"/>
      <c r="HH338" s="417"/>
      <c r="HI338" s="417"/>
      <c r="HJ338" s="417"/>
      <c r="HK338" s="417"/>
      <c r="HL338" s="417"/>
      <c r="HM338" s="417"/>
      <c r="HN338" s="417"/>
      <c r="HO338" s="417"/>
      <c r="HP338" s="417"/>
      <c r="HQ338" s="417"/>
      <c r="HR338" s="417"/>
      <c r="HS338" s="417"/>
      <c r="HT338" s="417"/>
      <c r="HU338" s="417"/>
      <c r="HV338" s="417"/>
      <c r="HW338" s="417"/>
      <c r="HX338" s="417"/>
      <c r="HY338" s="417"/>
      <c r="HZ338" s="417"/>
      <c r="IA338" s="417"/>
      <c r="IB338" s="417"/>
      <c r="IC338" s="417"/>
      <c r="ID338" s="417"/>
      <c r="IE338" s="417"/>
      <c r="IF338" s="417"/>
      <c r="IG338" s="417"/>
      <c r="IH338" s="417"/>
      <c r="II338" s="417"/>
      <c r="IJ338" s="417"/>
      <c r="IK338" s="417"/>
      <c r="IL338" s="417"/>
      <c r="IM338" s="417"/>
      <c r="IN338" s="417"/>
      <c r="IO338" s="417"/>
      <c r="IP338" s="417"/>
      <c r="IQ338" s="417"/>
      <c r="IR338" s="417"/>
      <c r="IS338" s="417"/>
      <c r="IT338" s="417"/>
      <c r="IU338" s="417"/>
      <c r="IV338" s="417"/>
    </row>
    <row r="339" spans="2:256" s="378" customFormat="1" ht="36" hidden="1" customHeight="1">
      <c r="B339" s="379"/>
      <c r="C339" s="380"/>
      <c r="D339" s="379"/>
      <c r="E339" s="379"/>
      <c r="F339" s="379"/>
      <c r="G339" s="379"/>
      <c r="H339" s="379"/>
      <c r="I339" s="379"/>
      <c r="J339" s="481"/>
      <c r="K339" s="381"/>
      <c r="L339" s="380"/>
      <c r="M339" s="379"/>
      <c r="N339" s="379"/>
      <c r="O339" s="379"/>
      <c r="P339" s="379"/>
      <c r="Q339" s="379"/>
      <c r="R339" s="379"/>
      <c r="S339" s="379"/>
      <c r="T339" s="382"/>
      <c r="U339" s="417"/>
      <c r="V339" s="417"/>
      <c r="W339" s="417"/>
      <c r="X339" s="417"/>
      <c r="Y339" s="417"/>
      <c r="Z339" s="417"/>
      <c r="AA339" s="417"/>
      <c r="AB339" s="417"/>
      <c r="AC339" s="417"/>
      <c r="AD339" s="417"/>
      <c r="AE339" s="417"/>
      <c r="AF339" s="417"/>
      <c r="AG339" s="417"/>
      <c r="AH339" s="417"/>
      <c r="AI339" s="417"/>
      <c r="AJ339" s="417"/>
      <c r="AK339" s="417"/>
      <c r="AL339" s="417"/>
      <c r="AM339" s="417"/>
      <c r="AN339" s="417"/>
      <c r="AO339" s="417"/>
      <c r="AP339" s="417"/>
      <c r="AQ339" s="417"/>
      <c r="AR339" s="417"/>
      <c r="AS339" s="417"/>
      <c r="AT339" s="417"/>
      <c r="AU339" s="417"/>
      <c r="AV339" s="417"/>
      <c r="AW339" s="417"/>
      <c r="AX339" s="417"/>
      <c r="AY339" s="417"/>
      <c r="AZ339" s="417"/>
      <c r="BA339" s="417"/>
      <c r="BB339" s="417"/>
      <c r="BC339" s="417"/>
      <c r="BD339" s="417"/>
      <c r="BE339" s="417"/>
      <c r="BF339" s="417"/>
      <c r="BG339" s="417"/>
      <c r="BH339" s="417"/>
      <c r="BI339" s="417"/>
      <c r="BJ339" s="417"/>
      <c r="BK339" s="417"/>
      <c r="BL339" s="417"/>
      <c r="BM339" s="417"/>
      <c r="BN339" s="417"/>
      <c r="BO339" s="417"/>
      <c r="BP339" s="417"/>
      <c r="BQ339" s="417"/>
      <c r="BR339" s="417"/>
      <c r="BS339" s="417"/>
      <c r="BT339" s="417"/>
      <c r="BU339" s="417"/>
      <c r="BV339" s="417"/>
      <c r="BW339" s="417"/>
      <c r="BX339" s="417"/>
      <c r="BY339" s="417"/>
      <c r="BZ339" s="417"/>
      <c r="CA339" s="417"/>
      <c r="CB339" s="417"/>
      <c r="CC339" s="417"/>
      <c r="CD339" s="417"/>
      <c r="CE339" s="417"/>
      <c r="CF339" s="417"/>
      <c r="CG339" s="417"/>
      <c r="CH339" s="417"/>
      <c r="CI339" s="417"/>
      <c r="CJ339" s="417"/>
      <c r="CK339" s="417"/>
      <c r="CL339" s="417"/>
      <c r="CM339" s="417"/>
      <c r="CN339" s="417"/>
      <c r="CO339" s="417"/>
      <c r="CP339" s="417"/>
      <c r="CQ339" s="417"/>
      <c r="CR339" s="417"/>
      <c r="CS339" s="417"/>
      <c r="CT339" s="417"/>
      <c r="CU339" s="417"/>
      <c r="CV339" s="417"/>
      <c r="CW339" s="417"/>
      <c r="CX339" s="417"/>
      <c r="CY339" s="417"/>
      <c r="CZ339" s="417"/>
      <c r="DA339" s="417"/>
      <c r="DB339" s="417"/>
      <c r="DC339" s="417"/>
      <c r="DD339" s="417"/>
      <c r="DE339" s="417"/>
      <c r="DF339" s="417"/>
      <c r="DG339" s="417"/>
      <c r="DH339" s="417"/>
      <c r="DI339" s="417"/>
      <c r="DJ339" s="417"/>
      <c r="DK339" s="417"/>
      <c r="DL339" s="417"/>
      <c r="DM339" s="417"/>
      <c r="DN339" s="417"/>
      <c r="DO339" s="417"/>
      <c r="DP339" s="417"/>
      <c r="DQ339" s="417"/>
      <c r="DR339" s="417"/>
      <c r="DS339" s="417"/>
      <c r="DT339" s="417"/>
      <c r="DU339" s="417"/>
      <c r="DV339" s="417"/>
      <c r="DW339" s="417"/>
      <c r="DX339" s="417"/>
      <c r="DY339" s="417"/>
      <c r="DZ339" s="417"/>
      <c r="EA339" s="417"/>
      <c r="EB339" s="417"/>
      <c r="EC339" s="417"/>
      <c r="ED339" s="417"/>
      <c r="EE339" s="417"/>
      <c r="EF339" s="417"/>
      <c r="EG339" s="417"/>
      <c r="EH339" s="417"/>
      <c r="EI339" s="417"/>
      <c r="EJ339" s="417"/>
      <c r="EK339" s="417"/>
      <c r="EL339" s="417"/>
      <c r="EM339" s="417"/>
      <c r="EN339" s="417"/>
      <c r="EO339" s="417"/>
      <c r="EP339" s="417"/>
      <c r="EQ339" s="417"/>
      <c r="ER339" s="417"/>
      <c r="ES339" s="417"/>
      <c r="ET339" s="417"/>
      <c r="EU339" s="417"/>
      <c r="EV339" s="417"/>
      <c r="EW339" s="417"/>
      <c r="EX339" s="417"/>
      <c r="EY339" s="417"/>
      <c r="EZ339" s="417"/>
      <c r="FA339" s="417"/>
      <c r="FB339" s="417"/>
      <c r="FC339" s="417"/>
      <c r="FD339" s="417"/>
      <c r="FE339" s="417"/>
      <c r="FF339" s="417"/>
      <c r="FG339" s="417"/>
      <c r="FH339" s="417"/>
      <c r="FI339" s="417"/>
      <c r="FJ339" s="417"/>
      <c r="FK339" s="417"/>
      <c r="FL339" s="417"/>
      <c r="FM339" s="417"/>
      <c r="FN339" s="417"/>
      <c r="FO339" s="417"/>
      <c r="FP339" s="417"/>
      <c r="FQ339" s="417"/>
      <c r="FR339" s="417"/>
      <c r="FS339" s="417"/>
      <c r="FT339" s="417"/>
      <c r="FU339" s="417"/>
      <c r="FV339" s="417"/>
      <c r="FW339" s="417"/>
      <c r="FX339" s="417"/>
      <c r="FY339" s="417"/>
      <c r="FZ339" s="417"/>
      <c r="GA339" s="417"/>
      <c r="GB339" s="417"/>
      <c r="GC339" s="417"/>
      <c r="GD339" s="417"/>
      <c r="GE339" s="417"/>
      <c r="GF339" s="417"/>
      <c r="GG339" s="417"/>
      <c r="GH339" s="417"/>
      <c r="GI339" s="417"/>
      <c r="GJ339" s="417"/>
      <c r="GK339" s="417"/>
      <c r="GL339" s="417"/>
      <c r="GM339" s="417"/>
      <c r="GN339" s="417"/>
      <c r="GO339" s="417"/>
      <c r="GP339" s="417"/>
      <c r="GQ339" s="417"/>
      <c r="GR339" s="417"/>
      <c r="GS339" s="417"/>
      <c r="GT339" s="417"/>
      <c r="GU339" s="417"/>
      <c r="GV339" s="417"/>
      <c r="GW339" s="417"/>
      <c r="GX339" s="417"/>
      <c r="GY339" s="417"/>
      <c r="GZ339" s="417"/>
      <c r="HA339" s="417"/>
      <c r="HB339" s="417"/>
      <c r="HC339" s="417"/>
      <c r="HD339" s="417"/>
      <c r="HE339" s="417"/>
      <c r="HF339" s="417"/>
      <c r="HG339" s="417"/>
      <c r="HH339" s="417"/>
      <c r="HI339" s="417"/>
      <c r="HJ339" s="417"/>
      <c r="HK339" s="417"/>
      <c r="HL339" s="417"/>
      <c r="HM339" s="417"/>
      <c r="HN339" s="417"/>
      <c r="HO339" s="417"/>
      <c r="HP339" s="417"/>
      <c r="HQ339" s="417"/>
      <c r="HR339" s="417"/>
      <c r="HS339" s="417"/>
      <c r="HT339" s="417"/>
      <c r="HU339" s="417"/>
      <c r="HV339" s="417"/>
      <c r="HW339" s="417"/>
      <c r="HX339" s="417"/>
      <c r="HY339" s="417"/>
      <c r="HZ339" s="417"/>
      <c r="IA339" s="417"/>
      <c r="IB339" s="417"/>
      <c r="IC339" s="417"/>
      <c r="ID339" s="417"/>
      <c r="IE339" s="417"/>
      <c r="IF339" s="417"/>
      <c r="IG339" s="417"/>
      <c r="IH339" s="417"/>
      <c r="II339" s="417"/>
      <c r="IJ339" s="417"/>
      <c r="IK339" s="417"/>
      <c r="IL339" s="417"/>
      <c r="IM339" s="417"/>
      <c r="IN339" s="417"/>
      <c r="IO339" s="417"/>
      <c r="IP339" s="417"/>
      <c r="IQ339" s="417"/>
      <c r="IR339" s="417"/>
      <c r="IS339" s="417"/>
      <c r="IT339" s="417"/>
      <c r="IU339" s="417"/>
      <c r="IV339" s="417"/>
    </row>
    <row r="340" spans="2:256" s="378" customFormat="1" ht="36" hidden="1" customHeight="1">
      <c r="B340" s="379"/>
      <c r="C340" s="380"/>
      <c r="D340" s="379"/>
      <c r="E340" s="379"/>
      <c r="F340" s="379"/>
      <c r="G340" s="379"/>
      <c r="H340" s="379"/>
      <c r="I340" s="379"/>
      <c r="J340" s="481"/>
      <c r="K340" s="381"/>
      <c r="L340" s="380"/>
      <c r="M340" s="379"/>
      <c r="N340" s="379"/>
      <c r="O340" s="379"/>
      <c r="P340" s="379"/>
      <c r="Q340" s="379"/>
      <c r="R340" s="379"/>
      <c r="S340" s="379"/>
      <c r="T340" s="382"/>
      <c r="U340" s="417"/>
      <c r="V340" s="417"/>
      <c r="W340" s="417"/>
      <c r="X340" s="417"/>
      <c r="Y340" s="417"/>
      <c r="Z340" s="417"/>
      <c r="AA340" s="417"/>
      <c r="AB340" s="417"/>
      <c r="AC340" s="417"/>
      <c r="AD340" s="417"/>
      <c r="AE340" s="417"/>
      <c r="AF340" s="417"/>
      <c r="AG340" s="417"/>
      <c r="AH340" s="417"/>
      <c r="AI340" s="417"/>
      <c r="AJ340" s="417"/>
      <c r="AK340" s="417"/>
      <c r="AL340" s="417"/>
      <c r="AM340" s="417"/>
      <c r="AN340" s="417"/>
      <c r="AO340" s="417"/>
      <c r="AP340" s="417"/>
      <c r="AQ340" s="417"/>
      <c r="AR340" s="417"/>
      <c r="AS340" s="417"/>
      <c r="AT340" s="417"/>
      <c r="AU340" s="417"/>
      <c r="AV340" s="417"/>
      <c r="AW340" s="417"/>
      <c r="AX340" s="417"/>
      <c r="AY340" s="417"/>
      <c r="AZ340" s="417"/>
      <c r="BA340" s="417"/>
      <c r="BB340" s="417"/>
      <c r="BC340" s="417"/>
      <c r="BD340" s="417"/>
      <c r="BE340" s="417"/>
      <c r="BF340" s="417"/>
      <c r="BG340" s="417"/>
      <c r="BH340" s="417"/>
      <c r="BI340" s="417"/>
      <c r="BJ340" s="417"/>
      <c r="BK340" s="417"/>
      <c r="BL340" s="417"/>
      <c r="BM340" s="417"/>
      <c r="BN340" s="417"/>
      <c r="BO340" s="417"/>
      <c r="BP340" s="417"/>
      <c r="BQ340" s="417"/>
      <c r="BR340" s="417"/>
      <c r="BS340" s="417"/>
      <c r="BT340" s="417"/>
      <c r="BU340" s="417"/>
      <c r="BV340" s="417"/>
      <c r="BW340" s="417"/>
      <c r="BX340" s="417"/>
      <c r="BY340" s="417"/>
      <c r="BZ340" s="417"/>
      <c r="CA340" s="417"/>
      <c r="CB340" s="417"/>
      <c r="CC340" s="417"/>
      <c r="CD340" s="417"/>
      <c r="CE340" s="417"/>
      <c r="CF340" s="417"/>
      <c r="CG340" s="417"/>
      <c r="CH340" s="417"/>
      <c r="CI340" s="417"/>
      <c r="CJ340" s="417"/>
      <c r="CK340" s="417"/>
      <c r="CL340" s="417"/>
      <c r="CM340" s="417"/>
      <c r="CN340" s="417"/>
      <c r="CO340" s="417"/>
      <c r="CP340" s="417"/>
      <c r="CQ340" s="417"/>
      <c r="CR340" s="417"/>
      <c r="CS340" s="417"/>
      <c r="CT340" s="417"/>
      <c r="CU340" s="417"/>
      <c r="CV340" s="417"/>
      <c r="CW340" s="417"/>
      <c r="CX340" s="417"/>
      <c r="CY340" s="417"/>
      <c r="CZ340" s="417"/>
      <c r="DA340" s="417"/>
      <c r="DB340" s="417"/>
      <c r="DC340" s="417"/>
      <c r="DD340" s="417"/>
      <c r="DE340" s="417"/>
      <c r="DF340" s="417"/>
      <c r="DG340" s="417"/>
      <c r="DH340" s="417"/>
      <c r="DI340" s="417"/>
      <c r="DJ340" s="417"/>
      <c r="DK340" s="417"/>
      <c r="DL340" s="417"/>
      <c r="DM340" s="417"/>
      <c r="DN340" s="417"/>
      <c r="DO340" s="417"/>
      <c r="DP340" s="417"/>
      <c r="DQ340" s="417"/>
      <c r="DR340" s="417"/>
      <c r="DS340" s="417"/>
      <c r="DT340" s="417"/>
      <c r="DU340" s="417"/>
      <c r="DV340" s="417"/>
      <c r="DW340" s="417"/>
      <c r="DX340" s="417"/>
      <c r="DY340" s="417"/>
      <c r="DZ340" s="417"/>
      <c r="EA340" s="417"/>
      <c r="EB340" s="417"/>
      <c r="EC340" s="417"/>
      <c r="ED340" s="417"/>
      <c r="EE340" s="417"/>
      <c r="EF340" s="417"/>
      <c r="EG340" s="417"/>
      <c r="EH340" s="417"/>
      <c r="EI340" s="417"/>
      <c r="EJ340" s="417"/>
      <c r="EK340" s="417"/>
      <c r="EL340" s="417"/>
      <c r="EM340" s="417"/>
      <c r="EN340" s="417"/>
      <c r="EO340" s="417"/>
      <c r="EP340" s="417"/>
      <c r="EQ340" s="417"/>
      <c r="ER340" s="417"/>
      <c r="ES340" s="417"/>
      <c r="ET340" s="417"/>
      <c r="EU340" s="417"/>
      <c r="EV340" s="417"/>
      <c r="EW340" s="417"/>
      <c r="EX340" s="417"/>
      <c r="EY340" s="417"/>
      <c r="EZ340" s="417"/>
      <c r="FA340" s="417"/>
      <c r="FB340" s="417"/>
      <c r="FC340" s="417"/>
      <c r="FD340" s="417"/>
      <c r="FE340" s="417"/>
      <c r="FF340" s="417"/>
      <c r="FG340" s="417"/>
      <c r="FH340" s="417"/>
      <c r="FI340" s="417"/>
      <c r="FJ340" s="417"/>
      <c r="FK340" s="417"/>
      <c r="FL340" s="417"/>
      <c r="FM340" s="417"/>
      <c r="FN340" s="417"/>
      <c r="FO340" s="417"/>
      <c r="FP340" s="417"/>
      <c r="FQ340" s="417"/>
      <c r="FR340" s="417"/>
      <c r="FS340" s="417"/>
      <c r="FT340" s="417"/>
      <c r="FU340" s="417"/>
      <c r="FV340" s="417"/>
      <c r="FW340" s="417"/>
      <c r="FX340" s="417"/>
      <c r="FY340" s="417"/>
      <c r="FZ340" s="417"/>
      <c r="GA340" s="417"/>
      <c r="GB340" s="417"/>
      <c r="GC340" s="417"/>
      <c r="GD340" s="417"/>
      <c r="GE340" s="417"/>
      <c r="GF340" s="417"/>
      <c r="GG340" s="417"/>
      <c r="GH340" s="417"/>
      <c r="GI340" s="417"/>
      <c r="GJ340" s="417"/>
      <c r="GK340" s="417"/>
      <c r="GL340" s="417"/>
      <c r="GM340" s="417"/>
      <c r="GN340" s="417"/>
      <c r="GO340" s="417"/>
      <c r="GP340" s="417"/>
      <c r="GQ340" s="417"/>
      <c r="GR340" s="417"/>
      <c r="GS340" s="417"/>
      <c r="GT340" s="417"/>
      <c r="GU340" s="417"/>
      <c r="GV340" s="417"/>
      <c r="GW340" s="417"/>
      <c r="GX340" s="417"/>
      <c r="GY340" s="417"/>
      <c r="GZ340" s="417"/>
      <c r="HA340" s="417"/>
      <c r="HB340" s="417"/>
      <c r="HC340" s="417"/>
      <c r="HD340" s="417"/>
      <c r="HE340" s="417"/>
      <c r="HF340" s="417"/>
      <c r="HG340" s="417"/>
      <c r="HH340" s="417"/>
      <c r="HI340" s="417"/>
      <c r="HJ340" s="417"/>
      <c r="HK340" s="417"/>
      <c r="HL340" s="417"/>
      <c r="HM340" s="417"/>
      <c r="HN340" s="417"/>
      <c r="HO340" s="417"/>
      <c r="HP340" s="417"/>
      <c r="HQ340" s="417"/>
      <c r="HR340" s="417"/>
      <c r="HS340" s="417"/>
      <c r="HT340" s="417"/>
      <c r="HU340" s="417"/>
      <c r="HV340" s="417"/>
      <c r="HW340" s="417"/>
      <c r="HX340" s="417"/>
      <c r="HY340" s="417"/>
      <c r="HZ340" s="417"/>
      <c r="IA340" s="417"/>
      <c r="IB340" s="417"/>
      <c r="IC340" s="417"/>
      <c r="ID340" s="417"/>
      <c r="IE340" s="417"/>
      <c r="IF340" s="417"/>
      <c r="IG340" s="417"/>
      <c r="IH340" s="417"/>
      <c r="II340" s="417"/>
      <c r="IJ340" s="417"/>
      <c r="IK340" s="417"/>
      <c r="IL340" s="417"/>
      <c r="IM340" s="417"/>
      <c r="IN340" s="417"/>
      <c r="IO340" s="417"/>
      <c r="IP340" s="417"/>
      <c r="IQ340" s="417"/>
      <c r="IR340" s="417"/>
      <c r="IS340" s="417"/>
      <c r="IT340" s="417"/>
      <c r="IU340" s="417"/>
      <c r="IV340" s="417"/>
    </row>
    <row r="341" spans="2:256" s="378" customFormat="1" ht="36" hidden="1" customHeight="1">
      <c r="B341" s="379"/>
      <c r="C341" s="380"/>
      <c r="D341" s="379"/>
      <c r="E341" s="379"/>
      <c r="F341" s="379"/>
      <c r="G341" s="379"/>
      <c r="H341" s="379"/>
      <c r="I341" s="379"/>
      <c r="J341" s="481"/>
      <c r="K341" s="381"/>
      <c r="L341" s="380"/>
      <c r="M341" s="379"/>
      <c r="N341" s="379"/>
      <c r="O341" s="379"/>
      <c r="P341" s="379"/>
      <c r="Q341" s="379"/>
      <c r="R341" s="379"/>
      <c r="S341" s="379"/>
      <c r="T341" s="382"/>
      <c r="U341" s="417"/>
      <c r="V341" s="417"/>
      <c r="W341" s="417"/>
      <c r="X341" s="417"/>
      <c r="Y341" s="417"/>
      <c r="Z341" s="417"/>
      <c r="AA341" s="417"/>
      <c r="AB341" s="417"/>
      <c r="AC341" s="417"/>
      <c r="AD341" s="417"/>
      <c r="AE341" s="417"/>
      <c r="AF341" s="417"/>
      <c r="AG341" s="417"/>
      <c r="AH341" s="417"/>
      <c r="AI341" s="417"/>
      <c r="AJ341" s="417"/>
      <c r="AK341" s="417"/>
      <c r="AL341" s="417"/>
      <c r="AM341" s="417"/>
      <c r="AN341" s="417"/>
      <c r="AO341" s="417"/>
      <c r="AP341" s="417"/>
      <c r="AQ341" s="417"/>
      <c r="AR341" s="417"/>
      <c r="AS341" s="417"/>
      <c r="AT341" s="417"/>
      <c r="AU341" s="417"/>
      <c r="AV341" s="417"/>
      <c r="AW341" s="417"/>
      <c r="AX341" s="417"/>
      <c r="AY341" s="417"/>
      <c r="AZ341" s="417"/>
      <c r="BA341" s="417"/>
      <c r="BB341" s="417"/>
      <c r="BC341" s="417"/>
      <c r="BD341" s="417"/>
      <c r="BE341" s="417"/>
      <c r="BF341" s="417"/>
      <c r="BG341" s="417"/>
      <c r="BH341" s="417"/>
      <c r="BI341" s="417"/>
      <c r="BJ341" s="417"/>
      <c r="BK341" s="417"/>
      <c r="BL341" s="417"/>
      <c r="BM341" s="417"/>
      <c r="BN341" s="417"/>
      <c r="BO341" s="417"/>
      <c r="BP341" s="417"/>
      <c r="BQ341" s="417"/>
      <c r="BR341" s="417"/>
      <c r="BS341" s="417"/>
      <c r="BT341" s="417"/>
      <c r="BU341" s="417"/>
      <c r="BV341" s="417"/>
      <c r="BW341" s="417"/>
      <c r="BX341" s="417"/>
      <c r="BY341" s="417"/>
      <c r="BZ341" s="417"/>
      <c r="CA341" s="417"/>
      <c r="CB341" s="417"/>
      <c r="CC341" s="417"/>
      <c r="CD341" s="417"/>
      <c r="CE341" s="417"/>
      <c r="CF341" s="417"/>
      <c r="CG341" s="417"/>
      <c r="CH341" s="417"/>
      <c r="CI341" s="417"/>
      <c r="CJ341" s="417"/>
      <c r="CK341" s="417"/>
      <c r="CL341" s="417"/>
      <c r="CM341" s="417"/>
      <c r="CN341" s="417"/>
      <c r="CO341" s="417"/>
      <c r="CP341" s="417"/>
      <c r="CQ341" s="417"/>
      <c r="CR341" s="417"/>
      <c r="CS341" s="417"/>
      <c r="CT341" s="417"/>
      <c r="CU341" s="417"/>
      <c r="CV341" s="417"/>
      <c r="CW341" s="417"/>
      <c r="CX341" s="417"/>
      <c r="CY341" s="417"/>
      <c r="CZ341" s="417"/>
      <c r="DA341" s="417"/>
      <c r="DB341" s="417"/>
      <c r="DC341" s="417"/>
      <c r="DD341" s="417"/>
      <c r="DE341" s="417"/>
      <c r="DF341" s="417"/>
      <c r="DG341" s="417"/>
      <c r="DH341" s="417"/>
      <c r="DI341" s="417"/>
      <c r="DJ341" s="417"/>
      <c r="DK341" s="417"/>
      <c r="DL341" s="417"/>
      <c r="DM341" s="417"/>
      <c r="DN341" s="417"/>
      <c r="DO341" s="417"/>
      <c r="DP341" s="417"/>
      <c r="DQ341" s="417"/>
      <c r="DR341" s="417"/>
      <c r="DS341" s="417"/>
      <c r="DT341" s="417"/>
      <c r="DU341" s="417"/>
      <c r="DV341" s="417"/>
      <c r="DW341" s="417"/>
      <c r="DX341" s="417"/>
      <c r="DY341" s="417"/>
      <c r="DZ341" s="417"/>
      <c r="EA341" s="417"/>
      <c r="EB341" s="417"/>
      <c r="EC341" s="417"/>
      <c r="ED341" s="417"/>
      <c r="EE341" s="417"/>
      <c r="EF341" s="417"/>
      <c r="EG341" s="417"/>
      <c r="EH341" s="417"/>
      <c r="EI341" s="417"/>
      <c r="EJ341" s="417"/>
      <c r="EK341" s="417"/>
      <c r="EL341" s="417"/>
      <c r="EM341" s="417"/>
      <c r="EN341" s="417"/>
      <c r="EO341" s="417"/>
      <c r="EP341" s="417"/>
      <c r="EQ341" s="417"/>
      <c r="ER341" s="417"/>
      <c r="ES341" s="417"/>
      <c r="ET341" s="417"/>
      <c r="EU341" s="417"/>
      <c r="EV341" s="417"/>
      <c r="EW341" s="417"/>
      <c r="EX341" s="417"/>
      <c r="EY341" s="417"/>
      <c r="EZ341" s="417"/>
      <c r="FA341" s="417"/>
      <c r="FB341" s="417"/>
      <c r="FC341" s="417"/>
      <c r="FD341" s="417"/>
      <c r="FE341" s="417"/>
      <c r="FF341" s="417"/>
      <c r="FG341" s="417"/>
      <c r="FH341" s="417"/>
      <c r="FI341" s="417"/>
      <c r="FJ341" s="417"/>
      <c r="FK341" s="417"/>
      <c r="FL341" s="417"/>
      <c r="FM341" s="417"/>
      <c r="FN341" s="417"/>
      <c r="FO341" s="417"/>
      <c r="FP341" s="417"/>
      <c r="FQ341" s="417"/>
      <c r="FR341" s="417"/>
      <c r="FS341" s="417"/>
      <c r="FT341" s="417"/>
      <c r="FU341" s="417"/>
      <c r="FV341" s="417"/>
      <c r="FW341" s="417"/>
      <c r="FX341" s="417"/>
      <c r="FY341" s="417"/>
      <c r="FZ341" s="417"/>
      <c r="GA341" s="417"/>
      <c r="GB341" s="417"/>
      <c r="GC341" s="417"/>
      <c r="GD341" s="417"/>
      <c r="GE341" s="417"/>
      <c r="GF341" s="417"/>
      <c r="GG341" s="417"/>
      <c r="GH341" s="417"/>
      <c r="GI341" s="417"/>
      <c r="GJ341" s="417"/>
      <c r="GK341" s="417"/>
      <c r="GL341" s="417"/>
      <c r="GM341" s="417"/>
      <c r="GN341" s="417"/>
      <c r="GO341" s="417"/>
      <c r="GP341" s="417"/>
      <c r="GQ341" s="417"/>
      <c r="GR341" s="417"/>
      <c r="GS341" s="417"/>
      <c r="GT341" s="417"/>
      <c r="GU341" s="417"/>
      <c r="GV341" s="417"/>
      <c r="GW341" s="417"/>
      <c r="GX341" s="417"/>
      <c r="GY341" s="417"/>
      <c r="GZ341" s="417"/>
      <c r="HA341" s="417"/>
      <c r="HB341" s="417"/>
      <c r="HC341" s="417"/>
      <c r="HD341" s="417"/>
      <c r="HE341" s="417"/>
      <c r="HF341" s="417"/>
      <c r="HG341" s="417"/>
      <c r="HH341" s="417"/>
      <c r="HI341" s="417"/>
      <c r="HJ341" s="417"/>
      <c r="HK341" s="417"/>
      <c r="HL341" s="417"/>
      <c r="HM341" s="417"/>
      <c r="HN341" s="417"/>
      <c r="HO341" s="417"/>
      <c r="HP341" s="417"/>
      <c r="HQ341" s="417"/>
      <c r="HR341" s="417"/>
      <c r="HS341" s="417"/>
      <c r="HT341" s="417"/>
      <c r="HU341" s="417"/>
      <c r="HV341" s="417"/>
      <c r="HW341" s="417"/>
      <c r="HX341" s="417"/>
      <c r="HY341" s="417"/>
      <c r="HZ341" s="417"/>
      <c r="IA341" s="417"/>
      <c r="IB341" s="417"/>
      <c r="IC341" s="417"/>
      <c r="ID341" s="417"/>
      <c r="IE341" s="417"/>
      <c r="IF341" s="417"/>
      <c r="IG341" s="417"/>
      <c r="IH341" s="417"/>
      <c r="II341" s="417"/>
      <c r="IJ341" s="417"/>
      <c r="IK341" s="417"/>
      <c r="IL341" s="417"/>
      <c r="IM341" s="417"/>
      <c r="IN341" s="417"/>
      <c r="IO341" s="417"/>
      <c r="IP341" s="417"/>
      <c r="IQ341" s="417"/>
      <c r="IR341" s="417"/>
      <c r="IS341" s="417"/>
      <c r="IT341" s="417"/>
      <c r="IU341" s="417"/>
      <c r="IV341" s="417"/>
    </row>
    <row r="342" spans="2:256" s="378" customFormat="1" ht="36" hidden="1" customHeight="1">
      <c r="B342" s="379"/>
      <c r="C342" s="380"/>
      <c r="D342" s="379"/>
      <c r="E342" s="379"/>
      <c r="F342" s="379"/>
      <c r="G342" s="379"/>
      <c r="H342" s="379"/>
      <c r="I342" s="379"/>
      <c r="J342" s="481"/>
      <c r="K342" s="381"/>
      <c r="L342" s="380"/>
      <c r="M342" s="379"/>
      <c r="N342" s="379"/>
      <c r="O342" s="379"/>
      <c r="P342" s="379"/>
      <c r="Q342" s="379"/>
      <c r="R342" s="379"/>
      <c r="S342" s="379"/>
      <c r="T342" s="382"/>
      <c r="U342" s="417"/>
      <c r="V342" s="417"/>
      <c r="W342" s="417"/>
      <c r="X342" s="417"/>
      <c r="Y342" s="417"/>
      <c r="Z342" s="417"/>
      <c r="AA342" s="417"/>
      <c r="AB342" s="417"/>
      <c r="AC342" s="417"/>
      <c r="AD342" s="417"/>
      <c r="AE342" s="417"/>
      <c r="AF342" s="417"/>
      <c r="AG342" s="417"/>
      <c r="AH342" s="417"/>
      <c r="AI342" s="417"/>
      <c r="AJ342" s="417"/>
      <c r="AK342" s="417"/>
      <c r="AL342" s="417"/>
      <c r="AM342" s="417"/>
      <c r="AN342" s="417"/>
      <c r="AO342" s="417"/>
      <c r="AP342" s="417"/>
      <c r="AQ342" s="417"/>
      <c r="AR342" s="417"/>
      <c r="AS342" s="417"/>
      <c r="AT342" s="417"/>
      <c r="AU342" s="417"/>
      <c r="AV342" s="417"/>
      <c r="AW342" s="417"/>
      <c r="AX342" s="417"/>
      <c r="AY342" s="417"/>
      <c r="AZ342" s="417"/>
      <c r="BA342" s="417"/>
      <c r="BB342" s="417"/>
      <c r="BC342" s="417"/>
      <c r="BD342" s="417"/>
      <c r="BE342" s="417"/>
      <c r="BF342" s="417"/>
      <c r="BG342" s="417"/>
      <c r="BH342" s="417"/>
      <c r="BI342" s="417"/>
      <c r="BJ342" s="417"/>
      <c r="BK342" s="417"/>
      <c r="BL342" s="417"/>
      <c r="BM342" s="417"/>
      <c r="BN342" s="417"/>
      <c r="BO342" s="417"/>
      <c r="BP342" s="417"/>
      <c r="BQ342" s="417"/>
      <c r="BR342" s="417"/>
      <c r="BS342" s="417"/>
      <c r="BT342" s="417"/>
      <c r="BU342" s="417"/>
      <c r="BV342" s="417"/>
      <c r="BW342" s="417"/>
      <c r="BX342" s="417"/>
      <c r="BY342" s="417"/>
      <c r="BZ342" s="417"/>
      <c r="CA342" s="417"/>
      <c r="CB342" s="417"/>
      <c r="CC342" s="417"/>
      <c r="CD342" s="417"/>
      <c r="CE342" s="417"/>
      <c r="CF342" s="417"/>
      <c r="CG342" s="417"/>
      <c r="CH342" s="417"/>
      <c r="CI342" s="417"/>
      <c r="CJ342" s="417"/>
      <c r="CK342" s="417"/>
      <c r="CL342" s="417"/>
      <c r="CM342" s="417"/>
      <c r="CN342" s="417"/>
      <c r="CO342" s="417"/>
      <c r="CP342" s="417"/>
      <c r="CQ342" s="417"/>
      <c r="CR342" s="417"/>
      <c r="CS342" s="417"/>
      <c r="CT342" s="417"/>
      <c r="CU342" s="417"/>
      <c r="CV342" s="417"/>
      <c r="CW342" s="417"/>
      <c r="CX342" s="417"/>
      <c r="CY342" s="417"/>
      <c r="CZ342" s="417"/>
      <c r="DA342" s="417"/>
      <c r="DB342" s="417"/>
      <c r="DC342" s="417"/>
      <c r="DD342" s="417"/>
      <c r="DE342" s="417"/>
      <c r="DF342" s="417"/>
      <c r="DG342" s="417"/>
      <c r="DH342" s="417"/>
      <c r="DI342" s="417"/>
      <c r="DJ342" s="417"/>
      <c r="DK342" s="417"/>
      <c r="DL342" s="417"/>
      <c r="DM342" s="417"/>
      <c r="DN342" s="417"/>
      <c r="DO342" s="417"/>
      <c r="DP342" s="417"/>
      <c r="DQ342" s="417"/>
      <c r="DR342" s="417"/>
      <c r="DS342" s="417"/>
      <c r="DT342" s="417"/>
      <c r="DU342" s="417"/>
      <c r="DV342" s="417"/>
      <c r="DW342" s="417"/>
      <c r="DX342" s="417"/>
      <c r="DY342" s="417"/>
      <c r="DZ342" s="417"/>
      <c r="EA342" s="417"/>
      <c r="EB342" s="417"/>
      <c r="EC342" s="417"/>
      <c r="ED342" s="417"/>
      <c r="EE342" s="417"/>
      <c r="EF342" s="417"/>
      <c r="EG342" s="417"/>
      <c r="EH342" s="417"/>
      <c r="EI342" s="417"/>
      <c r="EJ342" s="417"/>
      <c r="EK342" s="417"/>
      <c r="EL342" s="417"/>
      <c r="EM342" s="417"/>
      <c r="EN342" s="417"/>
      <c r="EO342" s="417"/>
      <c r="EP342" s="417"/>
      <c r="EQ342" s="417"/>
      <c r="ER342" s="417"/>
      <c r="ES342" s="417"/>
      <c r="ET342" s="417"/>
      <c r="EU342" s="417"/>
      <c r="EV342" s="417"/>
      <c r="EW342" s="417"/>
      <c r="EX342" s="417"/>
      <c r="EY342" s="417"/>
      <c r="EZ342" s="417"/>
      <c r="FA342" s="417"/>
      <c r="FB342" s="417"/>
      <c r="FC342" s="417"/>
      <c r="FD342" s="417"/>
      <c r="FE342" s="417"/>
      <c r="FF342" s="417"/>
      <c r="FG342" s="417"/>
      <c r="FH342" s="417"/>
      <c r="FI342" s="417"/>
      <c r="FJ342" s="417"/>
      <c r="FK342" s="417"/>
      <c r="FL342" s="417"/>
      <c r="FM342" s="417"/>
      <c r="FN342" s="417"/>
      <c r="FO342" s="417"/>
      <c r="FP342" s="417"/>
      <c r="FQ342" s="417"/>
      <c r="FR342" s="417"/>
      <c r="FS342" s="417"/>
      <c r="FT342" s="417"/>
      <c r="FU342" s="417"/>
      <c r="FV342" s="417"/>
      <c r="FW342" s="417"/>
      <c r="FX342" s="417"/>
      <c r="FY342" s="417"/>
      <c r="FZ342" s="417"/>
      <c r="GA342" s="417"/>
      <c r="GB342" s="417"/>
      <c r="GC342" s="417"/>
      <c r="GD342" s="417"/>
      <c r="GE342" s="417"/>
      <c r="GF342" s="417"/>
      <c r="GG342" s="417"/>
      <c r="GH342" s="417"/>
      <c r="GI342" s="417"/>
      <c r="GJ342" s="417"/>
      <c r="GK342" s="417"/>
      <c r="GL342" s="417"/>
      <c r="GM342" s="417"/>
      <c r="GN342" s="417"/>
      <c r="GO342" s="417"/>
      <c r="GP342" s="417"/>
      <c r="GQ342" s="417"/>
      <c r="GR342" s="417"/>
      <c r="GS342" s="417"/>
      <c r="GT342" s="417"/>
      <c r="GU342" s="417"/>
      <c r="GV342" s="417"/>
      <c r="GW342" s="417"/>
      <c r="GX342" s="417"/>
      <c r="GY342" s="417"/>
      <c r="GZ342" s="417"/>
      <c r="HA342" s="417"/>
      <c r="HB342" s="417"/>
      <c r="HC342" s="417"/>
      <c r="HD342" s="417"/>
      <c r="HE342" s="417"/>
      <c r="HF342" s="417"/>
      <c r="HG342" s="417"/>
      <c r="HH342" s="417"/>
      <c r="HI342" s="417"/>
      <c r="HJ342" s="417"/>
      <c r="HK342" s="417"/>
      <c r="HL342" s="417"/>
      <c r="HM342" s="417"/>
      <c r="HN342" s="417"/>
      <c r="HO342" s="417"/>
      <c r="HP342" s="417"/>
      <c r="HQ342" s="417"/>
      <c r="HR342" s="417"/>
      <c r="HS342" s="417"/>
      <c r="HT342" s="417"/>
      <c r="HU342" s="417"/>
      <c r="HV342" s="417"/>
      <c r="HW342" s="417"/>
      <c r="HX342" s="417"/>
      <c r="HY342" s="417"/>
      <c r="HZ342" s="417"/>
      <c r="IA342" s="417"/>
      <c r="IB342" s="417"/>
      <c r="IC342" s="417"/>
      <c r="ID342" s="417"/>
      <c r="IE342" s="417"/>
      <c r="IF342" s="417"/>
      <c r="IG342" s="417"/>
      <c r="IH342" s="417"/>
      <c r="II342" s="417"/>
      <c r="IJ342" s="417"/>
      <c r="IK342" s="417"/>
      <c r="IL342" s="417"/>
      <c r="IM342" s="417"/>
      <c r="IN342" s="417"/>
      <c r="IO342" s="417"/>
      <c r="IP342" s="417"/>
      <c r="IQ342" s="417"/>
      <c r="IR342" s="417"/>
      <c r="IS342" s="417"/>
      <c r="IT342" s="417"/>
      <c r="IU342" s="417"/>
      <c r="IV342" s="417"/>
    </row>
    <row r="343" spans="2:256" s="378" customFormat="1" ht="36" hidden="1" customHeight="1">
      <c r="B343" s="379"/>
      <c r="C343" s="380"/>
      <c r="D343" s="379"/>
      <c r="E343" s="379"/>
      <c r="F343" s="379"/>
      <c r="G343" s="379"/>
      <c r="H343" s="379"/>
      <c r="I343" s="379"/>
      <c r="J343" s="481"/>
      <c r="K343" s="381"/>
      <c r="L343" s="380"/>
      <c r="M343" s="379"/>
      <c r="N343" s="379"/>
      <c r="O343" s="379"/>
      <c r="P343" s="379"/>
      <c r="Q343" s="379"/>
      <c r="R343" s="379"/>
      <c r="S343" s="379"/>
      <c r="T343" s="382"/>
      <c r="U343" s="417"/>
      <c r="V343" s="417"/>
      <c r="W343" s="417"/>
      <c r="X343" s="417"/>
      <c r="Y343" s="417"/>
      <c r="Z343" s="417"/>
      <c r="AA343" s="417"/>
      <c r="AB343" s="417"/>
      <c r="AC343" s="417"/>
      <c r="AD343" s="417"/>
      <c r="AE343" s="417"/>
      <c r="AF343" s="417"/>
      <c r="AG343" s="417"/>
      <c r="AH343" s="417"/>
      <c r="AI343" s="417"/>
      <c r="AJ343" s="417"/>
      <c r="AK343" s="417"/>
      <c r="AL343" s="417"/>
      <c r="AM343" s="417"/>
      <c r="AN343" s="417"/>
      <c r="AO343" s="417"/>
      <c r="AP343" s="417"/>
      <c r="AQ343" s="417"/>
      <c r="AR343" s="417"/>
      <c r="AS343" s="417"/>
      <c r="AT343" s="417"/>
      <c r="AU343" s="417"/>
      <c r="AV343" s="417"/>
      <c r="AW343" s="417"/>
      <c r="AX343" s="417"/>
      <c r="AY343" s="417"/>
      <c r="AZ343" s="417"/>
      <c r="BA343" s="417"/>
      <c r="BB343" s="417"/>
      <c r="BC343" s="417"/>
      <c r="BD343" s="417"/>
      <c r="BE343" s="417"/>
      <c r="BF343" s="417"/>
      <c r="BG343" s="417"/>
      <c r="BH343" s="417"/>
      <c r="BI343" s="417"/>
      <c r="BJ343" s="417"/>
      <c r="BK343" s="417"/>
      <c r="BL343" s="417"/>
      <c r="BM343" s="417"/>
      <c r="BN343" s="417"/>
      <c r="BO343" s="417"/>
      <c r="BP343" s="417"/>
      <c r="BQ343" s="417"/>
      <c r="BR343" s="417"/>
      <c r="BS343" s="417"/>
      <c r="BT343" s="417"/>
      <c r="BU343" s="417"/>
      <c r="BV343" s="417"/>
      <c r="BW343" s="417"/>
      <c r="BX343" s="417"/>
      <c r="BY343" s="417"/>
      <c r="BZ343" s="417"/>
      <c r="CA343" s="417"/>
      <c r="CB343" s="417"/>
      <c r="CC343" s="417"/>
      <c r="CD343" s="417"/>
      <c r="CE343" s="417"/>
      <c r="CF343" s="417"/>
      <c r="CG343" s="417"/>
      <c r="CH343" s="417"/>
      <c r="CI343" s="417"/>
      <c r="CJ343" s="417"/>
      <c r="CK343" s="417"/>
      <c r="CL343" s="417"/>
      <c r="CM343" s="417"/>
      <c r="CN343" s="417"/>
      <c r="CO343" s="417"/>
      <c r="CP343" s="417"/>
      <c r="CQ343" s="417"/>
      <c r="CR343" s="417"/>
      <c r="CS343" s="417"/>
      <c r="CT343" s="417"/>
      <c r="CU343" s="417"/>
      <c r="CV343" s="417"/>
      <c r="CW343" s="417"/>
      <c r="CX343" s="417"/>
      <c r="CY343" s="417"/>
      <c r="CZ343" s="417"/>
      <c r="DA343" s="417"/>
      <c r="DB343" s="417"/>
      <c r="DC343" s="417"/>
      <c r="DD343" s="417"/>
      <c r="DE343" s="417"/>
      <c r="DF343" s="417"/>
      <c r="DG343" s="417"/>
      <c r="DH343" s="417"/>
      <c r="DI343" s="417"/>
      <c r="DJ343" s="417"/>
      <c r="DK343" s="417"/>
      <c r="DL343" s="417"/>
      <c r="DM343" s="417"/>
      <c r="DN343" s="417"/>
      <c r="DO343" s="417"/>
      <c r="DP343" s="417"/>
      <c r="DQ343" s="417"/>
      <c r="DR343" s="417"/>
      <c r="DS343" s="417"/>
      <c r="DT343" s="417"/>
      <c r="DU343" s="417"/>
      <c r="DV343" s="417"/>
      <c r="DW343" s="417"/>
      <c r="DX343" s="417"/>
      <c r="DY343" s="417"/>
      <c r="DZ343" s="417"/>
      <c r="EA343" s="417"/>
      <c r="EB343" s="417"/>
      <c r="EC343" s="417"/>
      <c r="ED343" s="417"/>
      <c r="EE343" s="417"/>
      <c r="EF343" s="417"/>
      <c r="EG343" s="417"/>
      <c r="EH343" s="417"/>
      <c r="EI343" s="417"/>
      <c r="EJ343" s="417"/>
      <c r="EK343" s="417"/>
      <c r="EL343" s="417"/>
      <c r="EM343" s="417"/>
      <c r="EN343" s="417"/>
      <c r="EO343" s="417"/>
      <c r="EP343" s="417"/>
      <c r="EQ343" s="417"/>
      <c r="ER343" s="417"/>
      <c r="ES343" s="417"/>
      <c r="ET343" s="417"/>
      <c r="EU343" s="417"/>
      <c r="EV343" s="417"/>
      <c r="EW343" s="417"/>
      <c r="EX343" s="417"/>
      <c r="EY343" s="417"/>
      <c r="EZ343" s="417"/>
      <c r="FA343" s="417"/>
      <c r="FB343" s="417"/>
      <c r="FC343" s="417"/>
      <c r="FD343" s="417"/>
      <c r="FE343" s="417"/>
      <c r="FF343" s="417"/>
      <c r="FG343" s="417"/>
      <c r="FH343" s="417"/>
      <c r="FI343" s="417"/>
      <c r="FJ343" s="417"/>
      <c r="FK343" s="417"/>
      <c r="FL343" s="417"/>
      <c r="FM343" s="417"/>
      <c r="FN343" s="417"/>
      <c r="FO343" s="417"/>
      <c r="FP343" s="417"/>
      <c r="FQ343" s="417"/>
      <c r="FR343" s="417"/>
      <c r="FS343" s="417"/>
      <c r="FT343" s="417"/>
      <c r="FU343" s="417"/>
      <c r="FV343" s="417"/>
      <c r="FW343" s="417"/>
      <c r="FX343" s="417"/>
      <c r="FY343" s="417"/>
      <c r="FZ343" s="417"/>
      <c r="GA343" s="417"/>
      <c r="GB343" s="417"/>
      <c r="GC343" s="417"/>
      <c r="GD343" s="417"/>
      <c r="GE343" s="417"/>
      <c r="GF343" s="417"/>
      <c r="GG343" s="417"/>
      <c r="GH343" s="417"/>
      <c r="GI343" s="417"/>
      <c r="GJ343" s="417"/>
      <c r="GK343" s="417"/>
      <c r="GL343" s="417"/>
      <c r="GM343" s="417"/>
      <c r="GN343" s="417"/>
      <c r="GO343" s="417"/>
      <c r="GP343" s="417"/>
      <c r="GQ343" s="417"/>
      <c r="GR343" s="417"/>
      <c r="GS343" s="417"/>
      <c r="GT343" s="417"/>
      <c r="GU343" s="417"/>
      <c r="GV343" s="417"/>
      <c r="GW343" s="417"/>
      <c r="GX343" s="417"/>
      <c r="GY343" s="417"/>
      <c r="GZ343" s="417"/>
      <c r="HA343" s="417"/>
      <c r="HB343" s="417"/>
      <c r="HC343" s="417"/>
      <c r="HD343" s="417"/>
      <c r="HE343" s="417"/>
      <c r="HF343" s="417"/>
      <c r="HG343" s="417"/>
      <c r="HH343" s="417"/>
      <c r="HI343" s="417"/>
      <c r="HJ343" s="417"/>
      <c r="HK343" s="417"/>
      <c r="HL343" s="417"/>
      <c r="HM343" s="417"/>
      <c r="HN343" s="417"/>
      <c r="HO343" s="417"/>
      <c r="HP343" s="417"/>
      <c r="HQ343" s="417"/>
      <c r="HR343" s="417"/>
      <c r="HS343" s="417"/>
      <c r="HT343" s="417"/>
      <c r="HU343" s="417"/>
      <c r="HV343" s="417"/>
      <c r="HW343" s="417"/>
      <c r="HX343" s="417"/>
      <c r="HY343" s="417"/>
      <c r="HZ343" s="417"/>
      <c r="IA343" s="417"/>
      <c r="IB343" s="417"/>
      <c r="IC343" s="417"/>
      <c r="ID343" s="417"/>
      <c r="IE343" s="417"/>
      <c r="IF343" s="417"/>
      <c r="IG343" s="417"/>
      <c r="IH343" s="417"/>
      <c r="II343" s="417"/>
      <c r="IJ343" s="417"/>
      <c r="IK343" s="417"/>
      <c r="IL343" s="417"/>
      <c r="IM343" s="417"/>
      <c r="IN343" s="417"/>
      <c r="IO343" s="417"/>
      <c r="IP343" s="417"/>
      <c r="IQ343" s="417"/>
      <c r="IR343" s="417"/>
      <c r="IS343" s="417"/>
      <c r="IT343" s="417"/>
      <c r="IU343" s="417"/>
      <c r="IV343" s="417"/>
    </row>
    <row r="344" spans="2:256" s="378" customFormat="1" ht="36" hidden="1" customHeight="1">
      <c r="B344" s="379"/>
      <c r="C344" s="380"/>
      <c r="D344" s="379"/>
      <c r="E344" s="379"/>
      <c r="F344" s="379"/>
      <c r="G344" s="379"/>
      <c r="H344" s="379"/>
      <c r="I344" s="379"/>
      <c r="J344" s="481"/>
      <c r="K344" s="381"/>
      <c r="L344" s="380"/>
      <c r="M344" s="379"/>
      <c r="N344" s="379"/>
      <c r="O344" s="379"/>
      <c r="P344" s="379"/>
      <c r="Q344" s="379"/>
      <c r="R344" s="379"/>
      <c r="S344" s="379"/>
      <c r="T344" s="382"/>
      <c r="U344" s="417"/>
      <c r="V344" s="417"/>
      <c r="W344" s="417"/>
      <c r="X344" s="417"/>
      <c r="Y344" s="417"/>
      <c r="Z344" s="417"/>
      <c r="AA344" s="417"/>
      <c r="AB344" s="417"/>
      <c r="AC344" s="417"/>
      <c r="AD344" s="417"/>
      <c r="AE344" s="417"/>
      <c r="AF344" s="417"/>
      <c r="AG344" s="417"/>
      <c r="AH344" s="417"/>
      <c r="AI344" s="417"/>
      <c r="AJ344" s="417"/>
      <c r="AK344" s="417"/>
      <c r="AL344" s="417"/>
      <c r="AM344" s="417"/>
      <c r="AN344" s="417"/>
      <c r="AO344" s="417"/>
      <c r="AP344" s="417"/>
      <c r="AQ344" s="417"/>
      <c r="AR344" s="417"/>
      <c r="AS344" s="417"/>
      <c r="AT344" s="417"/>
      <c r="AU344" s="417"/>
      <c r="AV344" s="417"/>
      <c r="AW344" s="417"/>
      <c r="AX344" s="417"/>
      <c r="AY344" s="417"/>
      <c r="AZ344" s="417"/>
      <c r="BA344" s="417"/>
      <c r="BB344" s="417"/>
      <c r="BC344" s="417"/>
      <c r="BD344" s="417"/>
      <c r="BE344" s="417"/>
      <c r="BF344" s="417"/>
      <c r="BG344" s="417"/>
      <c r="BH344" s="417"/>
      <c r="BI344" s="417"/>
      <c r="BJ344" s="417"/>
      <c r="BK344" s="417"/>
      <c r="BL344" s="417"/>
      <c r="BM344" s="417"/>
      <c r="BN344" s="417"/>
      <c r="BO344" s="417"/>
      <c r="BP344" s="417"/>
      <c r="BQ344" s="417"/>
      <c r="BR344" s="417"/>
      <c r="BS344" s="417"/>
      <c r="BT344" s="417"/>
      <c r="BU344" s="417"/>
      <c r="BV344" s="417"/>
      <c r="BW344" s="417"/>
      <c r="BX344" s="417"/>
      <c r="BY344" s="417"/>
      <c r="BZ344" s="417"/>
      <c r="CA344" s="417"/>
      <c r="CB344" s="417"/>
      <c r="CC344" s="417"/>
      <c r="CD344" s="417"/>
      <c r="CE344" s="417"/>
      <c r="CF344" s="417"/>
      <c r="CG344" s="417"/>
      <c r="CH344" s="417"/>
      <c r="CI344" s="417"/>
      <c r="CJ344" s="417"/>
      <c r="CK344" s="417"/>
      <c r="CL344" s="417"/>
      <c r="CM344" s="417"/>
      <c r="CN344" s="417"/>
      <c r="CO344" s="417"/>
      <c r="CP344" s="417"/>
      <c r="CQ344" s="417"/>
      <c r="CR344" s="417"/>
      <c r="CS344" s="417"/>
      <c r="CT344" s="417"/>
      <c r="CU344" s="417"/>
      <c r="CV344" s="417"/>
      <c r="CW344" s="417"/>
      <c r="CX344" s="417"/>
      <c r="CY344" s="417"/>
      <c r="CZ344" s="417"/>
      <c r="DA344" s="417"/>
      <c r="DB344" s="417"/>
      <c r="DC344" s="417"/>
      <c r="DD344" s="417"/>
      <c r="DE344" s="417"/>
      <c r="DF344" s="417"/>
      <c r="DG344" s="417"/>
      <c r="DH344" s="417"/>
      <c r="DI344" s="417"/>
      <c r="DJ344" s="417"/>
      <c r="DK344" s="417"/>
      <c r="DL344" s="417"/>
      <c r="DM344" s="417"/>
      <c r="DN344" s="417"/>
      <c r="DO344" s="417"/>
      <c r="DP344" s="417"/>
      <c r="DQ344" s="417"/>
      <c r="DR344" s="417"/>
      <c r="DS344" s="417"/>
      <c r="DT344" s="417"/>
      <c r="DU344" s="417"/>
      <c r="DV344" s="417"/>
      <c r="DW344" s="417"/>
      <c r="DX344" s="417"/>
      <c r="DY344" s="417"/>
      <c r="DZ344" s="417"/>
      <c r="EA344" s="417"/>
      <c r="EB344" s="417"/>
      <c r="EC344" s="417"/>
      <c r="ED344" s="417"/>
      <c r="EE344" s="417"/>
      <c r="EF344" s="417"/>
      <c r="EG344" s="417"/>
      <c r="EH344" s="417"/>
      <c r="EI344" s="417"/>
      <c r="EJ344" s="417"/>
      <c r="EK344" s="417"/>
      <c r="EL344" s="417"/>
      <c r="EM344" s="417"/>
      <c r="EN344" s="417"/>
      <c r="EO344" s="417"/>
      <c r="EP344" s="417"/>
      <c r="EQ344" s="417"/>
      <c r="ER344" s="417"/>
      <c r="ES344" s="417"/>
      <c r="ET344" s="417"/>
      <c r="EU344" s="417"/>
      <c r="EV344" s="417"/>
      <c r="EW344" s="417"/>
      <c r="EX344" s="417"/>
      <c r="EY344" s="417"/>
      <c r="EZ344" s="417"/>
      <c r="FA344" s="417"/>
      <c r="FB344" s="417"/>
      <c r="FC344" s="417"/>
      <c r="FD344" s="417"/>
      <c r="FE344" s="417"/>
      <c r="FF344" s="417"/>
      <c r="FG344" s="417"/>
      <c r="FH344" s="417"/>
      <c r="FI344" s="417"/>
      <c r="FJ344" s="417"/>
      <c r="FK344" s="417"/>
      <c r="FL344" s="417"/>
      <c r="FM344" s="417"/>
      <c r="FN344" s="417"/>
      <c r="FO344" s="417"/>
      <c r="FP344" s="417"/>
      <c r="FQ344" s="417"/>
      <c r="FR344" s="417"/>
      <c r="FS344" s="417"/>
      <c r="FT344" s="417"/>
      <c r="FU344" s="417"/>
      <c r="FV344" s="417"/>
      <c r="FW344" s="417"/>
      <c r="FX344" s="417"/>
      <c r="FY344" s="417"/>
      <c r="FZ344" s="417"/>
      <c r="GA344" s="417"/>
      <c r="GB344" s="417"/>
      <c r="GC344" s="417"/>
      <c r="GD344" s="417"/>
      <c r="GE344" s="417"/>
      <c r="GF344" s="417"/>
      <c r="GG344" s="417"/>
      <c r="GH344" s="417"/>
      <c r="GI344" s="417"/>
      <c r="GJ344" s="417"/>
      <c r="GK344" s="417"/>
      <c r="GL344" s="417"/>
      <c r="GM344" s="417"/>
      <c r="GN344" s="417"/>
      <c r="GO344" s="417"/>
      <c r="GP344" s="417"/>
      <c r="GQ344" s="417"/>
      <c r="GR344" s="417"/>
      <c r="GS344" s="417"/>
      <c r="GT344" s="417"/>
      <c r="GU344" s="417"/>
      <c r="GV344" s="417"/>
      <c r="GW344" s="417"/>
      <c r="GX344" s="417"/>
      <c r="GY344" s="417"/>
      <c r="GZ344" s="417"/>
      <c r="HA344" s="417"/>
      <c r="HB344" s="417"/>
      <c r="HC344" s="417"/>
      <c r="HD344" s="417"/>
      <c r="HE344" s="417"/>
      <c r="HF344" s="417"/>
      <c r="HG344" s="417"/>
      <c r="HH344" s="417"/>
      <c r="HI344" s="417"/>
      <c r="HJ344" s="417"/>
      <c r="HK344" s="417"/>
      <c r="HL344" s="417"/>
      <c r="HM344" s="417"/>
      <c r="HN344" s="417"/>
      <c r="HO344" s="417"/>
      <c r="HP344" s="417"/>
      <c r="HQ344" s="417"/>
      <c r="HR344" s="417"/>
      <c r="HS344" s="417"/>
      <c r="HT344" s="417"/>
      <c r="HU344" s="417"/>
      <c r="HV344" s="417"/>
      <c r="HW344" s="417"/>
      <c r="HX344" s="417"/>
      <c r="HY344" s="417"/>
      <c r="HZ344" s="417"/>
      <c r="IA344" s="417"/>
      <c r="IB344" s="417"/>
      <c r="IC344" s="417"/>
      <c r="ID344" s="417"/>
      <c r="IE344" s="417"/>
      <c r="IF344" s="417"/>
      <c r="IG344" s="417"/>
      <c r="IH344" s="417"/>
      <c r="II344" s="417"/>
      <c r="IJ344" s="417"/>
      <c r="IK344" s="417"/>
      <c r="IL344" s="417"/>
      <c r="IM344" s="417"/>
      <c r="IN344" s="417"/>
      <c r="IO344" s="417"/>
      <c r="IP344" s="417"/>
      <c r="IQ344" s="417"/>
      <c r="IR344" s="417"/>
      <c r="IS344" s="417"/>
      <c r="IT344" s="417"/>
      <c r="IU344" s="417"/>
      <c r="IV344" s="417"/>
    </row>
    <row r="345" spans="2:256" s="378" customFormat="1" ht="36" hidden="1" customHeight="1">
      <c r="B345" s="379"/>
      <c r="C345" s="380"/>
      <c r="D345" s="379"/>
      <c r="E345" s="379"/>
      <c r="F345" s="379"/>
      <c r="G345" s="379"/>
      <c r="H345" s="379"/>
      <c r="I345" s="379"/>
      <c r="J345" s="481"/>
      <c r="K345" s="381"/>
      <c r="L345" s="380"/>
      <c r="M345" s="379"/>
      <c r="N345" s="379"/>
      <c r="O345" s="379"/>
      <c r="P345" s="379"/>
      <c r="Q345" s="379"/>
      <c r="R345" s="379"/>
      <c r="S345" s="379"/>
      <c r="T345" s="382"/>
      <c r="U345" s="417"/>
      <c r="V345" s="417"/>
      <c r="W345" s="417"/>
      <c r="X345" s="417"/>
      <c r="Y345" s="417"/>
      <c r="Z345" s="417"/>
      <c r="AA345" s="417"/>
      <c r="AB345" s="417"/>
      <c r="AC345" s="417"/>
      <c r="AD345" s="417"/>
      <c r="AE345" s="417"/>
      <c r="AF345" s="417"/>
      <c r="AG345" s="417"/>
      <c r="AH345" s="417"/>
      <c r="AI345" s="417"/>
      <c r="AJ345" s="417"/>
      <c r="AK345" s="417"/>
      <c r="AL345" s="417"/>
      <c r="AM345" s="417"/>
      <c r="AN345" s="417"/>
      <c r="AO345" s="417"/>
      <c r="AP345" s="417"/>
      <c r="AQ345" s="417"/>
      <c r="AR345" s="417"/>
      <c r="AS345" s="417"/>
      <c r="AT345" s="417"/>
      <c r="AU345" s="417"/>
      <c r="AV345" s="417"/>
      <c r="AW345" s="417"/>
      <c r="AX345" s="417"/>
      <c r="AY345" s="417"/>
      <c r="AZ345" s="417"/>
      <c r="BA345" s="417"/>
      <c r="BB345" s="417"/>
      <c r="BC345" s="417"/>
      <c r="BD345" s="417"/>
      <c r="BE345" s="417"/>
      <c r="BF345" s="417"/>
      <c r="BG345" s="417"/>
      <c r="BH345" s="417"/>
      <c r="BI345" s="417"/>
      <c r="BJ345" s="417"/>
      <c r="BK345" s="417"/>
      <c r="BL345" s="417"/>
      <c r="BM345" s="417"/>
      <c r="BN345" s="417"/>
      <c r="BO345" s="417"/>
      <c r="BP345" s="417"/>
      <c r="BQ345" s="417"/>
      <c r="BR345" s="417"/>
      <c r="BS345" s="417"/>
      <c r="BT345" s="417"/>
      <c r="BU345" s="417"/>
      <c r="BV345" s="417"/>
      <c r="BW345" s="417"/>
      <c r="BX345" s="417"/>
      <c r="BY345" s="417"/>
      <c r="BZ345" s="417"/>
      <c r="CA345" s="417"/>
      <c r="CB345" s="417"/>
      <c r="CC345" s="417"/>
      <c r="CD345" s="417"/>
      <c r="CE345" s="417"/>
      <c r="CF345" s="417"/>
      <c r="CG345" s="417"/>
      <c r="CH345" s="417"/>
      <c r="CI345" s="417"/>
      <c r="CJ345" s="417"/>
      <c r="CK345" s="417"/>
      <c r="CL345" s="417"/>
      <c r="CM345" s="417"/>
      <c r="CN345" s="417"/>
      <c r="CO345" s="417"/>
      <c r="CP345" s="417"/>
      <c r="CQ345" s="417"/>
      <c r="CR345" s="417"/>
      <c r="CS345" s="417"/>
      <c r="CT345" s="417"/>
      <c r="CU345" s="417"/>
      <c r="CV345" s="417"/>
      <c r="CW345" s="417"/>
      <c r="CX345" s="417"/>
      <c r="CY345" s="417"/>
      <c r="CZ345" s="417"/>
      <c r="DA345" s="417"/>
      <c r="DB345" s="417"/>
      <c r="DC345" s="417"/>
      <c r="DD345" s="417"/>
      <c r="DE345" s="417"/>
      <c r="DF345" s="417"/>
      <c r="DG345" s="417"/>
      <c r="DH345" s="417"/>
      <c r="DI345" s="417"/>
      <c r="DJ345" s="417"/>
      <c r="DK345" s="417"/>
      <c r="DL345" s="417"/>
      <c r="DM345" s="417"/>
      <c r="DN345" s="417"/>
      <c r="DO345" s="417"/>
      <c r="DP345" s="417"/>
      <c r="DQ345" s="417"/>
      <c r="DR345" s="417"/>
      <c r="DS345" s="417"/>
      <c r="DT345" s="417"/>
      <c r="DU345" s="417"/>
      <c r="DV345" s="417"/>
      <c r="DW345" s="417"/>
      <c r="DX345" s="417"/>
      <c r="DY345" s="417"/>
      <c r="DZ345" s="417"/>
      <c r="EA345" s="417"/>
      <c r="EB345" s="417"/>
      <c r="EC345" s="417"/>
      <c r="ED345" s="417"/>
      <c r="EE345" s="417"/>
      <c r="EF345" s="417"/>
      <c r="EG345" s="417"/>
      <c r="EH345" s="417"/>
      <c r="EI345" s="417"/>
      <c r="EJ345" s="417"/>
      <c r="EK345" s="417"/>
      <c r="EL345" s="417"/>
      <c r="EM345" s="417"/>
      <c r="EN345" s="417"/>
      <c r="EO345" s="417"/>
      <c r="EP345" s="417"/>
      <c r="EQ345" s="417"/>
      <c r="ER345" s="417"/>
      <c r="ES345" s="417"/>
      <c r="ET345" s="417"/>
      <c r="EU345" s="417"/>
      <c r="EV345" s="417"/>
      <c r="EW345" s="417"/>
      <c r="EX345" s="417"/>
      <c r="EY345" s="417"/>
      <c r="EZ345" s="417"/>
      <c r="FA345" s="417"/>
      <c r="FB345" s="417"/>
      <c r="FC345" s="417"/>
      <c r="FD345" s="417"/>
      <c r="FE345" s="417"/>
      <c r="FF345" s="417"/>
      <c r="FG345" s="417"/>
      <c r="FH345" s="417"/>
      <c r="FI345" s="417"/>
      <c r="FJ345" s="417"/>
      <c r="FK345" s="417"/>
      <c r="FL345" s="417"/>
      <c r="FM345" s="417"/>
      <c r="FN345" s="417"/>
      <c r="FO345" s="417"/>
      <c r="FP345" s="417"/>
      <c r="FQ345" s="417"/>
      <c r="FR345" s="417"/>
      <c r="FS345" s="417"/>
      <c r="FT345" s="417"/>
      <c r="FU345" s="417"/>
      <c r="FV345" s="417"/>
      <c r="FW345" s="417"/>
      <c r="FX345" s="417"/>
      <c r="FY345" s="417"/>
      <c r="FZ345" s="417"/>
      <c r="GA345" s="417"/>
      <c r="GB345" s="417"/>
      <c r="GC345" s="417"/>
      <c r="GD345" s="417"/>
      <c r="GE345" s="417"/>
      <c r="GF345" s="417"/>
      <c r="GG345" s="417"/>
      <c r="GH345" s="417"/>
      <c r="GI345" s="417"/>
      <c r="GJ345" s="417"/>
      <c r="GK345" s="417"/>
      <c r="GL345" s="417"/>
      <c r="GM345" s="417"/>
      <c r="GN345" s="417"/>
      <c r="GO345" s="417"/>
      <c r="GP345" s="417"/>
      <c r="GQ345" s="417"/>
      <c r="GR345" s="417"/>
      <c r="GS345" s="417"/>
      <c r="GT345" s="417"/>
      <c r="GU345" s="417"/>
      <c r="GV345" s="417"/>
      <c r="GW345" s="417"/>
      <c r="GX345" s="417"/>
      <c r="GY345" s="417"/>
      <c r="GZ345" s="417"/>
      <c r="HA345" s="417"/>
      <c r="HB345" s="417"/>
      <c r="HC345" s="417"/>
      <c r="HD345" s="417"/>
      <c r="HE345" s="417"/>
      <c r="HF345" s="417"/>
      <c r="HG345" s="417"/>
      <c r="HH345" s="417"/>
      <c r="HI345" s="417"/>
      <c r="HJ345" s="417"/>
      <c r="HK345" s="417"/>
      <c r="HL345" s="417"/>
      <c r="HM345" s="417"/>
      <c r="HN345" s="417"/>
      <c r="HO345" s="417"/>
      <c r="HP345" s="417"/>
      <c r="HQ345" s="417"/>
      <c r="HR345" s="417"/>
      <c r="HS345" s="417"/>
      <c r="HT345" s="417"/>
      <c r="HU345" s="417"/>
      <c r="HV345" s="417"/>
      <c r="HW345" s="417"/>
      <c r="HX345" s="417"/>
      <c r="HY345" s="417"/>
      <c r="HZ345" s="417"/>
      <c r="IA345" s="417"/>
      <c r="IB345" s="417"/>
      <c r="IC345" s="417"/>
      <c r="ID345" s="417"/>
      <c r="IE345" s="417"/>
      <c r="IF345" s="417"/>
      <c r="IG345" s="417"/>
      <c r="IH345" s="417"/>
      <c r="II345" s="417"/>
      <c r="IJ345" s="417"/>
      <c r="IK345" s="417"/>
      <c r="IL345" s="417"/>
      <c r="IM345" s="417"/>
      <c r="IN345" s="417"/>
      <c r="IO345" s="417"/>
      <c r="IP345" s="417"/>
      <c r="IQ345" s="417"/>
      <c r="IR345" s="417"/>
      <c r="IS345" s="417"/>
      <c r="IT345" s="417"/>
      <c r="IU345" s="417"/>
      <c r="IV345" s="417"/>
    </row>
    <row r="346" spans="2:256" s="378" customFormat="1" ht="36" hidden="1" customHeight="1">
      <c r="B346" s="379"/>
      <c r="C346" s="380"/>
      <c r="D346" s="379"/>
      <c r="E346" s="379"/>
      <c r="F346" s="379"/>
      <c r="G346" s="379"/>
      <c r="H346" s="379"/>
      <c r="I346" s="379"/>
      <c r="J346" s="481"/>
      <c r="K346" s="381"/>
      <c r="L346" s="380"/>
      <c r="M346" s="379"/>
      <c r="N346" s="379"/>
      <c r="O346" s="379"/>
      <c r="P346" s="379"/>
      <c r="Q346" s="379"/>
      <c r="R346" s="379"/>
      <c r="S346" s="379"/>
      <c r="T346" s="382"/>
      <c r="U346" s="417"/>
      <c r="V346" s="417"/>
      <c r="W346" s="417"/>
      <c r="X346" s="417"/>
      <c r="Y346" s="417"/>
      <c r="Z346" s="417"/>
      <c r="AA346" s="417"/>
      <c r="AB346" s="417"/>
      <c r="AC346" s="417"/>
      <c r="AD346" s="417"/>
      <c r="AE346" s="417"/>
      <c r="AF346" s="417"/>
      <c r="AG346" s="417"/>
      <c r="AH346" s="417"/>
      <c r="AI346" s="417"/>
      <c r="AJ346" s="417"/>
      <c r="AK346" s="417"/>
      <c r="AL346" s="417"/>
      <c r="AM346" s="417"/>
      <c r="AN346" s="417"/>
      <c r="AO346" s="417"/>
      <c r="AP346" s="417"/>
      <c r="AQ346" s="417"/>
      <c r="AR346" s="417"/>
      <c r="AS346" s="417"/>
      <c r="AT346" s="417"/>
      <c r="AU346" s="417"/>
      <c r="AV346" s="417"/>
      <c r="AW346" s="417"/>
      <c r="AX346" s="417"/>
      <c r="AY346" s="417"/>
      <c r="AZ346" s="417"/>
      <c r="BA346" s="417"/>
      <c r="BB346" s="417"/>
      <c r="BC346" s="417"/>
      <c r="BD346" s="417"/>
      <c r="BE346" s="417"/>
      <c r="BF346" s="417"/>
      <c r="BG346" s="417"/>
      <c r="BH346" s="417"/>
      <c r="BI346" s="417"/>
      <c r="BJ346" s="417"/>
      <c r="BK346" s="417"/>
      <c r="BL346" s="417"/>
      <c r="BM346" s="417"/>
      <c r="BN346" s="417"/>
      <c r="BO346" s="417"/>
      <c r="BP346" s="417"/>
      <c r="BQ346" s="417"/>
      <c r="BR346" s="417"/>
      <c r="BS346" s="417"/>
      <c r="BT346" s="417"/>
      <c r="BU346" s="417"/>
      <c r="BV346" s="417"/>
      <c r="BW346" s="417"/>
      <c r="BX346" s="417"/>
      <c r="BY346" s="417"/>
      <c r="BZ346" s="417"/>
      <c r="CA346" s="417"/>
      <c r="CB346" s="417"/>
      <c r="CC346" s="417"/>
      <c r="CD346" s="417"/>
      <c r="CE346" s="417"/>
      <c r="CF346" s="417"/>
      <c r="CG346" s="417"/>
      <c r="CH346" s="417"/>
      <c r="CI346" s="417"/>
      <c r="CJ346" s="417"/>
      <c r="CK346" s="417"/>
      <c r="CL346" s="417"/>
      <c r="CM346" s="417"/>
      <c r="CN346" s="417"/>
      <c r="CO346" s="417"/>
      <c r="CP346" s="417"/>
      <c r="CQ346" s="417"/>
      <c r="CR346" s="417"/>
      <c r="CS346" s="417"/>
      <c r="CT346" s="417"/>
      <c r="CU346" s="417"/>
      <c r="CV346" s="417"/>
      <c r="CW346" s="417"/>
      <c r="CX346" s="417"/>
      <c r="CY346" s="417"/>
      <c r="CZ346" s="417"/>
      <c r="DA346" s="417"/>
      <c r="DB346" s="417"/>
      <c r="DC346" s="417"/>
      <c r="DD346" s="417"/>
      <c r="DE346" s="417"/>
      <c r="DF346" s="417"/>
      <c r="DG346" s="417"/>
      <c r="DH346" s="417"/>
      <c r="DI346" s="417"/>
      <c r="DJ346" s="417"/>
      <c r="DK346" s="417"/>
      <c r="DL346" s="417"/>
      <c r="DM346" s="417"/>
      <c r="DN346" s="417"/>
      <c r="DO346" s="417"/>
      <c r="DP346" s="417"/>
      <c r="DQ346" s="417"/>
      <c r="DR346" s="417"/>
      <c r="DS346" s="417"/>
      <c r="DT346" s="417"/>
      <c r="DU346" s="417"/>
      <c r="DV346" s="417"/>
      <c r="DW346" s="417"/>
      <c r="DX346" s="417"/>
      <c r="DY346" s="417"/>
      <c r="DZ346" s="417"/>
      <c r="EA346" s="417"/>
      <c r="EB346" s="417"/>
      <c r="EC346" s="417"/>
      <c r="ED346" s="417"/>
      <c r="EE346" s="417"/>
      <c r="EF346" s="417"/>
      <c r="EG346" s="417"/>
      <c r="EH346" s="417"/>
      <c r="EI346" s="417"/>
      <c r="EJ346" s="417"/>
      <c r="EK346" s="417"/>
      <c r="EL346" s="417"/>
      <c r="EM346" s="417"/>
      <c r="EN346" s="417"/>
      <c r="EO346" s="417"/>
      <c r="EP346" s="417"/>
      <c r="EQ346" s="417"/>
      <c r="ER346" s="417"/>
      <c r="ES346" s="417"/>
      <c r="ET346" s="417"/>
      <c r="EU346" s="417"/>
      <c r="EV346" s="417"/>
      <c r="EW346" s="417"/>
      <c r="EX346" s="417"/>
      <c r="EY346" s="417"/>
      <c r="EZ346" s="417"/>
      <c r="FA346" s="417"/>
      <c r="FB346" s="417"/>
      <c r="FC346" s="417"/>
      <c r="FD346" s="417"/>
      <c r="FE346" s="417"/>
      <c r="FF346" s="417"/>
      <c r="FG346" s="417"/>
      <c r="FH346" s="417"/>
      <c r="FI346" s="417"/>
      <c r="FJ346" s="417"/>
      <c r="FK346" s="417"/>
      <c r="FL346" s="417"/>
      <c r="FM346" s="417"/>
      <c r="FN346" s="417"/>
      <c r="FO346" s="417"/>
      <c r="FP346" s="417"/>
      <c r="FQ346" s="417"/>
      <c r="FR346" s="417"/>
      <c r="FS346" s="417"/>
      <c r="FT346" s="417"/>
      <c r="FU346" s="417"/>
      <c r="FV346" s="417"/>
      <c r="FW346" s="417"/>
      <c r="FX346" s="417"/>
      <c r="FY346" s="417"/>
      <c r="FZ346" s="417"/>
      <c r="GA346" s="417"/>
      <c r="GB346" s="417"/>
      <c r="GC346" s="417"/>
      <c r="GD346" s="417"/>
      <c r="GE346" s="417"/>
      <c r="GF346" s="417"/>
      <c r="GG346" s="417"/>
      <c r="GH346" s="417"/>
      <c r="GI346" s="417"/>
      <c r="GJ346" s="417"/>
      <c r="GK346" s="417"/>
      <c r="GL346" s="417"/>
      <c r="GM346" s="417"/>
      <c r="GN346" s="417"/>
      <c r="GO346" s="417"/>
      <c r="GP346" s="417"/>
      <c r="GQ346" s="417"/>
      <c r="GR346" s="417"/>
      <c r="GS346" s="417"/>
      <c r="GT346" s="417"/>
      <c r="GU346" s="417"/>
      <c r="GV346" s="417"/>
      <c r="GW346" s="417"/>
      <c r="GX346" s="417"/>
      <c r="GY346" s="417"/>
      <c r="GZ346" s="417"/>
      <c r="HA346" s="417"/>
      <c r="HB346" s="417"/>
      <c r="HC346" s="417"/>
      <c r="HD346" s="417"/>
      <c r="HE346" s="417"/>
      <c r="HF346" s="417"/>
      <c r="HG346" s="417"/>
      <c r="HH346" s="417"/>
      <c r="HI346" s="417"/>
      <c r="HJ346" s="417"/>
      <c r="HK346" s="417"/>
      <c r="HL346" s="417"/>
      <c r="HM346" s="417"/>
      <c r="HN346" s="417"/>
      <c r="HO346" s="417"/>
      <c r="HP346" s="417"/>
      <c r="HQ346" s="417"/>
      <c r="HR346" s="417"/>
      <c r="HS346" s="417"/>
      <c r="HT346" s="417"/>
      <c r="HU346" s="417"/>
      <c r="HV346" s="417"/>
      <c r="HW346" s="417"/>
      <c r="HX346" s="417"/>
      <c r="HY346" s="417"/>
      <c r="HZ346" s="417"/>
      <c r="IA346" s="417"/>
      <c r="IB346" s="417"/>
      <c r="IC346" s="417"/>
      <c r="ID346" s="417"/>
      <c r="IE346" s="417"/>
      <c r="IF346" s="417"/>
      <c r="IG346" s="417"/>
      <c r="IH346" s="417"/>
      <c r="II346" s="417"/>
      <c r="IJ346" s="417"/>
      <c r="IK346" s="417"/>
      <c r="IL346" s="417"/>
      <c r="IM346" s="417"/>
      <c r="IN346" s="417"/>
      <c r="IO346" s="417"/>
      <c r="IP346" s="417"/>
      <c r="IQ346" s="417"/>
      <c r="IR346" s="417"/>
      <c r="IS346" s="417"/>
      <c r="IT346" s="417"/>
      <c r="IU346" s="417"/>
      <c r="IV346" s="417"/>
    </row>
    <row r="347" spans="2:256" s="378" customFormat="1" ht="36" hidden="1" customHeight="1">
      <c r="B347" s="379"/>
      <c r="C347" s="380"/>
      <c r="D347" s="379"/>
      <c r="E347" s="379"/>
      <c r="F347" s="379"/>
      <c r="G347" s="379"/>
      <c r="H347" s="379"/>
      <c r="I347" s="379"/>
      <c r="J347" s="481"/>
      <c r="K347" s="381"/>
      <c r="L347" s="380"/>
      <c r="M347" s="379"/>
      <c r="N347" s="379"/>
      <c r="O347" s="379"/>
      <c r="P347" s="379"/>
      <c r="Q347" s="379"/>
      <c r="R347" s="379"/>
      <c r="S347" s="379"/>
      <c r="T347" s="382"/>
      <c r="U347" s="417"/>
      <c r="V347" s="417"/>
      <c r="W347" s="417"/>
      <c r="X347" s="417"/>
      <c r="Y347" s="417"/>
      <c r="Z347" s="417"/>
      <c r="AA347" s="417"/>
      <c r="AB347" s="417"/>
      <c r="AC347" s="417"/>
      <c r="AD347" s="417"/>
      <c r="AE347" s="417"/>
      <c r="AF347" s="417"/>
      <c r="AG347" s="417"/>
      <c r="AH347" s="417"/>
      <c r="AI347" s="417"/>
      <c r="AJ347" s="417"/>
      <c r="AK347" s="417"/>
      <c r="AL347" s="417"/>
      <c r="AM347" s="417"/>
      <c r="AN347" s="417"/>
      <c r="AO347" s="417"/>
      <c r="AP347" s="417"/>
      <c r="AQ347" s="417"/>
      <c r="AR347" s="417"/>
      <c r="AS347" s="417"/>
      <c r="AT347" s="417"/>
      <c r="AU347" s="417"/>
      <c r="AV347" s="417"/>
      <c r="AW347" s="417"/>
      <c r="AX347" s="417"/>
      <c r="AY347" s="417"/>
      <c r="AZ347" s="417"/>
      <c r="BA347" s="417"/>
      <c r="BB347" s="417"/>
      <c r="BC347" s="417"/>
      <c r="BD347" s="417"/>
      <c r="BE347" s="417"/>
      <c r="BF347" s="417"/>
      <c r="BG347" s="417"/>
      <c r="BH347" s="417"/>
      <c r="BI347" s="417"/>
      <c r="BJ347" s="417"/>
      <c r="BK347" s="417"/>
      <c r="BL347" s="417"/>
      <c r="BM347" s="417"/>
      <c r="BN347" s="417"/>
      <c r="BO347" s="417"/>
      <c r="BP347" s="417"/>
      <c r="BQ347" s="417"/>
      <c r="BR347" s="417"/>
      <c r="BS347" s="417"/>
      <c r="BT347" s="417"/>
      <c r="BU347" s="417"/>
      <c r="BV347" s="417"/>
      <c r="BW347" s="417"/>
      <c r="BX347" s="417"/>
      <c r="BY347" s="417"/>
      <c r="BZ347" s="417"/>
      <c r="CA347" s="417"/>
      <c r="CB347" s="417"/>
      <c r="CC347" s="417"/>
      <c r="CD347" s="417"/>
      <c r="CE347" s="417"/>
      <c r="CF347" s="417"/>
      <c r="CG347" s="417"/>
      <c r="CH347" s="417"/>
      <c r="CI347" s="417"/>
      <c r="CJ347" s="417"/>
      <c r="CK347" s="417"/>
      <c r="CL347" s="417"/>
      <c r="CM347" s="417"/>
      <c r="CN347" s="417"/>
      <c r="CO347" s="417"/>
      <c r="CP347" s="417"/>
      <c r="CQ347" s="417"/>
      <c r="CR347" s="417"/>
      <c r="CS347" s="417"/>
      <c r="CT347" s="417"/>
      <c r="CU347" s="417"/>
      <c r="CV347" s="417"/>
      <c r="CW347" s="417"/>
      <c r="CX347" s="417"/>
      <c r="CY347" s="417"/>
      <c r="CZ347" s="417"/>
      <c r="DA347" s="417"/>
      <c r="DB347" s="417"/>
      <c r="DC347" s="417"/>
      <c r="DD347" s="417"/>
      <c r="DE347" s="417"/>
      <c r="DF347" s="417"/>
      <c r="DG347" s="417"/>
      <c r="DH347" s="417"/>
      <c r="DI347" s="417"/>
      <c r="DJ347" s="417"/>
      <c r="DK347" s="417"/>
      <c r="DL347" s="417"/>
      <c r="DM347" s="417"/>
      <c r="DN347" s="417"/>
      <c r="DO347" s="417"/>
      <c r="DP347" s="417"/>
      <c r="DQ347" s="417"/>
      <c r="DR347" s="417"/>
      <c r="DS347" s="417"/>
      <c r="DT347" s="417"/>
      <c r="DU347" s="417"/>
      <c r="DV347" s="417"/>
      <c r="DW347" s="417"/>
      <c r="DX347" s="417"/>
      <c r="DY347" s="417"/>
      <c r="DZ347" s="417"/>
      <c r="EA347" s="417"/>
      <c r="EB347" s="417"/>
      <c r="EC347" s="417"/>
      <c r="ED347" s="417"/>
      <c r="EE347" s="417"/>
      <c r="EF347" s="417"/>
      <c r="EG347" s="417"/>
      <c r="EH347" s="417"/>
      <c r="EI347" s="417"/>
      <c r="EJ347" s="417"/>
      <c r="EK347" s="417"/>
      <c r="EL347" s="417"/>
      <c r="EM347" s="417"/>
      <c r="EN347" s="417"/>
      <c r="EO347" s="417"/>
      <c r="EP347" s="417"/>
      <c r="EQ347" s="417"/>
      <c r="ER347" s="417"/>
      <c r="ES347" s="417"/>
      <c r="ET347" s="417"/>
      <c r="EU347" s="417"/>
      <c r="EV347" s="417"/>
      <c r="EW347" s="417"/>
      <c r="EX347" s="417"/>
      <c r="EY347" s="417"/>
      <c r="EZ347" s="417"/>
      <c r="FA347" s="417"/>
      <c r="FB347" s="417"/>
      <c r="FC347" s="417"/>
      <c r="FD347" s="417"/>
      <c r="FE347" s="417"/>
      <c r="FF347" s="417"/>
      <c r="FG347" s="417"/>
      <c r="FH347" s="417"/>
      <c r="FI347" s="417"/>
      <c r="FJ347" s="417"/>
      <c r="FK347" s="417"/>
      <c r="FL347" s="417"/>
      <c r="FM347" s="417"/>
      <c r="FN347" s="417"/>
      <c r="FO347" s="417"/>
      <c r="FP347" s="417"/>
      <c r="FQ347" s="417"/>
      <c r="FR347" s="417"/>
      <c r="FS347" s="417"/>
      <c r="FT347" s="417"/>
      <c r="FU347" s="417"/>
      <c r="FV347" s="417"/>
      <c r="FW347" s="417"/>
      <c r="FX347" s="417"/>
      <c r="FY347" s="417"/>
      <c r="FZ347" s="417"/>
      <c r="GA347" s="417"/>
      <c r="GB347" s="417"/>
      <c r="GC347" s="417"/>
      <c r="GD347" s="417"/>
      <c r="GE347" s="417"/>
      <c r="GF347" s="417"/>
      <c r="GG347" s="417"/>
      <c r="GH347" s="417"/>
      <c r="GI347" s="417"/>
      <c r="GJ347" s="417"/>
      <c r="GK347" s="417"/>
      <c r="GL347" s="417"/>
      <c r="GM347" s="417"/>
      <c r="GN347" s="417"/>
      <c r="GO347" s="417"/>
      <c r="GP347" s="417"/>
      <c r="GQ347" s="417"/>
      <c r="GR347" s="417"/>
      <c r="GS347" s="417"/>
      <c r="GT347" s="417"/>
      <c r="GU347" s="417"/>
      <c r="GV347" s="417"/>
      <c r="GW347" s="417"/>
      <c r="GX347" s="417"/>
      <c r="GY347" s="417"/>
      <c r="GZ347" s="417"/>
      <c r="HA347" s="417"/>
      <c r="HB347" s="417"/>
      <c r="HC347" s="417"/>
      <c r="HD347" s="417"/>
      <c r="HE347" s="417"/>
      <c r="HF347" s="417"/>
      <c r="HG347" s="417"/>
      <c r="HH347" s="417"/>
      <c r="HI347" s="417"/>
      <c r="HJ347" s="417"/>
      <c r="HK347" s="417"/>
      <c r="HL347" s="417"/>
      <c r="HM347" s="417"/>
      <c r="HN347" s="417"/>
      <c r="HO347" s="417"/>
      <c r="HP347" s="417"/>
      <c r="HQ347" s="417"/>
      <c r="HR347" s="417"/>
      <c r="HS347" s="417"/>
      <c r="HT347" s="417"/>
      <c r="HU347" s="417"/>
      <c r="HV347" s="417"/>
      <c r="HW347" s="417"/>
      <c r="HX347" s="417"/>
      <c r="HY347" s="417"/>
      <c r="HZ347" s="417"/>
      <c r="IA347" s="417"/>
      <c r="IB347" s="417"/>
      <c r="IC347" s="417"/>
      <c r="ID347" s="417"/>
      <c r="IE347" s="417"/>
      <c r="IF347" s="417"/>
      <c r="IG347" s="417"/>
      <c r="IH347" s="417"/>
      <c r="II347" s="417"/>
      <c r="IJ347" s="417"/>
      <c r="IK347" s="417"/>
      <c r="IL347" s="417"/>
      <c r="IM347" s="417"/>
      <c r="IN347" s="417"/>
      <c r="IO347" s="417"/>
      <c r="IP347" s="417"/>
      <c r="IQ347" s="417"/>
      <c r="IR347" s="417"/>
      <c r="IS347" s="417"/>
      <c r="IT347" s="417"/>
      <c r="IU347" s="417"/>
      <c r="IV347" s="417"/>
    </row>
    <row r="348" spans="2:256" s="378" customFormat="1" ht="36" hidden="1" customHeight="1">
      <c r="B348" s="379"/>
      <c r="C348" s="380"/>
      <c r="D348" s="379"/>
      <c r="E348" s="379"/>
      <c r="F348" s="379"/>
      <c r="G348" s="379"/>
      <c r="H348" s="379"/>
      <c r="I348" s="379"/>
      <c r="J348" s="481"/>
      <c r="K348" s="381"/>
      <c r="L348" s="380"/>
      <c r="M348" s="379"/>
      <c r="N348" s="379"/>
      <c r="O348" s="379"/>
      <c r="P348" s="379"/>
      <c r="Q348" s="379"/>
      <c r="R348" s="379"/>
      <c r="S348" s="379"/>
      <c r="T348" s="382"/>
      <c r="U348" s="417"/>
      <c r="V348" s="417"/>
      <c r="W348" s="417"/>
      <c r="X348" s="417"/>
      <c r="Y348" s="417"/>
      <c r="Z348" s="417"/>
      <c r="AA348" s="417"/>
      <c r="AB348" s="417"/>
      <c r="AC348" s="417"/>
      <c r="AD348" s="417"/>
      <c r="AE348" s="417"/>
      <c r="AF348" s="417"/>
      <c r="AG348" s="417"/>
      <c r="AH348" s="417"/>
      <c r="AI348" s="417"/>
      <c r="AJ348" s="417"/>
      <c r="AK348" s="417"/>
      <c r="AL348" s="417"/>
      <c r="AM348" s="417"/>
      <c r="AN348" s="417"/>
      <c r="AO348" s="417"/>
      <c r="AP348" s="417"/>
      <c r="AQ348" s="417"/>
      <c r="AR348" s="417"/>
      <c r="AS348" s="417"/>
      <c r="AT348" s="417"/>
      <c r="AU348" s="417"/>
      <c r="AV348" s="417"/>
      <c r="AW348" s="417"/>
      <c r="AX348" s="417"/>
      <c r="AY348" s="417"/>
      <c r="AZ348" s="417"/>
      <c r="BA348" s="417"/>
      <c r="BB348" s="417"/>
      <c r="BC348" s="417"/>
      <c r="BD348" s="417"/>
      <c r="BE348" s="417"/>
      <c r="BF348" s="417"/>
      <c r="BG348" s="417"/>
      <c r="BH348" s="417"/>
      <c r="BI348" s="417"/>
      <c r="BJ348" s="417"/>
      <c r="BK348" s="417"/>
      <c r="BL348" s="417"/>
      <c r="BM348" s="417"/>
      <c r="BN348" s="417"/>
      <c r="BO348" s="417"/>
      <c r="BP348" s="417"/>
      <c r="BQ348" s="417"/>
      <c r="BR348" s="417"/>
      <c r="BS348" s="417"/>
      <c r="BT348" s="417"/>
      <c r="BU348" s="417"/>
      <c r="BV348" s="417"/>
      <c r="BW348" s="417"/>
      <c r="BX348" s="417"/>
      <c r="BY348" s="417"/>
      <c r="BZ348" s="417"/>
      <c r="CA348" s="417"/>
      <c r="CB348" s="417"/>
      <c r="CC348" s="417"/>
      <c r="CD348" s="417"/>
      <c r="CE348" s="417"/>
      <c r="CF348" s="417"/>
      <c r="CG348" s="417"/>
      <c r="CH348" s="417"/>
      <c r="CI348" s="417"/>
      <c r="CJ348" s="417"/>
      <c r="CK348" s="417"/>
      <c r="CL348" s="417"/>
      <c r="CM348" s="417"/>
      <c r="CN348" s="417"/>
      <c r="CO348" s="417"/>
      <c r="CP348" s="417"/>
      <c r="CQ348" s="417"/>
      <c r="CR348" s="417"/>
      <c r="CS348" s="417"/>
      <c r="CT348" s="417"/>
      <c r="CU348" s="417"/>
      <c r="CV348" s="417"/>
      <c r="CW348" s="417"/>
      <c r="CX348" s="417"/>
      <c r="CY348" s="417"/>
      <c r="CZ348" s="417"/>
      <c r="DA348" s="417"/>
      <c r="DB348" s="417"/>
      <c r="DC348" s="417"/>
      <c r="DD348" s="417"/>
      <c r="DE348" s="417"/>
      <c r="DF348" s="417"/>
      <c r="DG348" s="417"/>
      <c r="DH348" s="417"/>
      <c r="DI348" s="417"/>
      <c r="DJ348" s="417"/>
      <c r="DK348" s="417"/>
      <c r="DL348" s="417"/>
      <c r="DM348" s="417"/>
      <c r="DN348" s="417"/>
      <c r="DO348" s="417"/>
      <c r="DP348" s="417"/>
      <c r="DQ348" s="417"/>
      <c r="DR348" s="417"/>
      <c r="DS348" s="417"/>
      <c r="DT348" s="417"/>
      <c r="DU348" s="417"/>
      <c r="DV348" s="417"/>
      <c r="DW348" s="417"/>
      <c r="DX348" s="417"/>
      <c r="DY348" s="417"/>
      <c r="DZ348" s="417"/>
      <c r="EA348" s="417"/>
      <c r="EB348" s="417"/>
      <c r="EC348" s="417"/>
      <c r="ED348" s="417"/>
      <c r="EE348" s="417"/>
      <c r="EF348" s="417"/>
      <c r="EG348" s="417"/>
      <c r="EH348" s="417"/>
      <c r="EI348" s="417"/>
      <c r="EJ348" s="417"/>
      <c r="EK348" s="417"/>
      <c r="EL348" s="417"/>
      <c r="EM348" s="417"/>
      <c r="EN348" s="417"/>
      <c r="EO348" s="417"/>
      <c r="EP348" s="417"/>
      <c r="EQ348" s="417"/>
      <c r="ER348" s="417"/>
      <c r="ES348" s="417"/>
      <c r="ET348" s="417"/>
      <c r="EU348" s="417"/>
      <c r="EV348" s="417"/>
      <c r="EW348" s="417"/>
      <c r="EX348" s="417"/>
      <c r="EY348" s="417"/>
      <c r="EZ348" s="417"/>
      <c r="FA348" s="417"/>
      <c r="FB348" s="417"/>
      <c r="FC348" s="417"/>
      <c r="FD348" s="417"/>
      <c r="FE348" s="417"/>
      <c r="FF348" s="417"/>
      <c r="FG348" s="417"/>
      <c r="FH348" s="417"/>
      <c r="FI348" s="417"/>
      <c r="FJ348" s="417"/>
      <c r="FK348" s="417"/>
      <c r="FL348" s="417"/>
      <c r="FM348" s="417"/>
      <c r="FN348" s="417"/>
      <c r="FO348" s="417"/>
      <c r="FP348" s="417"/>
      <c r="FQ348" s="417"/>
      <c r="FR348" s="417"/>
      <c r="FS348" s="417"/>
      <c r="FT348" s="417"/>
      <c r="FU348" s="417"/>
      <c r="FV348" s="417"/>
      <c r="FW348" s="417"/>
      <c r="FX348" s="417"/>
      <c r="FY348" s="417"/>
      <c r="FZ348" s="417"/>
      <c r="GA348" s="417"/>
      <c r="GB348" s="417"/>
      <c r="GC348" s="417"/>
      <c r="GD348" s="417"/>
      <c r="GE348" s="417"/>
      <c r="GF348" s="417"/>
      <c r="GG348" s="417"/>
      <c r="GH348" s="417"/>
      <c r="GI348" s="417"/>
      <c r="GJ348" s="417"/>
      <c r="GK348" s="417"/>
      <c r="GL348" s="417"/>
      <c r="GM348" s="417"/>
      <c r="GN348" s="417"/>
      <c r="GO348" s="417"/>
      <c r="GP348" s="417"/>
      <c r="GQ348" s="417"/>
      <c r="GR348" s="417"/>
      <c r="GS348" s="417"/>
      <c r="GT348" s="417"/>
      <c r="GU348" s="417"/>
      <c r="GV348" s="417"/>
      <c r="GW348" s="417"/>
      <c r="GX348" s="417"/>
      <c r="GY348" s="417"/>
      <c r="GZ348" s="417"/>
      <c r="HA348" s="417"/>
      <c r="HB348" s="417"/>
      <c r="HC348" s="417"/>
      <c r="HD348" s="417"/>
      <c r="HE348" s="417"/>
      <c r="HF348" s="417"/>
      <c r="HG348" s="417"/>
      <c r="HH348" s="417"/>
      <c r="HI348" s="417"/>
      <c r="HJ348" s="417"/>
      <c r="HK348" s="417"/>
      <c r="HL348" s="417"/>
      <c r="HM348" s="417"/>
      <c r="HN348" s="417"/>
      <c r="HO348" s="417"/>
      <c r="HP348" s="417"/>
      <c r="HQ348" s="417"/>
      <c r="HR348" s="417"/>
      <c r="HS348" s="417"/>
      <c r="HT348" s="417"/>
      <c r="HU348" s="417"/>
      <c r="HV348" s="417"/>
      <c r="HW348" s="417"/>
      <c r="HX348" s="417"/>
      <c r="HY348" s="417"/>
      <c r="HZ348" s="417"/>
      <c r="IA348" s="417"/>
      <c r="IB348" s="417"/>
      <c r="IC348" s="417"/>
      <c r="ID348" s="417"/>
      <c r="IE348" s="417"/>
      <c r="IF348" s="417"/>
      <c r="IG348" s="417"/>
      <c r="IH348" s="417"/>
      <c r="II348" s="417"/>
      <c r="IJ348" s="417"/>
      <c r="IK348" s="417"/>
      <c r="IL348" s="417"/>
      <c r="IM348" s="417"/>
      <c r="IN348" s="417"/>
      <c r="IO348" s="417"/>
      <c r="IP348" s="417"/>
      <c r="IQ348" s="417"/>
      <c r="IR348" s="417"/>
      <c r="IS348" s="417"/>
      <c r="IT348" s="417"/>
      <c r="IU348" s="417"/>
      <c r="IV348" s="417"/>
    </row>
    <row r="349" spans="2:256" s="378" customFormat="1" ht="36" hidden="1" customHeight="1">
      <c r="B349" s="379"/>
      <c r="C349" s="380"/>
      <c r="D349" s="379"/>
      <c r="E349" s="379"/>
      <c r="F349" s="379"/>
      <c r="G349" s="379"/>
      <c r="H349" s="379"/>
      <c r="I349" s="379"/>
      <c r="J349" s="481"/>
      <c r="K349" s="381"/>
      <c r="L349" s="380"/>
      <c r="M349" s="379"/>
      <c r="N349" s="379"/>
      <c r="O349" s="379"/>
      <c r="P349" s="379"/>
      <c r="Q349" s="379"/>
      <c r="R349" s="379"/>
      <c r="S349" s="379"/>
      <c r="T349" s="382"/>
      <c r="U349" s="417"/>
      <c r="V349" s="417"/>
      <c r="W349" s="417"/>
      <c r="X349" s="417"/>
      <c r="Y349" s="417"/>
      <c r="Z349" s="417"/>
      <c r="AA349" s="417"/>
      <c r="AB349" s="417"/>
      <c r="AC349" s="417"/>
      <c r="AD349" s="417"/>
      <c r="AE349" s="417"/>
      <c r="AF349" s="417"/>
      <c r="AG349" s="417"/>
      <c r="AH349" s="417"/>
      <c r="AI349" s="417"/>
      <c r="AJ349" s="417"/>
      <c r="AK349" s="417"/>
      <c r="AL349" s="417"/>
      <c r="AM349" s="417"/>
      <c r="AN349" s="417"/>
      <c r="AO349" s="417"/>
      <c r="AP349" s="417"/>
      <c r="AQ349" s="417"/>
      <c r="AR349" s="417"/>
      <c r="AS349" s="417"/>
      <c r="AT349" s="417"/>
      <c r="AU349" s="417"/>
      <c r="AV349" s="417"/>
      <c r="AW349" s="417"/>
      <c r="AX349" s="417"/>
      <c r="AY349" s="417"/>
      <c r="AZ349" s="417"/>
      <c r="BA349" s="417"/>
      <c r="BB349" s="417"/>
      <c r="BC349" s="417"/>
      <c r="BD349" s="417"/>
      <c r="BE349" s="417"/>
      <c r="BF349" s="417"/>
      <c r="BG349" s="417"/>
      <c r="BH349" s="417"/>
      <c r="BI349" s="417"/>
      <c r="BJ349" s="417"/>
      <c r="BK349" s="417"/>
      <c r="BL349" s="417"/>
      <c r="BM349" s="417"/>
      <c r="BN349" s="417"/>
      <c r="BO349" s="417"/>
      <c r="BP349" s="417"/>
      <c r="BQ349" s="417"/>
      <c r="BR349" s="417"/>
      <c r="BS349" s="417"/>
      <c r="BT349" s="417"/>
      <c r="BU349" s="417"/>
      <c r="BV349" s="417"/>
      <c r="BW349" s="417"/>
      <c r="BX349" s="417"/>
      <c r="BY349" s="417"/>
      <c r="BZ349" s="417"/>
      <c r="CA349" s="417"/>
      <c r="CB349" s="417"/>
      <c r="CC349" s="417"/>
      <c r="CD349" s="417"/>
      <c r="CE349" s="417"/>
      <c r="CF349" s="417"/>
      <c r="CG349" s="417"/>
      <c r="CH349" s="417"/>
      <c r="CI349" s="417"/>
      <c r="CJ349" s="417"/>
      <c r="CK349" s="417"/>
      <c r="CL349" s="417"/>
      <c r="CM349" s="417"/>
      <c r="CN349" s="417"/>
      <c r="CO349" s="417"/>
      <c r="CP349" s="417"/>
      <c r="CQ349" s="417"/>
      <c r="CR349" s="417"/>
      <c r="CS349" s="417"/>
      <c r="CT349" s="417"/>
      <c r="CU349" s="417"/>
      <c r="CV349" s="417"/>
      <c r="CW349" s="417"/>
      <c r="CX349" s="417"/>
      <c r="CY349" s="417"/>
      <c r="CZ349" s="417"/>
      <c r="DA349" s="417"/>
      <c r="DB349" s="417"/>
      <c r="DC349" s="417"/>
      <c r="DD349" s="417"/>
      <c r="DE349" s="417"/>
      <c r="DF349" s="417"/>
      <c r="DG349" s="417"/>
      <c r="DH349" s="417"/>
      <c r="DI349" s="417"/>
      <c r="DJ349" s="417"/>
      <c r="DK349" s="417"/>
      <c r="DL349" s="417"/>
      <c r="DM349" s="417"/>
      <c r="DN349" s="417"/>
      <c r="DO349" s="417"/>
      <c r="DP349" s="417"/>
      <c r="DQ349" s="417"/>
      <c r="DR349" s="417"/>
      <c r="DS349" s="417"/>
      <c r="DT349" s="417"/>
      <c r="DU349" s="417"/>
      <c r="DV349" s="417"/>
      <c r="DW349" s="417"/>
      <c r="DX349" s="417"/>
      <c r="DY349" s="417"/>
      <c r="DZ349" s="417"/>
      <c r="EA349" s="417"/>
      <c r="EB349" s="417"/>
      <c r="EC349" s="417"/>
      <c r="ED349" s="417"/>
      <c r="EE349" s="417"/>
      <c r="EF349" s="417"/>
      <c r="EG349" s="417"/>
      <c r="EH349" s="417"/>
      <c r="EI349" s="417"/>
      <c r="EJ349" s="417"/>
      <c r="EK349" s="417"/>
      <c r="EL349" s="417"/>
      <c r="EM349" s="417"/>
      <c r="EN349" s="417"/>
      <c r="EO349" s="417"/>
      <c r="EP349" s="417"/>
      <c r="EQ349" s="417"/>
      <c r="ER349" s="417"/>
      <c r="ES349" s="417"/>
      <c r="ET349" s="417"/>
      <c r="EU349" s="417"/>
      <c r="EV349" s="417"/>
      <c r="EW349" s="417"/>
      <c r="EX349" s="417"/>
      <c r="EY349" s="417"/>
      <c r="EZ349" s="417"/>
      <c r="FA349" s="417"/>
      <c r="FB349" s="417"/>
      <c r="FC349" s="417"/>
      <c r="FD349" s="417"/>
      <c r="FE349" s="417"/>
      <c r="FF349" s="417"/>
      <c r="FG349" s="417"/>
      <c r="FH349" s="417"/>
      <c r="FI349" s="417"/>
      <c r="FJ349" s="417"/>
      <c r="FK349" s="417"/>
      <c r="FL349" s="417"/>
      <c r="FM349" s="417"/>
      <c r="FN349" s="417"/>
      <c r="FO349" s="417"/>
      <c r="FP349" s="417"/>
      <c r="FQ349" s="417"/>
      <c r="FR349" s="417"/>
      <c r="FS349" s="417"/>
      <c r="FT349" s="417"/>
      <c r="FU349" s="417"/>
      <c r="FV349" s="417"/>
      <c r="FW349" s="417"/>
      <c r="FX349" s="417"/>
      <c r="FY349" s="417"/>
      <c r="FZ349" s="417"/>
      <c r="GA349" s="417"/>
      <c r="GB349" s="417"/>
      <c r="GC349" s="417"/>
      <c r="GD349" s="417"/>
      <c r="GE349" s="417"/>
      <c r="GF349" s="417"/>
      <c r="GG349" s="417"/>
      <c r="GH349" s="417"/>
      <c r="GI349" s="417"/>
      <c r="GJ349" s="417"/>
      <c r="GK349" s="417"/>
      <c r="GL349" s="417"/>
      <c r="GM349" s="417"/>
      <c r="GN349" s="417"/>
      <c r="GO349" s="417"/>
      <c r="GP349" s="417"/>
      <c r="GQ349" s="417"/>
      <c r="GR349" s="417"/>
      <c r="GS349" s="417"/>
      <c r="GT349" s="417"/>
      <c r="GU349" s="417"/>
      <c r="GV349" s="417"/>
      <c r="GW349" s="417"/>
      <c r="GX349" s="417"/>
      <c r="GY349" s="417"/>
      <c r="GZ349" s="417"/>
      <c r="HA349" s="417"/>
      <c r="HB349" s="417"/>
      <c r="HC349" s="417"/>
      <c r="HD349" s="417"/>
      <c r="HE349" s="417"/>
      <c r="HF349" s="417"/>
      <c r="HG349" s="417"/>
      <c r="HH349" s="417"/>
      <c r="HI349" s="417"/>
      <c r="HJ349" s="417"/>
      <c r="HK349" s="417"/>
      <c r="HL349" s="417"/>
      <c r="HM349" s="417"/>
      <c r="HN349" s="417"/>
      <c r="HO349" s="417"/>
      <c r="HP349" s="417"/>
      <c r="HQ349" s="417"/>
      <c r="HR349" s="417"/>
      <c r="HS349" s="417"/>
      <c r="HT349" s="417"/>
      <c r="HU349" s="417"/>
      <c r="HV349" s="417"/>
      <c r="HW349" s="417"/>
      <c r="HX349" s="417"/>
      <c r="HY349" s="417"/>
      <c r="HZ349" s="417"/>
      <c r="IA349" s="417"/>
      <c r="IB349" s="417"/>
      <c r="IC349" s="417"/>
      <c r="ID349" s="417"/>
      <c r="IE349" s="417"/>
      <c r="IF349" s="417"/>
      <c r="IG349" s="417"/>
      <c r="IH349" s="417"/>
      <c r="II349" s="417"/>
      <c r="IJ349" s="417"/>
      <c r="IK349" s="417"/>
      <c r="IL349" s="417"/>
      <c r="IM349" s="417"/>
      <c r="IN349" s="417"/>
      <c r="IO349" s="417"/>
      <c r="IP349" s="417"/>
      <c r="IQ349" s="417"/>
      <c r="IR349" s="417"/>
      <c r="IS349" s="417"/>
      <c r="IT349" s="417"/>
      <c r="IU349" s="417"/>
      <c r="IV349" s="417"/>
    </row>
    <row r="350" spans="2:256" s="378" customFormat="1" ht="36" hidden="1" customHeight="1">
      <c r="B350" s="379"/>
      <c r="C350" s="380"/>
      <c r="D350" s="379"/>
      <c r="E350" s="379"/>
      <c r="F350" s="379"/>
      <c r="G350" s="379"/>
      <c r="H350" s="379"/>
      <c r="I350" s="379"/>
      <c r="J350" s="481"/>
      <c r="K350" s="381"/>
      <c r="L350" s="380"/>
      <c r="M350" s="379"/>
      <c r="N350" s="379"/>
      <c r="O350" s="379"/>
      <c r="P350" s="379"/>
      <c r="Q350" s="379"/>
      <c r="R350" s="379"/>
      <c r="S350" s="379"/>
      <c r="T350" s="382"/>
      <c r="U350" s="417"/>
      <c r="V350" s="417"/>
      <c r="W350" s="417"/>
      <c r="X350" s="417"/>
      <c r="Y350" s="417"/>
      <c r="Z350" s="417"/>
      <c r="AA350" s="417"/>
      <c r="AB350" s="417"/>
      <c r="AC350" s="417"/>
      <c r="AD350" s="417"/>
      <c r="AE350" s="417"/>
      <c r="AF350" s="417"/>
      <c r="AG350" s="417"/>
      <c r="AH350" s="417"/>
      <c r="AI350" s="417"/>
      <c r="AJ350" s="417"/>
      <c r="AK350" s="417"/>
      <c r="AL350" s="417"/>
      <c r="AM350" s="417"/>
      <c r="AN350" s="417"/>
      <c r="AO350" s="417"/>
      <c r="AP350" s="417"/>
      <c r="AQ350" s="417"/>
      <c r="AR350" s="417"/>
      <c r="AS350" s="417"/>
      <c r="AT350" s="417"/>
      <c r="AU350" s="417"/>
      <c r="AV350" s="417"/>
      <c r="AW350" s="417"/>
      <c r="AX350" s="417"/>
      <c r="AY350" s="417"/>
      <c r="AZ350" s="417"/>
      <c r="BA350" s="417"/>
      <c r="BB350" s="417"/>
      <c r="BC350" s="417"/>
      <c r="BD350" s="417"/>
      <c r="BE350" s="417"/>
      <c r="BF350" s="417"/>
      <c r="BG350" s="417"/>
      <c r="BH350" s="417"/>
      <c r="BI350" s="417"/>
      <c r="BJ350" s="417"/>
      <c r="BK350" s="417"/>
      <c r="BL350" s="417"/>
      <c r="BM350" s="417"/>
      <c r="BN350" s="417"/>
      <c r="BO350" s="417"/>
      <c r="BP350" s="417"/>
      <c r="BQ350" s="417"/>
      <c r="BR350" s="417"/>
      <c r="BS350" s="417"/>
      <c r="BT350" s="417"/>
      <c r="BU350" s="417"/>
      <c r="BV350" s="417"/>
      <c r="BW350" s="417"/>
      <c r="BX350" s="417"/>
      <c r="BY350" s="417"/>
      <c r="BZ350" s="417"/>
      <c r="CA350" s="417"/>
      <c r="CB350" s="417"/>
      <c r="CC350" s="417"/>
      <c r="CD350" s="417"/>
      <c r="CE350" s="417"/>
      <c r="CF350" s="417"/>
      <c r="CG350" s="417"/>
      <c r="CH350" s="417"/>
      <c r="CI350" s="417"/>
      <c r="CJ350" s="417"/>
      <c r="CK350" s="417"/>
      <c r="CL350" s="417"/>
      <c r="CM350" s="417"/>
      <c r="CN350" s="417"/>
      <c r="CO350" s="417"/>
      <c r="CP350" s="417"/>
      <c r="CQ350" s="417"/>
      <c r="CR350" s="417"/>
      <c r="CS350" s="417"/>
      <c r="CT350" s="417"/>
      <c r="CU350" s="417"/>
      <c r="CV350" s="417"/>
      <c r="CW350" s="417"/>
      <c r="CX350" s="417"/>
      <c r="CY350" s="417"/>
      <c r="CZ350" s="417"/>
      <c r="DA350" s="417"/>
      <c r="DB350" s="417"/>
      <c r="DC350" s="417"/>
      <c r="DD350" s="417"/>
      <c r="DE350" s="417"/>
      <c r="DF350" s="417"/>
      <c r="DG350" s="417"/>
      <c r="DH350" s="417"/>
      <c r="DI350" s="417"/>
      <c r="DJ350" s="417"/>
      <c r="DK350" s="417"/>
      <c r="DL350" s="417"/>
      <c r="DM350" s="417"/>
      <c r="DN350" s="417"/>
      <c r="DO350" s="417"/>
      <c r="DP350" s="417"/>
      <c r="DQ350" s="417"/>
      <c r="DR350" s="417"/>
      <c r="DS350" s="417"/>
      <c r="DT350" s="417"/>
      <c r="DU350" s="417"/>
      <c r="DV350" s="417"/>
      <c r="DW350" s="417"/>
      <c r="DX350" s="417"/>
      <c r="DY350" s="417"/>
      <c r="DZ350" s="417"/>
      <c r="EA350" s="417"/>
      <c r="EB350" s="417"/>
      <c r="EC350" s="417"/>
      <c r="ED350" s="417"/>
      <c r="EE350" s="417"/>
      <c r="EF350" s="417"/>
      <c r="EG350" s="417"/>
      <c r="EH350" s="417"/>
      <c r="EI350" s="417"/>
      <c r="EJ350" s="417"/>
      <c r="EK350" s="417"/>
      <c r="EL350" s="417"/>
      <c r="EM350" s="417"/>
      <c r="EN350" s="417"/>
      <c r="EO350" s="417"/>
      <c r="EP350" s="417"/>
      <c r="EQ350" s="417"/>
      <c r="ER350" s="417"/>
      <c r="ES350" s="417"/>
      <c r="ET350" s="417"/>
      <c r="EU350" s="417"/>
      <c r="EV350" s="417"/>
      <c r="EW350" s="417"/>
      <c r="EX350" s="417"/>
      <c r="EY350" s="417"/>
      <c r="EZ350" s="417"/>
      <c r="FA350" s="417"/>
      <c r="FB350" s="417"/>
      <c r="FC350" s="417"/>
      <c r="FD350" s="417"/>
      <c r="FE350" s="417"/>
      <c r="FF350" s="417"/>
      <c r="FG350" s="417"/>
      <c r="FH350" s="417"/>
      <c r="FI350" s="417"/>
      <c r="FJ350" s="417"/>
      <c r="FK350" s="417"/>
      <c r="FL350" s="417"/>
      <c r="FM350" s="417"/>
      <c r="FN350" s="417"/>
      <c r="FO350" s="417"/>
      <c r="FP350" s="417"/>
      <c r="FQ350" s="417"/>
      <c r="FR350" s="417"/>
      <c r="FS350" s="417"/>
      <c r="FT350" s="417"/>
      <c r="FU350" s="417"/>
      <c r="FV350" s="417"/>
      <c r="FW350" s="417"/>
      <c r="FX350" s="417"/>
      <c r="FY350" s="417"/>
      <c r="FZ350" s="417"/>
      <c r="GA350" s="417"/>
      <c r="GB350" s="417"/>
      <c r="GC350" s="417"/>
      <c r="GD350" s="417"/>
      <c r="GE350" s="417"/>
      <c r="GF350" s="417"/>
      <c r="GG350" s="417"/>
      <c r="GH350" s="417"/>
      <c r="GI350" s="417"/>
      <c r="GJ350" s="417"/>
      <c r="GK350" s="417"/>
      <c r="GL350" s="417"/>
      <c r="GM350" s="417"/>
      <c r="GN350" s="417"/>
      <c r="GO350" s="417"/>
      <c r="GP350" s="417"/>
      <c r="GQ350" s="417"/>
      <c r="GR350" s="417"/>
      <c r="GS350" s="417"/>
      <c r="GT350" s="417"/>
      <c r="GU350" s="417"/>
      <c r="GV350" s="417"/>
      <c r="GW350" s="417"/>
      <c r="GX350" s="417"/>
      <c r="GY350" s="417"/>
      <c r="GZ350" s="417"/>
      <c r="HA350" s="417"/>
      <c r="HB350" s="417"/>
      <c r="HC350" s="417"/>
      <c r="HD350" s="417"/>
      <c r="HE350" s="417"/>
      <c r="HF350" s="417"/>
      <c r="HG350" s="417"/>
      <c r="HH350" s="417"/>
      <c r="HI350" s="417"/>
      <c r="HJ350" s="417"/>
      <c r="HK350" s="417"/>
      <c r="HL350" s="417"/>
      <c r="HM350" s="417"/>
      <c r="HN350" s="417"/>
      <c r="HO350" s="417"/>
      <c r="HP350" s="417"/>
      <c r="HQ350" s="417"/>
      <c r="HR350" s="417"/>
      <c r="HS350" s="417"/>
      <c r="HT350" s="417"/>
      <c r="HU350" s="417"/>
      <c r="HV350" s="417"/>
      <c r="HW350" s="417"/>
      <c r="HX350" s="417"/>
      <c r="HY350" s="417"/>
      <c r="HZ350" s="417"/>
      <c r="IA350" s="417"/>
      <c r="IB350" s="417"/>
      <c r="IC350" s="417"/>
      <c r="ID350" s="417"/>
      <c r="IE350" s="417"/>
      <c r="IF350" s="417"/>
      <c r="IG350" s="417"/>
      <c r="IH350" s="417"/>
      <c r="II350" s="417"/>
      <c r="IJ350" s="417"/>
      <c r="IK350" s="417"/>
      <c r="IL350" s="417"/>
      <c r="IM350" s="417"/>
      <c r="IN350" s="417"/>
      <c r="IO350" s="417"/>
      <c r="IP350" s="417"/>
      <c r="IQ350" s="417"/>
      <c r="IR350" s="417"/>
      <c r="IS350" s="417"/>
      <c r="IT350" s="417"/>
      <c r="IU350" s="417"/>
      <c r="IV350" s="417"/>
    </row>
    <row r="351" spans="2:256" s="378" customFormat="1" ht="36" hidden="1" customHeight="1">
      <c r="B351" s="379"/>
      <c r="C351" s="380"/>
      <c r="D351" s="379"/>
      <c r="E351" s="379"/>
      <c r="F351" s="379"/>
      <c r="G351" s="379"/>
      <c r="H351" s="379"/>
      <c r="I351" s="379"/>
      <c r="J351" s="481"/>
      <c r="K351" s="381"/>
      <c r="L351" s="380"/>
      <c r="M351" s="379"/>
      <c r="N351" s="379"/>
      <c r="O351" s="379"/>
      <c r="P351" s="379"/>
      <c r="Q351" s="379"/>
      <c r="R351" s="379"/>
      <c r="S351" s="379"/>
      <c r="T351" s="382"/>
      <c r="U351" s="417"/>
      <c r="V351" s="417"/>
      <c r="W351" s="417"/>
      <c r="X351" s="417"/>
      <c r="Y351" s="417"/>
      <c r="Z351" s="417"/>
      <c r="AA351" s="417"/>
      <c r="AB351" s="417"/>
      <c r="AC351" s="417"/>
      <c r="AD351" s="417"/>
      <c r="AE351" s="417"/>
      <c r="AF351" s="417"/>
      <c r="AG351" s="417"/>
      <c r="AH351" s="417"/>
      <c r="AI351" s="417"/>
      <c r="AJ351" s="417"/>
      <c r="AK351" s="417"/>
      <c r="AL351" s="417"/>
      <c r="AM351" s="417"/>
      <c r="AN351" s="417"/>
      <c r="AO351" s="417"/>
      <c r="AP351" s="417"/>
      <c r="AQ351" s="417"/>
      <c r="AR351" s="417"/>
      <c r="AS351" s="417"/>
      <c r="AT351" s="417"/>
      <c r="AU351" s="417"/>
      <c r="AV351" s="417"/>
      <c r="AW351" s="417"/>
      <c r="AX351" s="417"/>
      <c r="AY351" s="417"/>
      <c r="AZ351" s="417"/>
      <c r="BA351" s="417"/>
      <c r="BB351" s="417"/>
      <c r="BC351" s="417"/>
      <c r="BD351" s="417"/>
      <c r="BE351" s="417"/>
      <c r="BF351" s="417"/>
      <c r="BG351" s="417"/>
      <c r="BH351" s="417"/>
      <c r="BI351" s="417"/>
      <c r="BJ351" s="417"/>
      <c r="BK351" s="417"/>
      <c r="BL351" s="417"/>
      <c r="BM351" s="417"/>
      <c r="BN351" s="417"/>
      <c r="BO351" s="417"/>
      <c r="BP351" s="417"/>
      <c r="BQ351" s="417"/>
      <c r="BR351" s="417"/>
      <c r="BS351" s="417"/>
      <c r="BT351" s="417"/>
      <c r="BU351" s="417"/>
      <c r="BV351" s="417"/>
      <c r="BW351" s="417"/>
      <c r="BX351" s="417"/>
      <c r="BY351" s="417"/>
      <c r="BZ351" s="417"/>
      <c r="CA351" s="417"/>
      <c r="CB351" s="417"/>
      <c r="CC351" s="417"/>
      <c r="CD351" s="417"/>
      <c r="CE351" s="417"/>
      <c r="CF351" s="417"/>
      <c r="CG351" s="417"/>
      <c r="CH351" s="417"/>
      <c r="CI351" s="417"/>
      <c r="CJ351" s="417"/>
      <c r="CK351" s="417"/>
      <c r="CL351" s="417"/>
      <c r="CM351" s="417"/>
      <c r="CN351" s="417"/>
      <c r="CO351" s="417"/>
      <c r="CP351" s="417"/>
      <c r="CQ351" s="417"/>
      <c r="CR351" s="417"/>
      <c r="CS351" s="417"/>
      <c r="CT351" s="417"/>
      <c r="CU351" s="417"/>
      <c r="CV351" s="417"/>
      <c r="CW351" s="417"/>
      <c r="CX351" s="417"/>
      <c r="CY351" s="417"/>
      <c r="CZ351" s="417"/>
      <c r="DA351" s="417"/>
      <c r="DB351" s="417"/>
      <c r="DC351" s="417"/>
      <c r="DD351" s="417"/>
      <c r="DE351" s="417"/>
      <c r="DF351" s="417"/>
      <c r="DG351" s="417"/>
      <c r="DH351" s="417"/>
      <c r="DI351" s="417"/>
      <c r="DJ351" s="417"/>
      <c r="DK351" s="417"/>
      <c r="DL351" s="417"/>
      <c r="DM351" s="417"/>
      <c r="DN351" s="417"/>
      <c r="DO351" s="417"/>
      <c r="DP351" s="417"/>
      <c r="DQ351" s="417"/>
      <c r="DR351" s="417"/>
      <c r="DS351" s="417"/>
      <c r="DT351" s="417"/>
      <c r="DU351" s="417"/>
      <c r="DV351" s="417"/>
      <c r="DW351" s="417"/>
      <c r="DX351" s="417"/>
      <c r="DY351" s="417"/>
      <c r="DZ351" s="417"/>
      <c r="EA351" s="417"/>
      <c r="EB351" s="417"/>
      <c r="EC351" s="417"/>
      <c r="ED351" s="417"/>
      <c r="EE351" s="417"/>
      <c r="EF351" s="417"/>
      <c r="EG351" s="417"/>
      <c r="EH351" s="417"/>
      <c r="EI351" s="417"/>
      <c r="EJ351" s="417"/>
      <c r="EK351" s="417"/>
      <c r="EL351" s="417"/>
      <c r="EM351" s="417"/>
      <c r="EN351" s="417"/>
      <c r="EO351" s="417"/>
      <c r="EP351" s="417"/>
      <c r="EQ351" s="417"/>
      <c r="ER351" s="417"/>
      <c r="ES351" s="417"/>
      <c r="ET351" s="417"/>
      <c r="EU351" s="417"/>
      <c r="EV351" s="417"/>
      <c r="EW351" s="417"/>
      <c r="EX351" s="417"/>
      <c r="EY351" s="417"/>
      <c r="EZ351" s="417"/>
      <c r="FA351" s="417"/>
      <c r="FB351" s="417"/>
      <c r="FC351" s="417"/>
      <c r="FD351" s="417"/>
      <c r="FE351" s="417"/>
      <c r="FF351" s="417"/>
      <c r="FG351" s="417"/>
      <c r="FH351" s="417"/>
      <c r="FI351" s="417"/>
      <c r="FJ351" s="417"/>
      <c r="FK351" s="417"/>
      <c r="FL351" s="417"/>
      <c r="FM351" s="417"/>
      <c r="FN351" s="417"/>
      <c r="FO351" s="417"/>
      <c r="FP351" s="417"/>
      <c r="FQ351" s="417"/>
      <c r="FR351" s="417"/>
      <c r="FS351" s="417"/>
      <c r="FT351" s="417"/>
      <c r="FU351" s="417"/>
      <c r="FV351" s="417"/>
      <c r="FW351" s="417"/>
      <c r="FX351" s="417"/>
      <c r="FY351" s="417"/>
      <c r="FZ351" s="417"/>
      <c r="GA351" s="417"/>
      <c r="GB351" s="417"/>
      <c r="GC351" s="417"/>
      <c r="GD351" s="417"/>
      <c r="GE351" s="417"/>
      <c r="GF351" s="417"/>
      <c r="GG351" s="417"/>
      <c r="GH351" s="417"/>
      <c r="GI351" s="417"/>
      <c r="GJ351" s="417"/>
      <c r="GK351" s="417"/>
      <c r="GL351" s="417"/>
      <c r="GM351" s="417"/>
      <c r="GN351" s="417"/>
      <c r="GO351" s="417"/>
      <c r="GP351" s="417"/>
      <c r="GQ351" s="417"/>
      <c r="GR351" s="417"/>
      <c r="GS351" s="417"/>
      <c r="GT351" s="417"/>
      <c r="GU351" s="417"/>
      <c r="GV351" s="417"/>
      <c r="GW351" s="417"/>
      <c r="GX351" s="417"/>
      <c r="GY351" s="417"/>
      <c r="GZ351" s="417"/>
      <c r="HA351" s="417"/>
      <c r="HB351" s="417"/>
      <c r="HC351" s="417"/>
      <c r="HD351" s="417"/>
      <c r="HE351" s="417"/>
      <c r="HF351" s="417"/>
      <c r="HG351" s="417"/>
      <c r="HH351" s="417"/>
      <c r="HI351" s="417"/>
      <c r="HJ351" s="417"/>
      <c r="HK351" s="417"/>
      <c r="HL351" s="417"/>
      <c r="HM351" s="417"/>
      <c r="HN351" s="417"/>
      <c r="HO351" s="417"/>
      <c r="HP351" s="417"/>
      <c r="HQ351" s="417"/>
      <c r="HR351" s="417"/>
      <c r="HS351" s="417"/>
      <c r="HT351" s="417"/>
      <c r="HU351" s="417"/>
      <c r="HV351" s="417"/>
      <c r="HW351" s="417"/>
      <c r="HX351" s="417"/>
      <c r="HY351" s="417"/>
      <c r="HZ351" s="417"/>
      <c r="IA351" s="417"/>
      <c r="IB351" s="417"/>
      <c r="IC351" s="417"/>
      <c r="ID351" s="417"/>
      <c r="IE351" s="417"/>
      <c r="IF351" s="417"/>
      <c r="IG351" s="417"/>
      <c r="IH351" s="417"/>
      <c r="II351" s="417"/>
      <c r="IJ351" s="417"/>
      <c r="IK351" s="417"/>
      <c r="IL351" s="417"/>
      <c r="IM351" s="417"/>
      <c r="IN351" s="417"/>
      <c r="IO351" s="417"/>
      <c r="IP351" s="417"/>
      <c r="IQ351" s="417"/>
      <c r="IR351" s="417"/>
      <c r="IS351" s="417"/>
      <c r="IT351" s="417"/>
      <c r="IU351" s="417"/>
      <c r="IV351" s="417"/>
    </row>
    <row r="352" spans="2:256" s="378" customFormat="1" ht="36" hidden="1" customHeight="1">
      <c r="B352" s="379"/>
      <c r="C352" s="380"/>
      <c r="D352" s="379"/>
      <c r="E352" s="379"/>
      <c r="F352" s="379"/>
      <c r="G352" s="379"/>
      <c r="H352" s="379"/>
      <c r="I352" s="379"/>
      <c r="J352" s="481"/>
      <c r="K352" s="381"/>
      <c r="L352" s="380"/>
      <c r="M352" s="379"/>
      <c r="N352" s="379"/>
      <c r="O352" s="379"/>
      <c r="P352" s="379"/>
      <c r="Q352" s="379"/>
      <c r="R352" s="379"/>
      <c r="S352" s="379"/>
      <c r="T352" s="382"/>
      <c r="U352" s="417"/>
      <c r="V352" s="417"/>
      <c r="W352" s="417"/>
      <c r="X352" s="417"/>
      <c r="Y352" s="417"/>
      <c r="Z352" s="417"/>
      <c r="AA352" s="417"/>
      <c r="AB352" s="417"/>
      <c r="AC352" s="417"/>
      <c r="AD352" s="417"/>
      <c r="AE352" s="417"/>
      <c r="AF352" s="417"/>
      <c r="AG352" s="417"/>
      <c r="AH352" s="417"/>
      <c r="AI352" s="417"/>
      <c r="AJ352" s="417"/>
      <c r="AK352" s="417"/>
      <c r="AL352" s="417"/>
      <c r="AM352" s="417"/>
      <c r="AN352" s="417"/>
      <c r="AO352" s="417"/>
      <c r="AP352" s="417"/>
      <c r="AQ352" s="417"/>
      <c r="AR352" s="417"/>
      <c r="AS352" s="417"/>
      <c r="AT352" s="417"/>
      <c r="AU352" s="417"/>
      <c r="AV352" s="417"/>
      <c r="AW352" s="417"/>
      <c r="AX352" s="417"/>
      <c r="AY352" s="417"/>
      <c r="AZ352" s="417"/>
      <c r="BA352" s="417"/>
      <c r="BB352" s="417"/>
      <c r="BC352" s="417"/>
      <c r="BD352" s="417"/>
      <c r="BE352" s="417"/>
      <c r="BF352" s="417"/>
      <c r="BG352" s="417"/>
      <c r="BH352" s="417"/>
      <c r="BI352" s="417"/>
      <c r="BJ352" s="417"/>
      <c r="BK352" s="417"/>
      <c r="BL352" s="417"/>
      <c r="BM352" s="417"/>
      <c r="BN352" s="417"/>
      <c r="BO352" s="417"/>
      <c r="BP352" s="417"/>
      <c r="BQ352" s="417"/>
      <c r="BR352" s="417"/>
      <c r="BS352" s="417"/>
      <c r="BT352" s="417"/>
      <c r="BU352" s="417"/>
      <c r="BV352" s="417"/>
      <c r="BW352" s="417"/>
      <c r="BX352" s="417"/>
      <c r="BY352" s="417"/>
      <c r="BZ352" s="417"/>
      <c r="CA352" s="417"/>
      <c r="CB352" s="417"/>
      <c r="CC352" s="417"/>
      <c r="CD352" s="417"/>
      <c r="CE352" s="417"/>
      <c r="CF352" s="417"/>
      <c r="CG352" s="417"/>
      <c r="CH352" s="417"/>
      <c r="CI352" s="417"/>
      <c r="CJ352" s="417"/>
      <c r="CK352" s="417"/>
      <c r="CL352" s="417"/>
      <c r="CM352" s="417"/>
      <c r="CN352" s="417"/>
      <c r="CO352" s="417"/>
      <c r="CP352" s="417"/>
      <c r="CQ352" s="417"/>
      <c r="CR352" s="417"/>
      <c r="CS352" s="417"/>
      <c r="CT352" s="417"/>
      <c r="CU352" s="417"/>
      <c r="CV352" s="417"/>
      <c r="CW352" s="417"/>
      <c r="CX352" s="417"/>
      <c r="CY352" s="417"/>
      <c r="CZ352" s="417"/>
      <c r="DA352" s="417"/>
      <c r="DB352" s="417"/>
      <c r="DC352" s="417"/>
      <c r="DD352" s="417"/>
      <c r="DE352" s="417"/>
      <c r="DF352" s="417"/>
      <c r="DG352" s="417"/>
      <c r="DH352" s="417"/>
      <c r="DI352" s="417"/>
      <c r="DJ352" s="417"/>
      <c r="DK352" s="417"/>
      <c r="DL352" s="417"/>
      <c r="DM352" s="417"/>
      <c r="DN352" s="417"/>
      <c r="DO352" s="417"/>
      <c r="DP352" s="417"/>
      <c r="DQ352" s="417"/>
      <c r="DR352" s="417"/>
      <c r="DS352" s="417"/>
      <c r="DT352" s="417"/>
      <c r="DU352" s="417"/>
      <c r="DV352" s="417"/>
      <c r="DW352" s="417"/>
      <c r="DX352" s="417"/>
      <c r="DY352" s="417"/>
      <c r="DZ352" s="417"/>
      <c r="EA352" s="417"/>
      <c r="EB352" s="417"/>
      <c r="EC352" s="417"/>
      <c r="ED352" s="417"/>
      <c r="EE352" s="417"/>
      <c r="EF352" s="417"/>
      <c r="EG352" s="417"/>
      <c r="EH352" s="417"/>
      <c r="EI352" s="417"/>
      <c r="EJ352" s="417"/>
      <c r="EK352" s="417"/>
      <c r="EL352" s="417"/>
      <c r="EM352" s="417"/>
      <c r="EN352" s="417"/>
      <c r="EO352" s="417"/>
      <c r="EP352" s="417"/>
      <c r="EQ352" s="417"/>
      <c r="ER352" s="417"/>
      <c r="ES352" s="417"/>
      <c r="ET352" s="417"/>
      <c r="EU352" s="417"/>
      <c r="EV352" s="417"/>
      <c r="EW352" s="417"/>
      <c r="EX352" s="417"/>
      <c r="EY352" s="417"/>
      <c r="EZ352" s="417"/>
      <c r="FA352" s="417"/>
      <c r="FB352" s="417"/>
      <c r="FC352" s="417"/>
      <c r="FD352" s="417"/>
      <c r="FE352" s="417"/>
      <c r="FF352" s="417"/>
      <c r="FG352" s="417"/>
      <c r="FH352" s="417"/>
      <c r="FI352" s="417"/>
      <c r="FJ352" s="417"/>
      <c r="FK352" s="417"/>
      <c r="FL352" s="417"/>
      <c r="FM352" s="417"/>
      <c r="FN352" s="417"/>
      <c r="FO352" s="417"/>
      <c r="FP352" s="417"/>
      <c r="FQ352" s="417"/>
      <c r="FR352" s="417"/>
      <c r="FS352" s="417"/>
      <c r="FT352" s="417"/>
      <c r="FU352" s="417"/>
      <c r="FV352" s="417"/>
      <c r="FW352" s="417"/>
      <c r="FX352" s="417"/>
      <c r="FY352" s="417"/>
      <c r="FZ352" s="417"/>
      <c r="GA352" s="417"/>
      <c r="GB352" s="417"/>
      <c r="GC352" s="417"/>
      <c r="GD352" s="417"/>
      <c r="GE352" s="417"/>
      <c r="GF352" s="417"/>
      <c r="GG352" s="417"/>
      <c r="GH352" s="417"/>
      <c r="GI352" s="417"/>
      <c r="GJ352" s="417"/>
      <c r="GK352" s="417"/>
      <c r="GL352" s="417"/>
      <c r="GM352" s="417"/>
      <c r="GN352" s="417"/>
      <c r="GO352" s="417"/>
      <c r="GP352" s="417"/>
      <c r="GQ352" s="417"/>
      <c r="GR352" s="417"/>
      <c r="GS352" s="417"/>
      <c r="GT352" s="417"/>
      <c r="GU352" s="417"/>
      <c r="GV352" s="417"/>
      <c r="GW352" s="417"/>
      <c r="GX352" s="417"/>
      <c r="GY352" s="417"/>
      <c r="GZ352" s="417"/>
      <c r="HA352" s="417"/>
      <c r="HB352" s="417"/>
      <c r="HC352" s="417"/>
      <c r="HD352" s="417"/>
      <c r="HE352" s="417"/>
      <c r="HF352" s="417"/>
      <c r="HG352" s="417"/>
      <c r="HH352" s="417"/>
      <c r="HI352" s="417"/>
      <c r="HJ352" s="417"/>
      <c r="HK352" s="417"/>
      <c r="HL352" s="417"/>
      <c r="HM352" s="417"/>
      <c r="HN352" s="417"/>
      <c r="HO352" s="417"/>
      <c r="HP352" s="417"/>
      <c r="HQ352" s="417"/>
      <c r="HR352" s="417"/>
      <c r="HS352" s="417"/>
      <c r="HT352" s="417"/>
      <c r="HU352" s="417"/>
      <c r="HV352" s="417"/>
      <c r="HW352" s="417"/>
      <c r="HX352" s="417"/>
      <c r="HY352" s="417"/>
      <c r="HZ352" s="417"/>
      <c r="IA352" s="417"/>
      <c r="IB352" s="417"/>
      <c r="IC352" s="417"/>
      <c r="ID352" s="417"/>
      <c r="IE352" s="417"/>
      <c r="IF352" s="417"/>
      <c r="IG352" s="417"/>
      <c r="IH352" s="417"/>
      <c r="II352" s="417"/>
      <c r="IJ352" s="417"/>
      <c r="IK352" s="417"/>
      <c r="IL352" s="417"/>
      <c r="IM352" s="417"/>
      <c r="IN352" s="417"/>
      <c r="IO352" s="417"/>
      <c r="IP352" s="417"/>
      <c r="IQ352" s="417"/>
      <c r="IR352" s="417"/>
      <c r="IS352" s="417"/>
      <c r="IT352" s="417"/>
      <c r="IU352" s="417"/>
      <c r="IV352" s="417"/>
    </row>
    <row r="353" spans="2:256" s="378" customFormat="1" ht="36" hidden="1" customHeight="1">
      <c r="B353" s="379"/>
      <c r="C353" s="380"/>
      <c r="D353" s="379"/>
      <c r="E353" s="379"/>
      <c r="F353" s="379"/>
      <c r="G353" s="379"/>
      <c r="H353" s="379"/>
      <c r="I353" s="379"/>
      <c r="J353" s="481"/>
      <c r="K353" s="381"/>
      <c r="L353" s="380"/>
      <c r="M353" s="379"/>
      <c r="N353" s="379"/>
      <c r="O353" s="379"/>
      <c r="P353" s="379"/>
      <c r="Q353" s="379"/>
      <c r="R353" s="379"/>
      <c r="S353" s="379"/>
      <c r="T353" s="382"/>
      <c r="U353" s="417"/>
      <c r="V353" s="417"/>
      <c r="W353" s="417"/>
      <c r="X353" s="417"/>
      <c r="Y353" s="417"/>
      <c r="Z353" s="417"/>
      <c r="AA353" s="417"/>
      <c r="AB353" s="417"/>
      <c r="AC353" s="417"/>
      <c r="AD353" s="417"/>
      <c r="AE353" s="417"/>
      <c r="AF353" s="417"/>
      <c r="AG353" s="417"/>
      <c r="AH353" s="417"/>
      <c r="AI353" s="417"/>
      <c r="AJ353" s="417"/>
      <c r="AK353" s="417"/>
      <c r="AL353" s="417"/>
      <c r="AM353" s="417"/>
      <c r="AN353" s="417"/>
      <c r="AO353" s="417"/>
      <c r="AP353" s="417"/>
      <c r="AQ353" s="417"/>
      <c r="AR353" s="417"/>
      <c r="AS353" s="417"/>
      <c r="AT353" s="417"/>
      <c r="AU353" s="417"/>
      <c r="AV353" s="417"/>
      <c r="AW353" s="417"/>
      <c r="AX353" s="417"/>
      <c r="AY353" s="417"/>
      <c r="AZ353" s="417"/>
      <c r="BA353" s="417"/>
      <c r="BB353" s="417"/>
      <c r="BC353" s="417"/>
      <c r="BD353" s="417"/>
      <c r="BE353" s="417"/>
      <c r="BF353" s="417"/>
      <c r="BG353" s="417"/>
      <c r="BH353" s="417"/>
      <c r="BI353" s="417"/>
      <c r="BJ353" s="417"/>
      <c r="BK353" s="417"/>
      <c r="BL353" s="417"/>
      <c r="BM353" s="417"/>
      <c r="BN353" s="417"/>
      <c r="BO353" s="417"/>
      <c r="BP353" s="417"/>
      <c r="BQ353" s="417"/>
      <c r="BR353" s="417"/>
      <c r="BS353" s="417"/>
      <c r="BT353" s="417"/>
      <c r="BU353" s="417"/>
      <c r="BV353" s="417"/>
      <c r="BW353" s="417"/>
      <c r="BX353" s="417"/>
      <c r="BY353" s="417"/>
      <c r="BZ353" s="417"/>
      <c r="CA353" s="417"/>
      <c r="CB353" s="417"/>
      <c r="CC353" s="417"/>
      <c r="CD353" s="417"/>
      <c r="CE353" s="417"/>
      <c r="CF353" s="417"/>
      <c r="CG353" s="417"/>
      <c r="CH353" s="417"/>
      <c r="CI353" s="417"/>
      <c r="CJ353" s="417"/>
      <c r="CK353" s="417"/>
      <c r="CL353" s="417"/>
      <c r="CM353" s="417"/>
      <c r="CN353" s="417"/>
      <c r="CO353" s="417"/>
      <c r="CP353" s="417"/>
      <c r="CQ353" s="417"/>
      <c r="CR353" s="417"/>
      <c r="CS353" s="417"/>
      <c r="CT353" s="417"/>
      <c r="CU353" s="417"/>
      <c r="CV353" s="417"/>
      <c r="CW353" s="417"/>
      <c r="CX353" s="417"/>
      <c r="CY353" s="417"/>
      <c r="CZ353" s="417"/>
      <c r="DA353" s="417"/>
      <c r="DB353" s="417"/>
      <c r="DC353" s="417"/>
      <c r="DD353" s="417"/>
      <c r="DE353" s="417"/>
      <c r="DF353" s="417"/>
      <c r="DG353" s="417"/>
      <c r="DH353" s="417"/>
      <c r="DI353" s="417"/>
      <c r="DJ353" s="417"/>
      <c r="DK353" s="417"/>
      <c r="DL353" s="417"/>
      <c r="DM353" s="417"/>
      <c r="DN353" s="417"/>
      <c r="DO353" s="417"/>
      <c r="DP353" s="417"/>
      <c r="DQ353" s="417"/>
      <c r="DR353" s="417"/>
      <c r="DS353" s="417"/>
      <c r="DT353" s="417"/>
      <c r="DU353" s="417"/>
      <c r="DV353" s="417"/>
      <c r="DW353" s="417"/>
      <c r="DX353" s="417"/>
      <c r="DY353" s="417"/>
      <c r="DZ353" s="417"/>
      <c r="EA353" s="417"/>
      <c r="EB353" s="417"/>
      <c r="EC353" s="417"/>
      <c r="ED353" s="417"/>
      <c r="EE353" s="417"/>
      <c r="EF353" s="417"/>
      <c r="EG353" s="417"/>
      <c r="EH353" s="417"/>
      <c r="EI353" s="417"/>
      <c r="EJ353" s="417"/>
      <c r="EK353" s="417"/>
      <c r="EL353" s="417"/>
      <c r="EM353" s="417"/>
      <c r="EN353" s="417"/>
      <c r="EO353" s="417"/>
      <c r="EP353" s="417"/>
      <c r="EQ353" s="417"/>
      <c r="ER353" s="417"/>
      <c r="ES353" s="417"/>
      <c r="ET353" s="417"/>
      <c r="EU353" s="417"/>
      <c r="EV353" s="417"/>
      <c r="EW353" s="417"/>
      <c r="EX353" s="417"/>
      <c r="EY353" s="417"/>
      <c r="EZ353" s="417"/>
      <c r="FA353" s="417"/>
      <c r="FB353" s="417"/>
      <c r="FC353" s="417"/>
      <c r="FD353" s="417"/>
      <c r="FE353" s="417"/>
      <c r="FF353" s="417"/>
      <c r="FG353" s="417"/>
      <c r="FH353" s="417"/>
      <c r="FI353" s="417"/>
      <c r="FJ353" s="417"/>
      <c r="FK353" s="417"/>
      <c r="FL353" s="417"/>
      <c r="FM353" s="417"/>
      <c r="FN353" s="417"/>
      <c r="FO353" s="417"/>
      <c r="FP353" s="417"/>
      <c r="FQ353" s="417"/>
      <c r="FR353" s="417"/>
      <c r="FS353" s="417"/>
      <c r="FT353" s="417"/>
      <c r="FU353" s="417"/>
      <c r="FV353" s="417"/>
      <c r="FW353" s="417"/>
      <c r="FX353" s="417"/>
      <c r="FY353" s="417"/>
      <c r="FZ353" s="417"/>
      <c r="GA353" s="417"/>
      <c r="GB353" s="417"/>
      <c r="GC353" s="417"/>
      <c r="GD353" s="417"/>
      <c r="GE353" s="417"/>
      <c r="GF353" s="417"/>
      <c r="GG353" s="417"/>
      <c r="GH353" s="417"/>
      <c r="GI353" s="417"/>
      <c r="GJ353" s="417"/>
      <c r="GK353" s="417"/>
      <c r="GL353" s="417"/>
      <c r="GM353" s="417"/>
      <c r="GN353" s="417"/>
      <c r="GO353" s="417"/>
      <c r="GP353" s="417"/>
      <c r="GQ353" s="417"/>
      <c r="GR353" s="417"/>
      <c r="GS353" s="417"/>
      <c r="GT353" s="417"/>
      <c r="GU353" s="417"/>
      <c r="GV353" s="417"/>
      <c r="GW353" s="417"/>
      <c r="GX353" s="417"/>
      <c r="GY353" s="417"/>
      <c r="GZ353" s="417"/>
      <c r="HA353" s="417"/>
      <c r="HB353" s="417"/>
      <c r="HC353" s="417"/>
      <c r="HD353" s="417"/>
      <c r="HE353" s="417"/>
      <c r="HF353" s="417"/>
      <c r="HG353" s="417"/>
      <c r="HH353" s="417"/>
      <c r="HI353" s="417"/>
      <c r="HJ353" s="417"/>
      <c r="HK353" s="417"/>
      <c r="HL353" s="417"/>
      <c r="HM353" s="417"/>
      <c r="HN353" s="417"/>
      <c r="HO353" s="417"/>
      <c r="HP353" s="417"/>
      <c r="HQ353" s="417"/>
      <c r="HR353" s="417"/>
      <c r="HS353" s="417"/>
      <c r="HT353" s="417"/>
      <c r="HU353" s="417"/>
      <c r="HV353" s="417"/>
      <c r="HW353" s="417"/>
      <c r="HX353" s="417"/>
      <c r="HY353" s="417"/>
      <c r="HZ353" s="417"/>
      <c r="IA353" s="417"/>
      <c r="IB353" s="417"/>
      <c r="IC353" s="417"/>
      <c r="ID353" s="417"/>
      <c r="IE353" s="417"/>
      <c r="IF353" s="417"/>
      <c r="IG353" s="417"/>
      <c r="IH353" s="417"/>
      <c r="II353" s="417"/>
      <c r="IJ353" s="417"/>
      <c r="IK353" s="417"/>
      <c r="IL353" s="417"/>
      <c r="IM353" s="417"/>
      <c r="IN353" s="417"/>
      <c r="IO353" s="417"/>
      <c r="IP353" s="417"/>
      <c r="IQ353" s="417"/>
      <c r="IR353" s="417"/>
      <c r="IS353" s="417"/>
      <c r="IT353" s="417"/>
      <c r="IU353" s="417"/>
      <c r="IV353" s="417"/>
    </row>
    <row r="354" spans="2:256" s="378" customFormat="1" ht="36" hidden="1" customHeight="1">
      <c r="B354" s="379"/>
      <c r="C354" s="380"/>
      <c r="D354" s="379"/>
      <c r="E354" s="379"/>
      <c r="F354" s="379"/>
      <c r="G354" s="379"/>
      <c r="H354" s="379"/>
      <c r="I354" s="379"/>
      <c r="J354" s="481"/>
      <c r="K354" s="381"/>
      <c r="L354" s="380"/>
      <c r="M354" s="379"/>
      <c r="N354" s="379"/>
      <c r="O354" s="379"/>
      <c r="P354" s="379"/>
      <c r="Q354" s="379"/>
      <c r="R354" s="379"/>
      <c r="S354" s="379"/>
      <c r="T354" s="382"/>
      <c r="U354" s="417"/>
      <c r="V354" s="417"/>
      <c r="W354" s="417"/>
      <c r="X354" s="417"/>
      <c r="Y354" s="417"/>
      <c r="Z354" s="417"/>
      <c r="AA354" s="417"/>
      <c r="AB354" s="417"/>
      <c r="AC354" s="417"/>
      <c r="AD354" s="417"/>
      <c r="AE354" s="417"/>
      <c r="AF354" s="417"/>
      <c r="AG354" s="417"/>
      <c r="AH354" s="417"/>
      <c r="AI354" s="417"/>
      <c r="AJ354" s="417"/>
      <c r="AK354" s="417"/>
      <c r="AL354" s="417"/>
      <c r="AM354" s="417"/>
      <c r="AN354" s="417"/>
      <c r="AO354" s="417"/>
      <c r="AP354" s="417"/>
      <c r="AQ354" s="417"/>
      <c r="AR354" s="417"/>
      <c r="AS354" s="417"/>
      <c r="AT354" s="417"/>
      <c r="AU354" s="417"/>
      <c r="AV354" s="417"/>
      <c r="AW354" s="417"/>
      <c r="AX354" s="417"/>
      <c r="AY354" s="417"/>
      <c r="AZ354" s="417"/>
      <c r="BA354" s="417"/>
      <c r="BB354" s="417"/>
      <c r="BC354" s="417"/>
      <c r="BD354" s="417"/>
      <c r="BE354" s="417"/>
      <c r="BF354" s="417"/>
      <c r="BG354" s="417"/>
      <c r="BH354" s="417"/>
      <c r="BI354" s="417"/>
      <c r="BJ354" s="417"/>
      <c r="BK354" s="417"/>
      <c r="BL354" s="417"/>
      <c r="BM354" s="417"/>
      <c r="BN354" s="417"/>
      <c r="BO354" s="417"/>
      <c r="BP354" s="417"/>
      <c r="BQ354" s="417"/>
      <c r="BR354" s="417"/>
      <c r="BS354" s="417"/>
      <c r="BT354" s="417"/>
      <c r="BU354" s="417"/>
      <c r="BV354" s="417"/>
      <c r="BW354" s="417"/>
      <c r="BX354" s="417"/>
      <c r="BY354" s="417"/>
      <c r="BZ354" s="417"/>
      <c r="CA354" s="417"/>
      <c r="CB354" s="417"/>
      <c r="CC354" s="417"/>
      <c r="CD354" s="417"/>
      <c r="CE354" s="417"/>
      <c r="CF354" s="417"/>
      <c r="CG354" s="417"/>
      <c r="CH354" s="417"/>
      <c r="CI354" s="417"/>
      <c r="CJ354" s="417"/>
      <c r="CK354" s="417"/>
      <c r="CL354" s="417"/>
      <c r="CM354" s="417"/>
      <c r="CN354" s="417"/>
      <c r="CO354" s="417"/>
      <c r="CP354" s="417"/>
      <c r="CQ354" s="417"/>
      <c r="CR354" s="417"/>
      <c r="CS354" s="417"/>
      <c r="CT354" s="417"/>
      <c r="CU354" s="417"/>
      <c r="CV354" s="417"/>
      <c r="CW354" s="417"/>
      <c r="CX354" s="417"/>
      <c r="CY354" s="417"/>
      <c r="CZ354" s="417"/>
      <c r="DA354" s="417"/>
      <c r="DB354" s="417"/>
      <c r="DC354" s="417"/>
      <c r="DD354" s="417"/>
      <c r="DE354" s="417"/>
      <c r="DF354" s="417"/>
      <c r="DG354" s="417"/>
      <c r="DH354" s="417"/>
      <c r="DI354" s="417"/>
      <c r="DJ354" s="417"/>
      <c r="DK354" s="417"/>
      <c r="DL354" s="417"/>
      <c r="DM354" s="417"/>
      <c r="DN354" s="417"/>
      <c r="DO354" s="417"/>
      <c r="DP354" s="417"/>
      <c r="DQ354" s="417"/>
      <c r="DR354" s="417"/>
      <c r="DS354" s="417"/>
      <c r="DT354" s="417"/>
      <c r="DU354" s="417"/>
      <c r="DV354" s="417"/>
      <c r="DW354" s="417"/>
      <c r="DX354" s="417"/>
      <c r="DY354" s="417"/>
      <c r="DZ354" s="417"/>
      <c r="EA354" s="417"/>
      <c r="EB354" s="417"/>
      <c r="EC354" s="417"/>
      <c r="ED354" s="417"/>
      <c r="EE354" s="417"/>
      <c r="EF354" s="417"/>
      <c r="EG354" s="417"/>
      <c r="EH354" s="417"/>
      <c r="EI354" s="417"/>
      <c r="EJ354" s="417"/>
      <c r="EK354" s="417"/>
      <c r="EL354" s="417"/>
      <c r="EM354" s="417"/>
      <c r="EN354" s="417"/>
      <c r="EO354" s="417"/>
      <c r="EP354" s="417"/>
      <c r="EQ354" s="417"/>
      <c r="ER354" s="417"/>
      <c r="ES354" s="417"/>
      <c r="ET354" s="417"/>
      <c r="EU354" s="417"/>
      <c r="EV354" s="417"/>
      <c r="EW354" s="417"/>
      <c r="EX354" s="417"/>
      <c r="EY354" s="417"/>
      <c r="EZ354" s="417"/>
      <c r="FA354" s="417"/>
      <c r="FB354" s="417"/>
      <c r="FC354" s="417"/>
      <c r="FD354" s="417"/>
      <c r="FE354" s="417"/>
      <c r="FF354" s="417"/>
      <c r="FG354" s="417"/>
      <c r="FH354" s="417"/>
      <c r="FI354" s="417"/>
      <c r="FJ354" s="417"/>
      <c r="FK354" s="417"/>
      <c r="FL354" s="417"/>
      <c r="FM354" s="417"/>
      <c r="FN354" s="417"/>
      <c r="FO354" s="417"/>
      <c r="FP354" s="417"/>
      <c r="FQ354" s="417"/>
      <c r="FR354" s="417"/>
      <c r="FS354" s="417"/>
      <c r="FT354" s="417"/>
      <c r="FU354" s="417"/>
      <c r="FV354" s="417"/>
      <c r="FW354" s="417"/>
      <c r="FX354" s="417"/>
      <c r="FY354" s="417"/>
      <c r="FZ354" s="417"/>
      <c r="GA354" s="417"/>
      <c r="GB354" s="417"/>
      <c r="GC354" s="417"/>
      <c r="GD354" s="417"/>
      <c r="GE354" s="417"/>
      <c r="GF354" s="417"/>
      <c r="GG354" s="417"/>
      <c r="GH354" s="417"/>
      <c r="GI354" s="417"/>
      <c r="GJ354" s="417"/>
      <c r="GK354" s="417"/>
      <c r="GL354" s="417"/>
      <c r="GM354" s="417"/>
      <c r="GN354" s="417"/>
      <c r="GO354" s="417"/>
      <c r="GP354" s="417"/>
      <c r="GQ354" s="417"/>
      <c r="GR354" s="417"/>
      <c r="GS354" s="417"/>
      <c r="GT354" s="417"/>
      <c r="GU354" s="417"/>
      <c r="GV354" s="417"/>
      <c r="GW354" s="417"/>
      <c r="GX354" s="417"/>
      <c r="GY354" s="417"/>
      <c r="GZ354" s="417"/>
      <c r="HA354" s="417"/>
      <c r="HB354" s="417"/>
      <c r="HC354" s="417"/>
      <c r="HD354" s="417"/>
      <c r="HE354" s="417"/>
      <c r="HF354" s="417"/>
      <c r="HG354" s="417"/>
      <c r="HH354" s="417"/>
      <c r="HI354" s="417"/>
      <c r="HJ354" s="417"/>
      <c r="HK354" s="417"/>
      <c r="HL354" s="417"/>
      <c r="HM354" s="417"/>
      <c r="HN354" s="417"/>
      <c r="HO354" s="417"/>
      <c r="HP354" s="417"/>
      <c r="HQ354" s="417"/>
      <c r="HR354" s="417"/>
      <c r="HS354" s="417"/>
      <c r="HT354" s="417"/>
      <c r="HU354" s="417"/>
      <c r="HV354" s="417"/>
      <c r="HW354" s="417"/>
      <c r="HX354" s="417"/>
      <c r="HY354" s="417"/>
      <c r="HZ354" s="417"/>
      <c r="IA354" s="417"/>
      <c r="IB354" s="417"/>
      <c r="IC354" s="417"/>
      <c r="ID354" s="417"/>
      <c r="IE354" s="417"/>
      <c r="IF354" s="417"/>
      <c r="IG354" s="417"/>
      <c r="IH354" s="417"/>
      <c r="II354" s="417"/>
      <c r="IJ354" s="417"/>
      <c r="IK354" s="417"/>
      <c r="IL354" s="417"/>
      <c r="IM354" s="417"/>
      <c r="IN354" s="417"/>
      <c r="IO354" s="417"/>
      <c r="IP354" s="417"/>
      <c r="IQ354" s="417"/>
      <c r="IR354" s="417"/>
      <c r="IS354" s="417"/>
      <c r="IT354" s="417"/>
      <c r="IU354" s="417"/>
      <c r="IV354" s="417"/>
    </row>
    <row r="355" spans="2:256" s="378" customFormat="1" ht="36" hidden="1" customHeight="1">
      <c r="B355" s="379"/>
      <c r="C355" s="380"/>
      <c r="D355" s="379"/>
      <c r="E355" s="379"/>
      <c r="F355" s="379"/>
      <c r="G355" s="379"/>
      <c r="H355" s="379"/>
      <c r="I355" s="379"/>
      <c r="J355" s="481"/>
      <c r="K355" s="381"/>
      <c r="L355" s="380"/>
      <c r="M355" s="379"/>
      <c r="N355" s="379"/>
      <c r="O355" s="379"/>
      <c r="P355" s="379"/>
      <c r="Q355" s="379"/>
      <c r="R355" s="379"/>
      <c r="S355" s="379"/>
      <c r="T355" s="382"/>
      <c r="U355" s="417"/>
      <c r="V355" s="417"/>
      <c r="W355" s="417"/>
      <c r="X355" s="417"/>
      <c r="Y355" s="417"/>
      <c r="Z355" s="417"/>
      <c r="AA355" s="417"/>
      <c r="AB355" s="417"/>
      <c r="AC355" s="417"/>
      <c r="AD355" s="417"/>
      <c r="AE355" s="417"/>
      <c r="AF355" s="417"/>
      <c r="AG355" s="417"/>
      <c r="AH355" s="417"/>
      <c r="AI355" s="417"/>
      <c r="AJ355" s="417"/>
      <c r="AK355" s="417"/>
      <c r="AL355" s="417"/>
      <c r="AM355" s="417"/>
      <c r="AN355" s="417"/>
      <c r="AO355" s="417"/>
      <c r="AP355" s="417"/>
      <c r="AQ355" s="417"/>
      <c r="AR355" s="417"/>
      <c r="AS355" s="417"/>
      <c r="AT355" s="417"/>
      <c r="AU355" s="417"/>
      <c r="AV355" s="417"/>
      <c r="AW355" s="417"/>
      <c r="AX355" s="417"/>
      <c r="AY355" s="417"/>
      <c r="AZ355" s="417"/>
      <c r="BA355" s="417"/>
      <c r="BB355" s="417"/>
      <c r="BC355" s="417"/>
      <c r="BD355" s="417"/>
      <c r="BE355" s="417"/>
      <c r="BF355" s="417"/>
      <c r="BG355" s="417"/>
      <c r="BH355" s="417"/>
      <c r="BI355" s="417"/>
      <c r="BJ355" s="417"/>
      <c r="BK355" s="417"/>
      <c r="BL355" s="417"/>
      <c r="BM355" s="417"/>
      <c r="BN355" s="417"/>
      <c r="BO355" s="417"/>
      <c r="BP355" s="417"/>
      <c r="BQ355" s="417"/>
      <c r="BR355" s="417"/>
      <c r="BS355" s="417"/>
      <c r="BT355" s="417"/>
      <c r="BU355" s="417"/>
      <c r="BV355" s="417"/>
      <c r="BW355" s="417"/>
      <c r="BX355" s="417"/>
      <c r="BY355" s="417"/>
      <c r="BZ355" s="417"/>
      <c r="CA355" s="417"/>
      <c r="CB355" s="417"/>
      <c r="CC355" s="417"/>
      <c r="CD355" s="417"/>
      <c r="CE355" s="417"/>
      <c r="CF355" s="417"/>
      <c r="CG355" s="417"/>
      <c r="CH355" s="417"/>
      <c r="CI355" s="417"/>
      <c r="CJ355" s="417"/>
      <c r="CK355" s="417"/>
      <c r="CL355" s="417"/>
      <c r="CM355" s="417"/>
      <c r="CN355" s="417"/>
      <c r="CO355" s="417"/>
      <c r="CP355" s="417"/>
      <c r="CQ355" s="417"/>
      <c r="CR355" s="417"/>
      <c r="CS355" s="417"/>
      <c r="CT355" s="417"/>
      <c r="CU355" s="417"/>
      <c r="CV355" s="417"/>
      <c r="CW355" s="417"/>
      <c r="CX355" s="417"/>
      <c r="CY355" s="417"/>
      <c r="CZ355" s="417"/>
      <c r="DA355" s="417"/>
      <c r="DB355" s="417"/>
      <c r="DC355" s="417"/>
      <c r="DD355" s="417"/>
      <c r="DE355" s="417"/>
      <c r="DF355" s="417"/>
      <c r="DG355" s="417"/>
      <c r="DH355" s="417"/>
      <c r="DI355" s="417"/>
      <c r="DJ355" s="417"/>
      <c r="DK355" s="417"/>
      <c r="DL355" s="417"/>
      <c r="DM355" s="417"/>
      <c r="DN355" s="417"/>
      <c r="DO355" s="417"/>
      <c r="DP355" s="417"/>
      <c r="DQ355" s="417"/>
      <c r="DR355" s="417"/>
      <c r="DS355" s="417"/>
      <c r="DT355" s="417"/>
      <c r="DU355" s="417"/>
      <c r="DV355" s="417"/>
      <c r="DW355" s="417"/>
      <c r="DX355" s="417"/>
      <c r="DY355" s="417"/>
      <c r="DZ355" s="417"/>
      <c r="EA355" s="417"/>
      <c r="EB355" s="417"/>
      <c r="EC355" s="417"/>
      <c r="ED355" s="417"/>
      <c r="EE355" s="417"/>
      <c r="EF355" s="417"/>
      <c r="EG355" s="417"/>
      <c r="EH355" s="417"/>
      <c r="EI355" s="417"/>
      <c r="EJ355" s="417"/>
      <c r="EK355" s="417"/>
      <c r="EL355" s="417"/>
      <c r="EM355" s="417"/>
      <c r="EN355" s="417"/>
      <c r="EO355" s="417"/>
      <c r="EP355" s="417"/>
      <c r="EQ355" s="417"/>
      <c r="ER355" s="417"/>
      <c r="ES355" s="417"/>
      <c r="ET355" s="417"/>
      <c r="EU355" s="417"/>
      <c r="EV355" s="417"/>
      <c r="EW355" s="417"/>
      <c r="EX355" s="417"/>
      <c r="EY355" s="417"/>
      <c r="EZ355" s="417"/>
      <c r="FA355" s="417"/>
      <c r="FB355" s="417"/>
      <c r="FC355" s="417"/>
      <c r="FD355" s="417"/>
      <c r="FE355" s="417"/>
      <c r="FF355" s="417"/>
      <c r="FG355" s="417"/>
      <c r="FH355" s="417"/>
      <c r="FI355" s="417"/>
      <c r="FJ355" s="417"/>
      <c r="FK355" s="417"/>
      <c r="FL355" s="417"/>
      <c r="FM355" s="417"/>
      <c r="FN355" s="417"/>
      <c r="FO355" s="417"/>
      <c r="FP355" s="417"/>
      <c r="FQ355" s="417"/>
      <c r="FR355" s="417"/>
      <c r="FS355" s="417"/>
      <c r="FT355" s="417"/>
      <c r="FU355" s="417"/>
      <c r="FV355" s="417"/>
      <c r="FW355" s="417"/>
      <c r="FX355" s="417"/>
      <c r="FY355" s="417"/>
      <c r="FZ355" s="417"/>
      <c r="GA355" s="417"/>
      <c r="GB355" s="417"/>
      <c r="GC355" s="417"/>
      <c r="GD355" s="417"/>
      <c r="GE355" s="417"/>
      <c r="GF355" s="417"/>
      <c r="GG355" s="417"/>
      <c r="GH355" s="417"/>
      <c r="GI355" s="417"/>
      <c r="GJ355" s="417"/>
      <c r="GK355" s="417"/>
      <c r="GL355" s="417"/>
      <c r="GM355" s="417"/>
      <c r="GN355" s="417"/>
      <c r="GO355" s="417"/>
      <c r="GP355" s="417"/>
      <c r="GQ355" s="417"/>
      <c r="GR355" s="417"/>
      <c r="GS355" s="417"/>
      <c r="GT355" s="417"/>
      <c r="GU355" s="417"/>
      <c r="GV355" s="417"/>
      <c r="GW355" s="417"/>
      <c r="GX355" s="417"/>
      <c r="GY355" s="417"/>
      <c r="GZ355" s="417"/>
      <c r="HA355" s="417"/>
      <c r="HB355" s="417"/>
      <c r="HC355" s="417"/>
      <c r="HD355" s="417"/>
      <c r="HE355" s="417"/>
      <c r="HF355" s="417"/>
      <c r="HG355" s="417"/>
      <c r="HH355" s="417"/>
      <c r="HI355" s="417"/>
      <c r="HJ355" s="417"/>
      <c r="HK355" s="417"/>
      <c r="HL355" s="417"/>
      <c r="HM355" s="417"/>
      <c r="HN355" s="417"/>
      <c r="HO355" s="417"/>
      <c r="HP355" s="417"/>
      <c r="HQ355" s="417"/>
      <c r="HR355" s="417"/>
      <c r="HS355" s="417"/>
      <c r="HT355" s="417"/>
      <c r="HU355" s="417"/>
      <c r="HV355" s="417"/>
      <c r="HW355" s="417"/>
      <c r="HX355" s="417"/>
      <c r="HY355" s="417"/>
      <c r="HZ355" s="417"/>
      <c r="IA355" s="417"/>
      <c r="IB355" s="417"/>
      <c r="IC355" s="417"/>
      <c r="ID355" s="417"/>
      <c r="IE355" s="417"/>
      <c r="IF355" s="417"/>
      <c r="IG355" s="417"/>
      <c r="IH355" s="417"/>
      <c r="II355" s="417"/>
      <c r="IJ355" s="417"/>
      <c r="IK355" s="417"/>
      <c r="IL355" s="417"/>
      <c r="IM355" s="417"/>
      <c r="IN355" s="417"/>
      <c r="IO355" s="417"/>
      <c r="IP355" s="417"/>
      <c r="IQ355" s="417"/>
      <c r="IR355" s="417"/>
      <c r="IS355" s="417"/>
      <c r="IT355" s="417"/>
      <c r="IU355" s="417"/>
      <c r="IV355" s="417"/>
    </row>
    <row r="356" spans="2:256" s="378" customFormat="1" ht="36" hidden="1" customHeight="1">
      <c r="B356" s="379"/>
      <c r="C356" s="380"/>
      <c r="D356" s="379"/>
      <c r="E356" s="379"/>
      <c r="F356" s="379"/>
      <c r="G356" s="379"/>
      <c r="H356" s="379"/>
      <c r="I356" s="379"/>
      <c r="J356" s="481"/>
      <c r="K356" s="381"/>
      <c r="L356" s="380"/>
      <c r="M356" s="379"/>
      <c r="N356" s="379"/>
      <c r="O356" s="379"/>
      <c r="P356" s="379"/>
      <c r="Q356" s="379"/>
      <c r="R356" s="379"/>
      <c r="S356" s="379"/>
      <c r="T356" s="382"/>
      <c r="U356" s="417"/>
      <c r="V356" s="417"/>
      <c r="W356" s="417"/>
      <c r="X356" s="417"/>
      <c r="Y356" s="417"/>
      <c r="Z356" s="417"/>
      <c r="AA356" s="417"/>
      <c r="AB356" s="417"/>
      <c r="AC356" s="417"/>
      <c r="AD356" s="417"/>
      <c r="AE356" s="417"/>
      <c r="AF356" s="417"/>
      <c r="AG356" s="417"/>
      <c r="AH356" s="417"/>
      <c r="AI356" s="417"/>
      <c r="AJ356" s="417"/>
      <c r="AK356" s="417"/>
      <c r="AL356" s="417"/>
      <c r="AM356" s="417"/>
      <c r="AN356" s="417"/>
      <c r="AO356" s="417"/>
      <c r="AP356" s="417"/>
      <c r="AQ356" s="417"/>
      <c r="AR356" s="417"/>
      <c r="AS356" s="417"/>
      <c r="AT356" s="417"/>
      <c r="AU356" s="417"/>
      <c r="AV356" s="417"/>
      <c r="AW356" s="417"/>
      <c r="AX356" s="417"/>
      <c r="AY356" s="417"/>
      <c r="AZ356" s="417"/>
      <c r="BA356" s="417"/>
      <c r="BB356" s="417"/>
      <c r="BC356" s="417"/>
      <c r="BD356" s="417"/>
      <c r="BE356" s="417"/>
      <c r="BF356" s="417"/>
      <c r="BG356" s="417"/>
      <c r="BH356" s="417"/>
      <c r="BI356" s="417"/>
      <c r="BJ356" s="417"/>
      <c r="BK356" s="417"/>
      <c r="BL356" s="417"/>
      <c r="BM356" s="417"/>
      <c r="BN356" s="417"/>
      <c r="BO356" s="417"/>
      <c r="BP356" s="417"/>
      <c r="BQ356" s="417"/>
      <c r="BR356" s="417"/>
      <c r="BS356" s="417"/>
      <c r="BT356" s="417"/>
      <c r="BU356" s="417"/>
      <c r="BV356" s="417"/>
      <c r="BW356" s="417"/>
      <c r="BX356" s="417"/>
      <c r="BY356" s="417"/>
      <c r="BZ356" s="417"/>
      <c r="CA356" s="417"/>
      <c r="CB356" s="417"/>
      <c r="CC356" s="417"/>
      <c r="CD356" s="417"/>
      <c r="CE356" s="417"/>
      <c r="CF356" s="417"/>
      <c r="CG356" s="417"/>
      <c r="CH356" s="417"/>
      <c r="CI356" s="417"/>
      <c r="CJ356" s="417"/>
      <c r="CK356" s="417"/>
      <c r="CL356" s="417"/>
      <c r="CM356" s="417"/>
      <c r="CN356" s="417"/>
      <c r="CO356" s="417"/>
      <c r="CP356" s="417"/>
      <c r="CQ356" s="417"/>
      <c r="CR356" s="417"/>
      <c r="CS356" s="417"/>
      <c r="CT356" s="417"/>
      <c r="CU356" s="417"/>
      <c r="CV356" s="417"/>
      <c r="CW356" s="417"/>
      <c r="CX356" s="417"/>
      <c r="CY356" s="417"/>
      <c r="CZ356" s="417"/>
      <c r="DA356" s="417"/>
      <c r="DB356" s="417"/>
      <c r="DC356" s="417"/>
      <c r="DD356" s="417"/>
      <c r="DE356" s="417"/>
      <c r="DF356" s="417"/>
      <c r="DG356" s="417"/>
      <c r="DH356" s="417"/>
      <c r="DI356" s="417"/>
      <c r="DJ356" s="417"/>
      <c r="DK356" s="417"/>
      <c r="DL356" s="417"/>
      <c r="DM356" s="417"/>
      <c r="DN356" s="417"/>
      <c r="DO356" s="417"/>
      <c r="DP356" s="417"/>
      <c r="DQ356" s="417"/>
      <c r="DR356" s="417"/>
      <c r="DS356" s="417"/>
      <c r="DT356" s="417"/>
      <c r="DU356" s="417"/>
      <c r="DV356" s="417"/>
      <c r="DW356" s="417"/>
      <c r="DX356" s="417"/>
      <c r="DY356" s="417"/>
      <c r="DZ356" s="417"/>
      <c r="EA356" s="417"/>
      <c r="EB356" s="417"/>
      <c r="EC356" s="417"/>
      <c r="ED356" s="417"/>
      <c r="EE356" s="417"/>
      <c r="EF356" s="417"/>
      <c r="EG356" s="417"/>
      <c r="EH356" s="417"/>
      <c r="EI356" s="417"/>
      <c r="EJ356" s="417"/>
      <c r="EK356" s="417"/>
      <c r="EL356" s="417"/>
      <c r="EM356" s="417"/>
      <c r="EN356" s="417"/>
      <c r="EO356" s="417"/>
      <c r="EP356" s="417"/>
      <c r="EQ356" s="417"/>
      <c r="ER356" s="417"/>
      <c r="ES356" s="417"/>
      <c r="ET356" s="417"/>
      <c r="EU356" s="417"/>
      <c r="EV356" s="417"/>
      <c r="EW356" s="417"/>
      <c r="EX356" s="417"/>
      <c r="EY356" s="417"/>
      <c r="EZ356" s="417"/>
      <c r="FA356" s="417"/>
      <c r="FB356" s="417"/>
      <c r="FC356" s="417"/>
      <c r="FD356" s="417"/>
      <c r="FE356" s="417"/>
      <c r="FF356" s="417"/>
      <c r="FG356" s="417"/>
      <c r="FH356" s="417"/>
      <c r="FI356" s="417"/>
      <c r="FJ356" s="417"/>
      <c r="FK356" s="417"/>
      <c r="FL356" s="417"/>
      <c r="FM356" s="417"/>
      <c r="FN356" s="417"/>
      <c r="FO356" s="417"/>
      <c r="FP356" s="417"/>
      <c r="FQ356" s="417"/>
      <c r="FR356" s="417"/>
      <c r="FS356" s="417"/>
      <c r="FT356" s="417"/>
      <c r="FU356" s="417"/>
      <c r="FV356" s="417"/>
      <c r="FW356" s="417"/>
      <c r="FX356" s="417"/>
      <c r="FY356" s="417"/>
      <c r="FZ356" s="417"/>
      <c r="GA356" s="417"/>
      <c r="GB356" s="417"/>
      <c r="GC356" s="417"/>
      <c r="GD356" s="417"/>
      <c r="GE356" s="417"/>
      <c r="GF356" s="417"/>
      <c r="GG356" s="417"/>
      <c r="GH356" s="417"/>
      <c r="GI356" s="417"/>
      <c r="GJ356" s="417"/>
      <c r="GK356" s="417"/>
      <c r="GL356" s="417"/>
      <c r="GM356" s="417"/>
      <c r="GN356" s="417"/>
      <c r="GO356" s="417"/>
      <c r="GP356" s="417"/>
      <c r="GQ356" s="417"/>
      <c r="GR356" s="417"/>
      <c r="GS356" s="417"/>
      <c r="GT356" s="417"/>
      <c r="GU356" s="417"/>
      <c r="GV356" s="417"/>
      <c r="GW356" s="417"/>
      <c r="GX356" s="417"/>
      <c r="GY356" s="417"/>
      <c r="GZ356" s="417"/>
      <c r="HA356" s="417"/>
      <c r="HB356" s="417"/>
      <c r="HC356" s="417"/>
      <c r="HD356" s="417"/>
      <c r="HE356" s="417"/>
      <c r="HF356" s="417"/>
      <c r="HG356" s="417"/>
      <c r="HH356" s="417"/>
      <c r="HI356" s="417"/>
      <c r="HJ356" s="417"/>
      <c r="HK356" s="417"/>
      <c r="HL356" s="417"/>
      <c r="HM356" s="417"/>
      <c r="HN356" s="417"/>
      <c r="HO356" s="417"/>
      <c r="HP356" s="417"/>
      <c r="HQ356" s="417"/>
      <c r="HR356" s="417"/>
      <c r="HS356" s="417"/>
      <c r="HT356" s="417"/>
      <c r="HU356" s="417"/>
      <c r="HV356" s="417"/>
      <c r="HW356" s="417"/>
      <c r="HX356" s="417"/>
      <c r="HY356" s="417"/>
      <c r="HZ356" s="417"/>
      <c r="IA356" s="417"/>
      <c r="IB356" s="417"/>
      <c r="IC356" s="417"/>
      <c r="ID356" s="417"/>
      <c r="IE356" s="417"/>
      <c r="IF356" s="417"/>
      <c r="IG356" s="417"/>
      <c r="IH356" s="417"/>
      <c r="II356" s="417"/>
      <c r="IJ356" s="417"/>
      <c r="IK356" s="417"/>
      <c r="IL356" s="417"/>
      <c r="IM356" s="417"/>
      <c r="IN356" s="417"/>
      <c r="IO356" s="417"/>
      <c r="IP356" s="417"/>
      <c r="IQ356" s="417"/>
      <c r="IR356" s="417"/>
      <c r="IS356" s="417"/>
      <c r="IT356" s="417"/>
      <c r="IU356" s="417"/>
      <c r="IV356" s="417"/>
    </row>
    <row r="357" spans="2:256" s="378" customFormat="1" ht="36" hidden="1" customHeight="1">
      <c r="B357" s="379"/>
      <c r="C357" s="380"/>
      <c r="D357" s="379"/>
      <c r="E357" s="379"/>
      <c r="F357" s="379"/>
      <c r="G357" s="379"/>
      <c r="H357" s="379"/>
      <c r="I357" s="379"/>
      <c r="J357" s="481"/>
      <c r="K357" s="381"/>
      <c r="L357" s="380"/>
      <c r="M357" s="379"/>
      <c r="N357" s="379"/>
      <c r="O357" s="379"/>
      <c r="P357" s="379"/>
      <c r="Q357" s="379"/>
      <c r="R357" s="379"/>
      <c r="S357" s="379"/>
      <c r="T357" s="382"/>
      <c r="U357" s="417"/>
      <c r="V357" s="417"/>
      <c r="W357" s="417"/>
      <c r="X357" s="417"/>
      <c r="Y357" s="417"/>
      <c r="Z357" s="417"/>
      <c r="AA357" s="417"/>
      <c r="AB357" s="417"/>
      <c r="AC357" s="417"/>
      <c r="AD357" s="417"/>
      <c r="AE357" s="417"/>
      <c r="AF357" s="417"/>
      <c r="AG357" s="417"/>
      <c r="AH357" s="417"/>
      <c r="AI357" s="417"/>
      <c r="AJ357" s="417"/>
      <c r="AK357" s="417"/>
      <c r="AL357" s="417"/>
      <c r="AM357" s="417"/>
      <c r="AN357" s="417"/>
      <c r="AO357" s="417"/>
      <c r="AP357" s="417"/>
      <c r="AQ357" s="417"/>
      <c r="AR357" s="417"/>
      <c r="AS357" s="417"/>
      <c r="AT357" s="417"/>
      <c r="AU357" s="417"/>
      <c r="AV357" s="417"/>
      <c r="AW357" s="417"/>
      <c r="AX357" s="417"/>
      <c r="AY357" s="417"/>
      <c r="AZ357" s="417"/>
      <c r="BA357" s="417"/>
      <c r="BB357" s="417"/>
      <c r="BC357" s="417"/>
      <c r="BD357" s="417"/>
      <c r="BE357" s="417"/>
      <c r="BF357" s="417"/>
      <c r="BG357" s="417"/>
      <c r="BH357" s="417"/>
      <c r="BI357" s="417"/>
      <c r="BJ357" s="417"/>
      <c r="BK357" s="417"/>
      <c r="BL357" s="417"/>
      <c r="BM357" s="417"/>
      <c r="BN357" s="417"/>
      <c r="BO357" s="417"/>
      <c r="BP357" s="417"/>
      <c r="BQ357" s="417"/>
      <c r="BR357" s="417"/>
      <c r="BS357" s="417"/>
      <c r="BT357" s="417"/>
      <c r="BU357" s="417"/>
      <c r="BV357" s="417"/>
      <c r="BW357" s="417"/>
      <c r="BX357" s="417"/>
      <c r="BY357" s="417"/>
      <c r="BZ357" s="417"/>
      <c r="CA357" s="417"/>
      <c r="CB357" s="417"/>
      <c r="CC357" s="417"/>
      <c r="CD357" s="417"/>
      <c r="CE357" s="417"/>
      <c r="CF357" s="417"/>
      <c r="CG357" s="417"/>
      <c r="CH357" s="417"/>
      <c r="CI357" s="417"/>
      <c r="CJ357" s="417"/>
      <c r="CK357" s="417"/>
      <c r="CL357" s="417"/>
      <c r="CM357" s="417"/>
      <c r="CN357" s="417"/>
      <c r="CO357" s="417"/>
      <c r="CP357" s="417"/>
      <c r="CQ357" s="417"/>
      <c r="CR357" s="417"/>
      <c r="CS357" s="417"/>
      <c r="CT357" s="417"/>
      <c r="CU357" s="417"/>
      <c r="CV357" s="417"/>
      <c r="CW357" s="417"/>
      <c r="CX357" s="417"/>
      <c r="CY357" s="417"/>
      <c r="CZ357" s="417"/>
      <c r="DA357" s="417"/>
      <c r="DB357" s="417"/>
      <c r="DC357" s="417"/>
      <c r="DD357" s="417"/>
      <c r="DE357" s="417"/>
      <c r="DF357" s="417"/>
      <c r="DG357" s="417"/>
      <c r="DH357" s="417"/>
      <c r="DI357" s="417"/>
      <c r="DJ357" s="417"/>
      <c r="DK357" s="417"/>
      <c r="DL357" s="417"/>
      <c r="DM357" s="417"/>
      <c r="DN357" s="417"/>
      <c r="DO357" s="417"/>
      <c r="DP357" s="417"/>
      <c r="DQ357" s="417"/>
      <c r="DR357" s="417"/>
      <c r="DS357" s="417"/>
      <c r="DT357" s="417"/>
      <c r="DU357" s="417"/>
      <c r="DV357" s="417"/>
      <c r="DW357" s="417"/>
      <c r="DX357" s="417"/>
      <c r="DY357" s="417"/>
      <c r="DZ357" s="417"/>
      <c r="EA357" s="417"/>
      <c r="EB357" s="417"/>
      <c r="EC357" s="417"/>
      <c r="ED357" s="417"/>
      <c r="EE357" s="417"/>
      <c r="EF357" s="417"/>
      <c r="EG357" s="417"/>
      <c r="EH357" s="417"/>
      <c r="EI357" s="417"/>
      <c r="EJ357" s="417"/>
      <c r="EK357" s="417"/>
      <c r="EL357" s="417"/>
      <c r="EM357" s="417"/>
      <c r="EN357" s="417"/>
      <c r="EO357" s="417"/>
      <c r="EP357" s="417"/>
      <c r="EQ357" s="417"/>
      <c r="ER357" s="417"/>
      <c r="ES357" s="417"/>
      <c r="ET357" s="417"/>
      <c r="EU357" s="417"/>
      <c r="EV357" s="417"/>
      <c r="EW357" s="417"/>
      <c r="EX357" s="417"/>
      <c r="EY357" s="417"/>
      <c r="EZ357" s="417"/>
      <c r="FA357" s="417"/>
      <c r="FB357" s="417"/>
      <c r="FC357" s="417"/>
      <c r="FD357" s="417"/>
      <c r="FE357" s="417"/>
      <c r="FF357" s="417"/>
      <c r="FG357" s="417"/>
      <c r="FH357" s="417"/>
      <c r="FI357" s="417"/>
      <c r="FJ357" s="417"/>
      <c r="FK357" s="417"/>
      <c r="FL357" s="417"/>
      <c r="FM357" s="417"/>
      <c r="FN357" s="417"/>
      <c r="FO357" s="417"/>
      <c r="FP357" s="417"/>
      <c r="FQ357" s="417"/>
      <c r="FR357" s="417"/>
      <c r="FS357" s="417"/>
      <c r="FT357" s="417"/>
      <c r="FU357" s="417"/>
      <c r="FV357" s="417"/>
      <c r="FW357" s="417"/>
      <c r="FX357" s="417"/>
      <c r="FY357" s="417"/>
      <c r="FZ357" s="417"/>
      <c r="GA357" s="417"/>
      <c r="GB357" s="417"/>
      <c r="GC357" s="417"/>
      <c r="GD357" s="417"/>
      <c r="GE357" s="417"/>
      <c r="GF357" s="417"/>
      <c r="GG357" s="417"/>
      <c r="GH357" s="417"/>
      <c r="GI357" s="417"/>
      <c r="GJ357" s="417"/>
      <c r="GK357" s="417"/>
      <c r="GL357" s="417"/>
      <c r="GM357" s="417"/>
      <c r="GN357" s="417"/>
      <c r="GO357" s="417"/>
      <c r="GP357" s="417"/>
      <c r="GQ357" s="417"/>
      <c r="GR357" s="417"/>
      <c r="GS357" s="417"/>
      <c r="GT357" s="417"/>
      <c r="GU357" s="417"/>
      <c r="GV357" s="417"/>
      <c r="GW357" s="417"/>
      <c r="GX357" s="417"/>
      <c r="GY357" s="417"/>
      <c r="GZ357" s="417"/>
      <c r="HA357" s="417"/>
      <c r="HB357" s="417"/>
      <c r="HC357" s="417"/>
      <c r="HD357" s="417"/>
      <c r="HE357" s="417"/>
      <c r="HF357" s="417"/>
      <c r="HG357" s="417"/>
      <c r="HH357" s="417"/>
      <c r="HI357" s="417"/>
      <c r="HJ357" s="417"/>
      <c r="HK357" s="417"/>
      <c r="HL357" s="417"/>
      <c r="HM357" s="417"/>
      <c r="HN357" s="417"/>
      <c r="HO357" s="417"/>
      <c r="HP357" s="417"/>
      <c r="HQ357" s="417"/>
      <c r="HR357" s="417"/>
      <c r="HS357" s="417"/>
      <c r="HT357" s="417"/>
      <c r="HU357" s="417"/>
      <c r="HV357" s="417"/>
      <c r="HW357" s="417"/>
      <c r="HX357" s="417"/>
      <c r="HY357" s="417"/>
      <c r="HZ357" s="417"/>
      <c r="IA357" s="417"/>
      <c r="IB357" s="417"/>
      <c r="IC357" s="417"/>
      <c r="ID357" s="417"/>
      <c r="IE357" s="417"/>
      <c r="IF357" s="417"/>
      <c r="IG357" s="417"/>
      <c r="IH357" s="417"/>
      <c r="II357" s="417"/>
      <c r="IJ357" s="417"/>
      <c r="IK357" s="417"/>
      <c r="IL357" s="417"/>
      <c r="IM357" s="417"/>
      <c r="IN357" s="417"/>
      <c r="IO357" s="417"/>
      <c r="IP357" s="417"/>
      <c r="IQ357" s="417"/>
      <c r="IR357" s="417"/>
      <c r="IS357" s="417"/>
      <c r="IT357" s="417"/>
      <c r="IU357" s="417"/>
      <c r="IV357" s="417"/>
    </row>
    <row r="358" spans="2:256" s="378" customFormat="1" ht="36" hidden="1" customHeight="1">
      <c r="B358" s="379"/>
      <c r="C358" s="380"/>
      <c r="D358" s="379"/>
      <c r="E358" s="379"/>
      <c r="F358" s="379"/>
      <c r="G358" s="379"/>
      <c r="H358" s="379"/>
      <c r="I358" s="379"/>
      <c r="J358" s="481"/>
      <c r="K358" s="381"/>
      <c r="L358" s="380"/>
      <c r="M358" s="379"/>
      <c r="N358" s="379"/>
      <c r="O358" s="379"/>
      <c r="P358" s="379"/>
      <c r="Q358" s="379"/>
      <c r="R358" s="379"/>
      <c r="S358" s="379"/>
      <c r="T358" s="382"/>
      <c r="U358" s="417"/>
      <c r="V358" s="417"/>
      <c r="W358" s="417"/>
      <c r="X358" s="417"/>
      <c r="Y358" s="417"/>
      <c r="Z358" s="417"/>
      <c r="AA358" s="417"/>
      <c r="AB358" s="417"/>
      <c r="AC358" s="417"/>
      <c r="AD358" s="417"/>
      <c r="AE358" s="417"/>
      <c r="AF358" s="417"/>
      <c r="AG358" s="417"/>
      <c r="AH358" s="417"/>
      <c r="AI358" s="417"/>
      <c r="AJ358" s="417"/>
      <c r="AK358" s="417"/>
      <c r="AL358" s="417"/>
      <c r="AM358" s="417"/>
      <c r="AN358" s="417"/>
      <c r="AO358" s="417"/>
      <c r="AP358" s="417"/>
      <c r="AQ358" s="417"/>
      <c r="AR358" s="417"/>
      <c r="AS358" s="417"/>
      <c r="AT358" s="417"/>
      <c r="AU358" s="417"/>
      <c r="AV358" s="417"/>
      <c r="AW358" s="417"/>
      <c r="AX358" s="417"/>
      <c r="AY358" s="417"/>
      <c r="AZ358" s="417"/>
      <c r="BA358" s="417"/>
      <c r="BB358" s="417"/>
      <c r="BC358" s="417"/>
      <c r="BD358" s="417"/>
      <c r="BE358" s="417"/>
      <c r="BF358" s="417"/>
      <c r="BG358" s="417"/>
      <c r="BH358" s="417"/>
      <c r="BI358" s="417"/>
      <c r="BJ358" s="417"/>
      <c r="BK358" s="417"/>
      <c r="BL358" s="417"/>
      <c r="BM358" s="417"/>
      <c r="BN358" s="417"/>
      <c r="BO358" s="417"/>
      <c r="BP358" s="417"/>
      <c r="BQ358" s="417"/>
      <c r="BR358" s="417"/>
      <c r="BS358" s="417"/>
      <c r="BT358" s="417"/>
      <c r="BU358" s="417"/>
      <c r="BV358" s="417"/>
      <c r="BW358" s="417"/>
      <c r="BX358" s="417"/>
      <c r="BY358" s="417"/>
      <c r="BZ358" s="417"/>
      <c r="CA358" s="417"/>
      <c r="CB358" s="417"/>
      <c r="CC358" s="417"/>
      <c r="CD358" s="417"/>
      <c r="CE358" s="417"/>
      <c r="CF358" s="417"/>
      <c r="CG358" s="417"/>
      <c r="CH358" s="417"/>
      <c r="CI358" s="417"/>
      <c r="CJ358" s="417"/>
      <c r="CK358" s="417"/>
      <c r="CL358" s="417"/>
      <c r="CM358" s="417"/>
      <c r="CN358" s="417"/>
      <c r="CO358" s="417"/>
      <c r="CP358" s="417"/>
      <c r="CQ358" s="417"/>
      <c r="CR358" s="417"/>
      <c r="CS358" s="417"/>
      <c r="CT358" s="417"/>
      <c r="CU358" s="417"/>
      <c r="CV358" s="417"/>
      <c r="CW358" s="417"/>
      <c r="CX358" s="417"/>
      <c r="CY358" s="417"/>
      <c r="CZ358" s="417"/>
      <c r="DA358" s="417"/>
      <c r="DB358" s="417"/>
      <c r="DC358" s="417"/>
      <c r="DD358" s="417"/>
      <c r="DE358" s="417"/>
      <c r="DF358" s="417"/>
      <c r="DG358" s="417"/>
      <c r="DH358" s="417"/>
      <c r="DI358" s="417"/>
      <c r="DJ358" s="417"/>
      <c r="DK358" s="417"/>
      <c r="DL358" s="417"/>
      <c r="DM358" s="417"/>
      <c r="DN358" s="417"/>
      <c r="DO358" s="417"/>
      <c r="DP358" s="417"/>
      <c r="DQ358" s="417"/>
      <c r="DR358" s="417"/>
      <c r="DS358" s="417"/>
      <c r="DT358" s="417"/>
      <c r="DU358" s="417"/>
      <c r="DV358" s="417"/>
      <c r="DW358" s="417"/>
      <c r="DX358" s="417"/>
      <c r="DY358" s="417"/>
      <c r="DZ358" s="417"/>
      <c r="EA358" s="417"/>
      <c r="EB358" s="417"/>
      <c r="EC358" s="417"/>
      <c r="ED358" s="417"/>
      <c r="EE358" s="417"/>
      <c r="EF358" s="417"/>
      <c r="EG358" s="417"/>
      <c r="EH358" s="417"/>
      <c r="EI358" s="417"/>
      <c r="EJ358" s="417"/>
      <c r="EK358" s="417"/>
      <c r="EL358" s="417"/>
      <c r="EM358" s="417"/>
      <c r="EN358" s="417"/>
      <c r="EO358" s="417"/>
      <c r="EP358" s="417"/>
      <c r="EQ358" s="417"/>
      <c r="ER358" s="417"/>
      <c r="ES358" s="417"/>
      <c r="ET358" s="417"/>
      <c r="EU358" s="417"/>
      <c r="EV358" s="417"/>
      <c r="EW358" s="417"/>
      <c r="EX358" s="417"/>
      <c r="EY358" s="417"/>
      <c r="EZ358" s="417"/>
      <c r="FA358" s="417"/>
      <c r="FB358" s="417"/>
      <c r="FC358" s="417"/>
      <c r="FD358" s="417"/>
      <c r="FE358" s="417"/>
      <c r="FF358" s="417"/>
      <c r="FG358" s="417"/>
      <c r="FH358" s="417"/>
      <c r="FI358" s="417"/>
      <c r="FJ358" s="417"/>
      <c r="FK358" s="417"/>
      <c r="FL358" s="417"/>
      <c r="FM358" s="417"/>
      <c r="FN358" s="417"/>
      <c r="FO358" s="417"/>
      <c r="FP358" s="417"/>
      <c r="FQ358" s="417"/>
      <c r="FR358" s="417"/>
      <c r="FS358" s="417"/>
      <c r="FT358" s="417"/>
      <c r="FU358" s="417"/>
      <c r="FV358" s="417"/>
      <c r="FW358" s="417"/>
      <c r="FX358" s="417"/>
      <c r="FY358" s="417"/>
      <c r="FZ358" s="417"/>
      <c r="GA358" s="417"/>
      <c r="GB358" s="417"/>
      <c r="GC358" s="417"/>
      <c r="GD358" s="417"/>
      <c r="GE358" s="417"/>
      <c r="GF358" s="417"/>
      <c r="GG358" s="417"/>
      <c r="GH358" s="417"/>
      <c r="GI358" s="417"/>
      <c r="GJ358" s="417"/>
      <c r="GK358" s="417"/>
      <c r="GL358" s="417"/>
      <c r="GM358" s="417"/>
      <c r="GN358" s="417"/>
      <c r="GO358" s="417"/>
      <c r="GP358" s="417"/>
      <c r="GQ358" s="417"/>
      <c r="GR358" s="417"/>
      <c r="GS358" s="417"/>
      <c r="GT358" s="417"/>
      <c r="GU358" s="417"/>
      <c r="GV358" s="417"/>
      <c r="GW358" s="417"/>
      <c r="GX358" s="417"/>
      <c r="GY358" s="417"/>
      <c r="GZ358" s="417"/>
      <c r="HA358" s="417"/>
      <c r="HB358" s="417"/>
      <c r="HC358" s="417"/>
      <c r="HD358" s="417"/>
      <c r="HE358" s="417"/>
      <c r="HF358" s="417"/>
      <c r="HG358" s="417"/>
      <c r="HH358" s="417"/>
      <c r="HI358" s="417"/>
      <c r="HJ358" s="417"/>
      <c r="HK358" s="417"/>
      <c r="HL358" s="417"/>
      <c r="HM358" s="417"/>
      <c r="HN358" s="417"/>
      <c r="HO358" s="417"/>
      <c r="HP358" s="417"/>
      <c r="HQ358" s="417"/>
      <c r="HR358" s="417"/>
      <c r="HS358" s="417"/>
      <c r="HT358" s="417"/>
      <c r="HU358" s="417"/>
      <c r="HV358" s="417"/>
      <c r="HW358" s="417"/>
      <c r="HX358" s="417"/>
      <c r="HY358" s="417"/>
      <c r="HZ358" s="417"/>
      <c r="IA358" s="417"/>
      <c r="IB358" s="417"/>
      <c r="IC358" s="417"/>
      <c r="ID358" s="417"/>
      <c r="IE358" s="417"/>
      <c r="IF358" s="417"/>
      <c r="IG358" s="417"/>
      <c r="IH358" s="417"/>
      <c r="II358" s="417"/>
      <c r="IJ358" s="417"/>
      <c r="IK358" s="417"/>
      <c r="IL358" s="417"/>
      <c r="IM358" s="417"/>
      <c r="IN358" s="417"/>
      <c r="IO358" s="417"/>
      <c r="IP358" s="417"/>
      <c r="IQ358" s="417"/>
      <c r="IR358" s="417"/>
      <c r="IS358" s="417"/>
      <c r="IT358" s="417"/>
      <c r="IU358" s="417"/>
      <c r="IV358" s="417"/>
    </row>
    <row r="359" spans="2:256" s="378" customFormat="1" ht="36" hidden="1" customHeight="1">
      <c r="B359" s="379"/>
      <c r="C359" s="380"/>
      <c r="D359" s="379"/>
      <c r="E359" s="379"/>
      <c r="F359" s="379"/>
      <c r="G359" s="379"/>
      <c r="H359" s="379"/>
      <c r="I359" s="379"/>
      <c r="J359" s="481"/>
      <c r="K359" s="381"/>
      <c r="L359" s="380"/>
      <c r="M359" s="379"/>
      <c r="N359" s="379"/>
      <c r="O359" s="379"/>
      <c r="P359" s="379"/>
      <c r="Q359" s="379"/>
      <c r="R359" s="379"/>
      <c r="S359" s="379"/>
      <c r="T359" s="382"/>
      <c r="U359" s="417"/>
      <c r="V359" s="417"/>
      <c r="W359" s="417"/>
      <c r="X359" s="417"/>
      <c r="Y359" s="417"/>
      <c r="Z359" s="417"/>
      <c r="AA359" s="417"/>
      <c r="AB359" s="417"/>
      <c r="AC359" s="417"/>
      <c r="AD359" s="417"/>
      <c r="AE359" s="417"/>
      <c r="AF359" s="417"/>
      <c r="AG359" s="417"/>
      <c r="AH359" s="417"/>
      <c r="AI359" s="417"/>
      <c r="AJ359" s="417"/>
      <c r="AK359" s="417"/>
      <c r="AL359" s="417"/>
      <c r="AM359" s="417"/>
      <c r="AN359" s="417"/>
      <c r="AO359" s="417"/>
      <c r="AP359" s="417"/>
      <c r="AQ359" s="417"/>
      <c r="AR359" s="417"/>
      <c r="AS359" s="417"/>
      <c r="AT359" s="417"/>
      <c r="AU359" s="417"/>
      <c r="AV359" s="417"/>
      <c r="AW359" s="417"/>
      <c r="AX359" s="417"/>
      <c r="AY359" s="417"/>
      <c r="AZ359" s="417"/>
      <c r="BA359" s="417"/>
      <c r="BB359" s="417"/>
      <c r="BC359" s="417"/>
      <c r="BD359" s="417"/>
      <c r="BE359" s="417"/>
      <c r="BF359" s="417"/>
      <c r="BG359" s="417"/>
      <c r="BH359" s="417"/>
      <c r="BI359" s="417"/>
      <c r="BJ359" s="417"/>
      <c r="BK359" s="417"/>
      <c r="BL359" s="417"/>
      <c r="BM359" s="417"/>
      <c r="BN359" s="417"/>
      <c r="BO359" s="417"/>
      <c r="BP359" s="417"/>
      <c r="BQ359" s="417"/>
      <c r="BR359" s="417"/>
      <c r="BS359" s="417"/>
      <c r="BT359" s="417"/>
      <c r="BU359" s="417"/>
      <c r="BV359" s="417"/>
      <c r="BW359" s="417"/>
      <c r="BX359" s="417"/>
      <c r="BY359" s="417"/>
      <c r="BZ359" s="417"/>
      <c r="CA359" s="417"/>
      <c r="CB359" s="417"/>
      <c r="CC359" s="417"/>
      <c r="CD359" s="417"/>
      <c r="CE359" s="417"/>
      <c r="CF359" s="417"/>
      <c r="CG359" s="417"/>
      <c r="CH359" s="417"/>
      <c r="CI359" s="417"/>
      <c r="CJ359" s="417"/>
      <c r="CK359" s="417"/>
      <c r="CL359" s="417"/>
      <c r="CM359" s="417"/>
      <c r="CN359" s="417"/>
      <c r="CO359" s="417"/>
      <c r="CP359" s="417"/>
      <c r="CQ359" s="417"/>
      <c r="CR359" s="417"/>
      <c r="CS359" s="417"/>
      <c r="CT359" s="417"/>
      <c r="CU359" s="417"/>
      <c r="CV359" s="417"/>
      <c r="CW359" s="417"/>
      <c r="CX359" s="417"/>
      <c r="CY359" s="417"/>
      <c r="CZ359" s="417"/>
      <c r="DA359" s="417"/>
      <c r="DB359" s="417"/>
      <c r="DC359" s="417"/>
      <c r="DD359" s="417"/>
      <c r="DE359" s="417"/>
      <c r="DF359" s="417"/>
      <c r="DG359" s="417"/>
      <c r="DH359" s="417"/>
      <c r="DI359" s="417"/>
      <c r="DJ359" s="417"/>
      <c r="DK359" s="417"/>
      <c r="DL359" s="417"/>
      <c r="DM359" s="417"/>
      <c r="DN359" s="417"/>
      <c r="DO359" s="417"/>
      <c r="DP359" s="417"/>
      <c r="DQ359" s="417"/>
      <c r="DR359" s="417"/>
      <c r="DS359" s="417"/>
      <c r="DT359" s="417"/>
      <c r="DU359" s="417"/>
      <c r="DV359" s="417"/>
      <c r="DW359" s="417"/>
      <c r="DX359" s="417"/>
      <c r="DY359" s="417"/>
      <c r="DZ359" s="417"/>
      <c r="EA359" s="417"/>
      <c r="EB359" s="417"/>
      <c r="EC359" s="417"/>
      <c r="ED359" s="417"/>
      <c r="EE359" s="417"/>
      <c r="EF359" s="417"/>
      <c r="EG359" s="417"/>
      <c r="EH359" s="417"/>
      <c r="EI359" s="417"/>
      <c r="EJ359" s="417"/>
      <c r="EK359" s="417"/>
      <c r="EL359" s="417"/>
      <c r="EM359" s="417"/>
      <c r="EN359" s="417"/>
      <c r="EO359" s="417"/>
      <c r="EP359" s="417"/>
      <c r="EQ359" s="417"/>
      <c r="ER359" s="417"/>
      <c r="ES359" s="417"/>
      <c r="ET359" s="417"/>
      <c r="EU359" s="417"/>
      <c r="EV359" s="417"/>
      <c r="EW359" s="417"/>
      <c r="EX359" s="417"/>
      <c r="EY359" s="417"/>
      <c r="EZ359" s="417"/>
      <c r="FA359" s="417"/>
      <c r="FB359" s="417"/>
      <c r="FC359" s="417"/>
      <c r="FD359" s="417"/>
      <c r="FE359" s="417"/>
      <c r="FF359" s="417"/>
      <c r="FG359" s="417"/>
      <c r="FH359" s="417"/>
      <c r="FI359" s="417"/>
      <c r="FJ359" s="417"/>
      <c r="FK359" s="417"/>
      <c r="FL359" s="417"/>
      <c r="FM359" s="417"/>
      <c r="FN359" s="417"/>
      <c r="FO359" s="417"/>
      <c r="FP359" s="417"/>
      <c r="FQ359" s="417"/>
      <c r="FR359" s="417"/>
      <c r="FS359" s="417"/>
      <c r="FT359" s="417"/>
      <c r="FU359" s="417"/>
      <c r="FV359" s="417"/>
      <c r="FW359" s="417"/>
      <c r="FX359" s="417"/>
      <c r="FY359" s="417"/>
      <c r="FZ359" s="417"/>
      <c r="GA359" s="417"/>
      <c r="GB359" s="417"/>
      <c r="GC359" s="417"/>
      <c r="GD359" s="417"/>
      <c r="GE359" s="417"/>
      <c r="GF359" s="417"/>
      <c r="GG359" s="417"/>
      <c r="GH359" s="417"/>
      <c r="GI359" s="417"/>
      <c r="GJ359" s="417"/>
      <c r="GK359" s="417"/>
      <c r="GL359" s="417"/>
      <c r="GM359" s="417"/>
      <c r="GN359" s="417"/>
      <c r="GO359" s="417"/>
      <c r="GP359" s="417"/>
      <c r="GQ359" s="417"/>
      <c r="GR359" s="417"/>
      <c r="GS359" s="417"/>
      <c r="GT359" s="417"/>
      <c r="GU359" s="417"/>
      <c r="GV359" s="417"/>
      <c r="GW359" s="417"/>
      <c r="GX359" s="417"/>
      <c r="GY359" s="417"/>
      <c r="GZ359" s="417"/>
      <c r="HA359" s="417"/>
      <c r="HB359" s="417"/>
      <c r="HC359" s="417"/>
      <c r="HD359" s="417"/>
      <c r="HE359" s="417"/>
      <c r="HF359" s="417"/>
      <c r="HG359" s="417"/>
      <c r="HH359" s="417"/>
      <c r="HI359" s="417"/>
      <c r="HJ359" s="417"/>
      <c r="HK359" s="417"/>
      <c r="HL359" s="417"/>
      <c r="HM359" s="417"/>
      <c r="HN359" s="417"/>
      <c r="HO359" s="417"/>
      <c r="HP359" s="417"/>
      <c r="HQ359" s="417"/>
      <c r="HR359" s="417"/>
      <c r="HS359" s="417"/>
      <c r="HT359" s="417"/>
      <c r="HU359" s="417"/>
      <c r="HV359" s="417"/>
      <c r="HW359" s="417"/>
      <c r="HX359" s="417"/>
      <c r="HY359" s="417"/>
      <c r="HZ359" s="417"/>
      <c r="IA359" s="417"/>
      <c r="IB359" s="417"/>
      <c r="IC359" s="417"/>
      <c r="ID359" s="417"/>
      <c r="IE359" s="417"/>
      <c r="IF359" s="417"/>
      <c r="IG359" s="417"/>
      <c r="IH359" s="417"/>
      <c r="II359" s="417"/>
      <c r="IJ359" s="417"/>
      <c r="IK359" s="417"/>
      <c r="IL359" s="417"/>
      <c r="IM359" s="417"/>
      <c r="IN359" s="417"/>
      <c r="IO359" s="417"/>
      <c r="IP359" s="417"/>
      <c r="IQ359" s="417"/>
      <c r="IR359" s="417"/>
      <c r="IS359" s="417"/>
      <c r="IT359" s="417"/>
      <c r="IU359" s="417"/>
      <c r="IV359" s="417"/>
    </row>
    <row r="360" spans="2:256" s="378" customFormat="1" ht="36" hidden="1" customHeight="1">
      <c r="B360" s="379"/>
      <c r="C360" s="380"/>
      <c r="D360" s="379"/>
      <c r="E360" s="379"/>
      <c r="F360" s="379"/>
      <c r="G360" s="379"/>
      <c r="H360" s="379"/>
      <c r="I360" s="379"/>
      <c r="J360" s="481"/>
      <c r="K360" s="381"/>
      <c r="L360" s="380"/>
      <c r="M360" s="379"/>
      <c r="N360" s="379"/>
      <c r="O360" s="379"/>
      <c r="P360" s="379"/>
      <c r="Q360" s="379"/>
      <c r="R360" s="379"/>
      <c r="S360" s="379"/>
      <c r="T360" s="382"/>
      <c r="U360" s="417"/>
      <c r="V360" s="417"/>
      <c r="W360" s="417"/>
      <c r="X360" s="417"/>
      <c r="Y360" s="417"/>
      <c r="Z360" s="417"/>
      <c r="AA360" s="417"/>
      <c r="AB360" s="417"/>
      <c r="AC360" s="417"/>
      <c r="AD360" s="417"/>
      <c r="AE360" s="417"/>
      <c r="AF360" s="417"/>
      <c r="AG360" s="417"/>
      <c r="AH360" s="417"/>
      <c r="AI360" s="417"/>
      <c r="AJ360" s="417"/>
      <c r="AK360" s="417"/>
      <c r="AL360" s="417"/>
      <c r="AM360" s="417"/>
      <c r="AN360" s="417"/>
      <c r="AO360" s="417"/>
      <c r="AP360" s="417"/>
      <c r="AQ360" s="417"/>
      <c r="AR360" s="417"/>
      <c r="AS360" s="417"/>
      <c r="AT360" s="417"/>
      <c r="AU360" s="417"/>
      <c r="AV360" s="417"/>
      <c r="AW360" s="417"/>
      <c r="AX360" s="417"/>
      <c r="AY360" s="417"/>
      <c r="AZ360" s="417"/>
      <c r="BA360" s="417"/>
      <c r="BB360" s="417"/>
      <c r="BC360" s="417"/>
      <c r="BD360" s="417"/>
      <c r="BE360" s="417"/>
      <c r="BF360" s="417"/>
      <c r="BG360" s="417"/>
      <c r="BH360" s="417"/>
      <c r="BI360" s="417"/>
      <c r="BJ360" s="417"/>
      <c r="BK360" s="417"/>
      <c r="BL360" s="417"/>
      <c r="BM360" s="417"/>
      <c r="BN360" s="417"/>
      <c r="BO360" s="417"/>
      <c r="BP360" s="417"/>
      <c r="BQ360" s="417"/>
      <c r="BR360" s="417"/>
      <c r="BS360" s="417"/>
      <c r="BT360" s="417"/>
      <c r="BU360" s="417"/>
      <c r="BV360" s="417"/>
      <c r="BW360" s="417"/>
      <c r="BX360" s="417"/>
      <c r="BY360" s="417"/>
      <c r="BZ360" s="417"/>
      <c r="CA360" s="417"/>
      <c r="CB360" s="417"/>
      <c r="CC360" s="417"/>
      <c r="CD360" s="417"/>
      <c r="CE360" s="417"/>
      <c r="CF360" s="417"/>
      <c r="CG360" s="417"/>
      <c r="CH360" s="417"/>
      <c r="CI360" s="417"/>
      <c r="CJ360" s="417"/>
      <c r="CK360" s="417"/>
      <c r="CL360" s="417"/>
      <c r="CM360" s="417"/>
      <c r="CN360" s="417"/>
      <c r="CO360" s="417"/>
      <c r="CP360" s="417"/>
      <c r="CQ360" s="417"/>
      <c r="CR360" s="417"/>
      <c r="CS360" s="417"/>
      <c r="CT360" s="417"/>
      <c r="CU360" s="417"/>
      <c r="CV360" s="417"/>
      <c r="CW360" s="417"/>
      <c r="CX360" s="417"/>
      <c r="CY360" s="417"/>
      <c r="CZ360" s="417"/>
      <c r="DA360" s="417"/>
      <c r="DB360" s="417"/>
      <c r="DC360" s="417"/>
      <c r="DD360" s="417"/>
      <c r="DE360" s="417"/>
      <c r="DF360" s="417"/>
      <c r="DG360" s="417"/>
      <c r="DH360" s="417"/>
      <c r="DI360" s="417"/>
      <c r="DJ360" s="417"/>
      <c r="DK360" s="417"/>
      <c r="DL360" s="417"/>
      <c r="DM360" s="417"/>
      <c r="DN360" s="417"/>
      <c r="DO360" s="417"/>
      <c r="DP360" s="417"/>
      <c r="DQ360" s="417"/>
      <c r="DR360" s="417"/>
      <c r="DS360" s="417"/>
      <c r="DT360" s="417"/>
      <c r="DU360" s="417"/>
      <c r="DV360" s="417"/>
      <c r="DW360" s="417"/>
      <c r="DX360" s="417"/>
      <c r="DY360" s="417"/>
      <c r="DZ360" s="417"/>
      <c r="EA360" s="417"/>
      <c r="EB360" s="417"/>
      <c r="EC360" s="417"/>
      <c r="ED360" s="417"/>
      <c r="EE360" s="417"/>
      <c r="EF360" s="417"/>
      <c r="EG360" s="417"/>
      <c r="EH360" s="417"/>
      <c r="EI360" s="417"/>
      <c r="EJ360" s="417"/>
      <c r="EK360" s="417"/>
      <c r="EL360" s="417"/>
      <c r="EM360" s="417"/>
      <c r="EN360" s="417"/>
      <c r="EO360" s="417"/>
      <c r="EP360" s="417"/>
      <c r="EQ360" s="417"/>
      <c r="ER360" s="417"/>
      <c r="ES360" s="417"/>
      <c r="ET360" s="417"/>
      <c r="EU360" s="417"/>
      <c r="EV360" s="417"/>
      <c r="EW360" s="417"/>
      <c r="EX360" s="417"/>
      <c r="EY360" s="417"/>
      <c r="EZ360" s="417"/>
      <c r="FA360" s="417"/>
      <c r="FB360" s="417"/>
      <c r="FC360" s="417"/>
      <c r="FD360" s="417"/>
      <c r="FE360" s="417"/>
      <c r="FF360" s="417"/>
      <c r="FG360" s="417"/>
      <c r="FH360" s="417"/>
      <c r="FI360" s="417"/>
      <c r="FJ360" s="417"/>
      <c r="FK360" s="417"/>
      <c r="FL360" s="417"/>
      <c r="FM360" s="417"/>
      <c r="FN360" s="417"/>
      <c r="FO360" s="417"/>
      <c r="FP360" s="417"/>
      <c r="FQ360" s="417"/>
      <c r="FR360" s="417"/>
      <c r="FS360" s="417"/>
      <c r="FT360" s="417"/>
      <c r="FU360" s="417"/>
      <c r="FV360" s="417"/>
      <c r="FW360" s="417"/>
      <c r="FX360" s="417"/>
      <c r="FY360" s="417"/>
      <c r="FZ360" s="417"/>
      <c r="GA360" s="417"/>
      <c r="GB360" s="417"/>
      <c r="GC360" s="417"/>
      <c r="GD360" s="417"/>
      <c r="GE360" s="417"/>
      <c r="GF360" s="417"/>
      <c r="GG360" s="417"/>
      <c r="GH360" s="417"/>
      <c r="GI360" s="417"/>
      <c r="GJ360" s="417"/>
      <c r="GK360" s="417"/>
      <c r="GL360" s="417"/>
      <c r="GM360" s="417"/>
      <c r="GN360" s="417"/>
      <c r="GO360" s="417"/>
      <c r="GP360" s="417"/>
      <c r="GQ360" s="417"/>
      <c r="GR360" s="417"/>
      <c r="GS360" s="417"/>
      <c r="GT360" s="417"/>
      <c r="GU360" s="417"/>
      <c r="GV360" s="417"/>
      <c r="GW360" s="417"/>
      <c r="GX360" s="417"/>
      <c r="GY360" s="417"/>
      <c r="GZ360" s="417"/>
      <c r="HA360" s="417"/>
      <c r="HB360" s="417"/>
      <c r="HC360" s="417"/>
      <c r="HD360" s="417"/>
      <c r="HE360" s="417"/>
      <c r="HF360" s="417"/>
      <c r="HG360" s="417"/>
      <c r="HH360" s="417"/>
      <c r="HI360" s="417"/>
      <c r="HJ360" s="417"/>
      <c r="HK360" s="417"/>
      <c r="HL360" s="417"/>
      <c r="HM360" s="417"/>
      <c r="HN360" s="417"/>
      <c r="HO360" s="417"/>
      <c r="HP360" s="417"/>
      <c r="HQ360" s="417"/>
      <c r="HR360" s="417"/>
      <c r="HS360" s="417"/>
      <c r="HT360" s="417"/>
      <c r="HU360" s="417"/>
      <c r="HV360" s="417"/>
      <c r="HW360" s="417"/>
      <c r="HX360" s="417"/>
      <c r="HY360" s="417"/>
      <c r="HZ360" s="417"/>
      <c r="IA360" s="417"/>
      <c r="IB360" s="417"/>
      <c r="IC360" s="417"/>
      <c r="ID360" s="417"/>
      <c r="IE360" s="417"/>
      <c r="IF360" s="417"/>
      <c r="IG360" s="417"/>
      <c r="IH360" s="417"/>
      <c r="II360" s="417"/>
      <c r="IJ360" s="417"/>
      <c r="IK360" s="417"/>
      <c r="IL360" s="417"/>
      <c r="IM360" s="417"/>
      <c r="IN360" s="417"/>
      <c r="IO360" s="417"/>
      <c r="IP360" s="417"/>
      <c r="IQ360" s="417"/>
      <c r="IR360" s="417"/>
      <c r="IS360" s="417"/>
      <c r="IT360" s="417"/>
      <c r="IU360" s="417"/>
      <c r="IV360" s="417"/>
    </row>
    <row r="361" spans="2:256" s="378" customFormat="1" ht="36" hidden="1" customHeight="1">
      <c r="B361" s="379"/>
      <c r="C361" s="380"/>
      <c r="D361" s="379"/>
      <c r="E361" s="379"/>
      <c r="F361" s="379"/>
      <c r="G361" s="379"/>
      <c r="H361" s="379"/>
      <c r="I361" s="379"/>
      <c r="J361" s="481"/>
      <c r="K361" s="381"/>
      <c r="L361" s="380"/>
      <c r="M361" s="379"/>
      <c r="N361" s="379"/>
      <c r="O361" s="379"/>
      <c r="P361" s="379"/>
      <c r="Q361" s="379"/>
      <c r="R361" s="379"/>
      <c r="S361" s="379"/>
      <c r="T361" s="382"/>
      <c r="U361" s="417"/>
      <c r="V361" s="417"/>
      <c r="W361" s="417"/>
      <c r="X361" s="417"/>
      <c r="Y361" s="417"/>
      <c r="Z361" s="417"/>
      <c r="AA361" s="417"/>
      <c r="AB361" s="417"/>
      <c r="AC361" s="417"/>
      <c r="AD361" s="417"/>
      <c r="AE361" s="417"/>
      <c r="AF361" s="417"/>
      <c r="AG361" s="417"/>
      <c r="AH361" s="417"/>
      <c r="AI361" s="417"/>
      <c r="AJ361" s="417"/>
      <c r="AK361" s="417"/>
      <c r="AL361" s="417"/>
      <c r="AM361" s="417"/>
      <c r="AN361" s="417"/>
      <c r="AO361" s="417"/>
      <c r="AP361" s="417"/>
      <c r="AQ361" s="417"/>
      <c r="AR361" s="417"/>
      <c r="AS361" s="417"/>
      <c r="AT361" s="417"/>
      <c r="AU361" s="417"/>
      <c r="AV361" s="417"/>
      <c r="AW361" s="417"/>
      <c r="AX361" s="417"/>
      <c r="AY361" s="417"/>
      <c r="AZ361" s="417"/>
      <c r="BA361" s="417"/>
      <c r="BB361" s="417"/>
      <c r="BC361" s="417"/>
      <c r="BD361" s="417"/>
      <c r="BE361" s="417"/>
      <c r="BF361" s="417"/>
      <c r="BG361" s="417"/>
      <c r="BH361" s="417"/>
      <c r="BI361" s="417"/>
      <c r="BJ361" s="417"/>
      <c r="BK361" s="417"/>
      <c r="BL361" s="417"/>
      <c r="BM361" s="417"/>
      <c r="BN361" s="417"/>
      <c r="BO361" s="417"/>
      <c r="BP361" s="417"/>
      <c r="BQ361" s="417"/>
      <c r="BR361" s="417"/>
      <c r="BS361" s="417"/>
      <c r="BT361" s="417"/>
      <c r="BU361" s="417"/>
      <c r="BV361" s="417"/>
      <c r="BW361" s="417"/>
      <c r="BX361" s="417"/>
      <c r="BY361" s="417"/>
      <c r="BZ361" s="417"/>
      <c r="CA361" s="417"/>
      <c r="CB361" s="417"/>
      <c r="CC361" s="417"/>
      <c r="CD361" s="417"/>
      <c r="CE361" s="417"/>
      <c r="CF361" s="417"/>
      <c r="CG361" s="417"/>
      <c r="CH361" s="417"/>
      <c r="CI361" s="417"/>
      <c r="CJ361" s="417"/>
      <c r="CK361" s="417"/>
      <c r="CL361" s="417"/>
      <c r="CM361" s="417"/>
      <c r="CN361" s="417"/>
      <c r="CO361" s="417"/>
      <c r="CP361" s="417"/>
      <c r="CQ361" s="417"/>
      <c r="CR361" s="417"/>
      <c r="CS361" s="417"/>
      <c r="CT361" s="417"/>
      <c r="CU361" s="417"/>
      <c r="CV361" s="417"/>
      <c r="CW361" s="417"/>
      <c r="CX361" s="417"/>
      <c r="CY361" s="417"/>
      <c r="CZ361" s="417"/>
      <c r="DA361" s="417"/>
      <c r="DB361" s="417"/>
      <c r="DC361" s="417"/>
      <c r="DD361" s="417"/>
      <c r="DE361" s="417"/>
      <c r="DF361" s="417"/>
      <c r="DG361" s="417"/>
      <c r="DH361" s="417"/>
      <c r="DI361" s="417"/>
      <c r="DJ361" s="417"/>
      <c r="DK361" s="417"/>
      <c r="DL361" s="417"/>
      <c r="DM361" s="417"/>
      <c r="DN361" s="417"/>
      <c r="DO361" s="417"/>
      <c r="DP361" s="417"/>
      <c r="DQ361" s="417"/>
      <c r="DR361" s="417"/>
      <c r="DS361" s="417"/>
      <c r="DT361" s="417"/>
      <c r="DU361" s="417"/>
      <c r="DV361" s="417"/>
      <c r="DW361" s="417"/>
      <c r="DX361" s="417"/>
      <c r="DY361" s="417"/>
      <c r="DZ361" s="417"/>
      <c r="EA361" s="417"/>
      <c r="EB361" s="417"/>
      <c r="EC361" s="417"/>
      <c r="ED361" s="417"/>
      <c r="EE361" s="417"/>
      <c r="EF361" s="417"/>
      <c r="EG361" s="417"/>
      <c r="EH361" s="417"/>
      <c r="EI361" s="417"/>
      <c r="EJ361" s="417"/>
      <c r="EK361" s="417"/>
      <c r="EL361" s="417"/>
      <c r="EM361" s="417"/>
      <c r="EN361" s="417"/>
      <c r="EO361" s="417"/>
      <c r="EP361" s="417"/>
      <c r="EQ361" s="417"/>
      <c r="ER361" s="417"/>
      <c r="ES361" s="417"/>
      <c r="ET361" s="417"/>
      <c r="EU361" s="417"/>
      <c r="EV361" s="417"/>
      <c r="EW361" s="417"/>
      <c r="EX361" s="417"/>
      <c r="EY361" s="417"/>
      <c r="EZ361" s="417"/>
      <c r="FA361" s="417"/>
      <c r="FB361" s="417"/>
      <c r="FC361" s="417"/>
      <c r="FD361" s="417"/>
      <c r="FE361" s="417"/>
      <c r="FF361" s="417"/>
      <c r="FG361" s="417"/>
      <c r="FH361" s="417"/>
      <c r="FI361" s="417"/>
      <c r="FJ361" s="417"/>
      <c r="FK361" s="417"/>
      <c r="FL361" s="417"/>
      <c r="FM361" s="417"/>
      <c r="FN361" s="417"/>
      <c r="FO361" s="417"/>
      <c r="FP361" s="417"/>
      <c r="FQ361" s="417"/>
      <c r="FR361" s="417"/>
      <c r="FS361" s="417"/>
      <c r="FT361" s="417"/>
      <c r="FU361" s="417"/>
      <c r="FV361" s="417"/>
      <c r="FW361" s="417"/>
      <c r="FX361" s="417"/>
      <c r="FY361" s="417"/>
      <c r="FZ361" s="417"/>
      <c r="GA361" s="417"/>
      <c r="GB361" s="417"/>
      <c r="GC361" s="417"/>
      <c r="GD361" s="417"/>
      <c r="GE361" s="417"/>
      <c r="GF361" s="417"/>
      <c r="GG361" s="417"/>
      <c r="GH361" s="417"/>
      <c r="GI361" s="417"/>
      <c r="GJ361" s="417"/>
      <c r="GK361" s="417"/>
      <c r="GL361" s="417"/>
      <c r="GM361" s="417"/>
      <c r="GN361" s="417"/>
      <c r="GO361" s="417"/>
      <c r="GP361" s="417"/>
      <c r="GQ361" s="417"/>
      <c r="GR361" s="417"/>
      <c r="GS361" s="417"/>
      <c r="GT361" s="417"/>
      <c r="GU361" s="417"/>
      <c r="GV361" s="417"/>
      <c r="GW361" s="417"/>
      <c r="GX361" s="417"/>
      <c r="GY361" s="417"/>
      <c r="GZ361" s="417"/>
      <c r="HA361" s="417"/>
      <c r="HB361" s="417"/>
      <c r="HC361" s="417"/>
      <c r="HD361" s="417"/>
      <c r="HE361" s="417"/>
      <c r="HF361" s="417"/>
      <c r="HG361" s="417"/>
      <c r="HH361" s="417"/>
      <c r="HI361" s="417"/>
      <c r="HJ361" s="417"/>
      <c r="HK361" s="417"/>
      <c r="HL361" s="417"/>
      <c r="HM361" s="417"/>
      <c r="HN361" s="417"/>
      <c r="HO361" s="417"/>
      <c r="HP361" s="417"/>
      <c r="HQ361" s="417"/>
      <c r="HR361" s="417"/>
      <c r="HS361" s="417"/>
      <c r="HT361" s="417"/>
      <c r="HU361" s="417"/>
      <c r="HV361" s="417"/>
      <c r="HW361" s="417"/>
      <c r="HX361" s="417"/>
      <c r="HY361" s="417"/>
      <c r="HZ361" s="417"/>
      <c r="IA361" s="417"/>
      <c r="IB361" s="417"/>
      <c r="IC361" s="417"/>
      <c r="ID361" s="417"/>
      <c r="IE361" s="417"/>
      <c r="IF361" s="417"/>
      <c r="IG361" s="417"/>
      <c r="IH361" s="417"/>
      <c r="II361" s="417"/>
      <c r="IJ361" s="417"/>
      <c r="IK361" s="417"/>
      <c r="IL361" s="417"/>
      <c r="IM361" s="417"/>
      <c r="IN361" s="417"/>
      <c r="IO361" s="417"/>
      <c r="IP361" s="417"/>
      <c r="IQ361" s="417"/>
      <c r="IR361" s="417"/>
      <c r="IS361" s="417"/>
      <c r="IT361" s="417"/>
      <c r="IU361" s="417"/>
      <c r="IV361" s="417"/>
    </row>
    <row r="362" spans="2:256" s="378" customFormat="1" ht="36" hidden="1" customHeight="1">
      <c r="B362" s="379"/>
      <c r="C362" s="380"/>
      <c r="D362" s="379"/>
      <c r="E362" s="379"/>
      <c r="F362" s="379"/>
      <c r="G362" s="379"/>
      <c r="H362" s="379"/>
      <c r="I362" s="379"/>
      <c r="J362" s="481"/>
      <c r="K362" s="381"/>
      <c r="L362" s="380"/>
      <c r="M362" s="379"/>
      <c r="N362" s="379"/>
      <c r="O362" s="379"/>
      <c r="P362" s="379"/>
      <c r="Q362" s="379"/>
      <c r="R362" s="379"/>
      <c r="S362" s="379"/>
      <c r="T362" s="382"/>
      <c r="U362" s="417"/>
      <c r="V362" s="417"/>
      <c r="W362" s="417"/>
      <c r="X362" s="417"/>
      <c r="Y362" s="417"/>
      <c r="Z362" s="417"/>
      <c r="AA362" s="417"/>
      <c r="AB362" s="417"/>
      <c r="AC362" s="417"/>
      <c r="AD362" s="417"/>
      <c r="AE362" s="417"/>
      <c r="AF362" s="417"/>
      <c r="AG362" s="417"/>
      <c r="AH362" s="417"/>
      <c r="AI362" s="417"/>
      <c r="AJ362" s="417"/>
      <c r="AK362" s="417"/>
      <c r="AL362" s="417"/>
      <c r="AM362" s="417"/>
      <c r="AN362" s="417"/>
      <c r="AO362" s="417"/>
      <c r="AP362" s="417"/>
      <c r="AQ362" s="417"/>
      <c r="AR362" s="417"/>
      <c r="AS362" s="417"/>
      <c r="AT362" s="417"/>
      <c r="AU362" s="417"/>
      <c r="AV362" s="417"/>
      <c r="AW362" s="417"/>
      <c r="AX362" s="417"/>
      <c r="AY362" s="417"/>
      <c r="AZ362" s="417"/>
      <c r="BA362" s="417"/>
      <c r="BB362" s="417"/>
      <c r="BC362" s="417"/>
      <c r="BD362" s="417"/>
      <c r="BE362" s="417"/>
      <c r="BF362" s="417"/>
      <c r="BG362" s="417"/>
      <c r="BH362" s="417"/>
      <c r="BI362" s="417"/>
      <c r="BJ362" s="417"/>
      <c r="BK362" s="417"/>
      <c r="BL362" s="417"/>
      <c r="BM362" s="417"/>
      <c r="BN362" s="417"/>
      <c r="BO362" s="417"/>
      <c r="BP362" s="417"/>
      <c r="BQ362" s="417"/>
      <c r="BR362" s="417"/>
      <c r="BS362" s="417"/>
      <c r="BT362" s="417"/>
      <c r="BU362" s="417"/>
      <c r="BV362" s="417"/>
      <c r="BW362" s="417"/>
      <c r="BX362" s="417"/>
      <c r="BY362" s="417"/>
      <c r="BZ362" s="417"/>
      <c r="CA362" s="417"/>
      <c r="CB362" s="417"/>
      <c r="CC362" s="417"/>
      <c r="CD362" s="417"/>
      <c r="CE362" s="417"/>
      <c r="CF362" s="417"/>
      <c r="CG362" s="417"/>
      <c r="CH362" s="417"/>
      <c r="CI362" s="417"/>
      <c r="CJ362" s="417"/>
      <c r="CK362" s="417"/>
      <c r="CL362" s="417"/>
      <c r="CM362" s="417"/>
      <c r="CN362" s="417"/>
      <c r="CO362" s="417"/>
      <c r="CP362" s="417"/>
      <c r="CQ362" s="417"/>
      <c r="CR362" s="417"/>
      <c r="CS362" s="417"/>
      <c r="CT362" s="417"/>
      <c r="CU362" s="417"/>
      <c r="CV362" s="417"/>
      <c r="CW362" s="417"/>
      <c r="CX362" s="417"/>
      <c r="CY362" s="417"/>
      <c r="CZ362" s="417"/>
      <c r="DA362" s="417"/>
      <c r="DB362" s="417"/>
      <c r="DC362" s="417"/>
      <c r="DD362" s="417"/>
      <c r="DE362" s="417"/>
      <c r="DF362" s="417"/>
      <c r="DG362" s="417"/>
      <c r="DH362" s="417"/>
      <c r="DI362" s="417"/>
      <c r="DJ362" s="417"/>
      <c r="DK362" s="417"/>
      <c r="DL362" s="417"/>
      <c r="DM362" s="417"/>
      <c r="DN362" s="417"/>
      <c r="DO362" s="417"/>
      <c r="DP362" s="417"/>
      <c r="DQ362" s="417"/>
      <c r="DR362" s="417"/>
      <c r="DS362" s="417"/>
      <c r="DT362" s="417"/>
      <c r="DU362" s="417"/>
      <c r="DV362" s="417"/>
      <c r="DW362" s="417"/>
      <c r="DX362" s="417"/>
      <c r="DY362" s="417"/>
      <c r="DZ362" s="417"/>
      <c r="EA362" s="417"/>
      <c r="EB362" s="417"/>
      <c r="EC362" s="417"/>
      <c r="ED362" s="417"/>
      <c r="EE362" s="417"/>
      <c r="EF362" s="417"/>
      <c r="EG362" s="417"/>
      <c r="EH362" s="417"/>
      <c r="EI362" s="417"/>
      <c r="EJ362" s="417"/>
      <c r="EK362" s="417"/>
      <c r="EL362" s="417"/>
      <c r="EM362" s="417"/>
      <c r="EN362" s="417"/>
      <c r="EO362" s="417"/>
      <c r="EP362" s="417"/>
      <c r="EQ362" s="417"/>
      <c r="ER362" s="417"/>
      <c r="ES362" s="417"/>
      <c r="ET362" s="417"/>
      <c r="EU362" s="417"/>
      <c r="EV362" s="417"/>
      <c r="EW362" s="417"/>
      <c r="EX362" s="417"/>
      <c r="EY362" s="417"/>
      <c r="EZ362" s="417"/>
      <c r="FA362" s="417"/>
      <c r="FB362" s="417"/>
      <c r="FC362" s="417"/>
      <c r="FD362" s="417"/>
      <c r="FE362" s="417"/>
      <c r="FF362" s="417"/>
      <c r="FG362" s="417"/>
      <c r="FH362" s="417"/>
      <c r="FI362" s="417"/>
      <c r="FJ362" s="417"/>
      <c r="FK362" s="417"/>
      <c r="FL362" s="417"/>
      <c r="FM362" s="417"/>
      <c r="FN362" s="417"/>
      <c r="FO362" s="417"/>
      <c r="FP362" s="417"/>
      <c r="FQ362" s="417"/>
      <c r="FR362" s="417"/>
      <c r="FS362" s="417"/>
      <c r="FT362" s="417"/>
      <c r="FU362" s="417"/>
      <c r="FV362" s="417"/>
      <c r="FW362" s="417"/>
      <c r="FX362" s="417"/>
      <c r="FY362" s="417"/>
      <c r="FZ362" s="417"/>
      <c r="GA362" s="417"/>
      <c r="GB362" s="417"/>
      <c r="GC362" s="417"/>
      <c r="GD362" s="417"/>
      <c r="GE362" s="417"/>
      <c r="GF362" s="417"/>
      <c r="GG362" s="417"/>
      <c r="GH362" s="417"/>
      <c r="GI362" s="417"/>
      <c r="GJ362" s="417"/>
      <c r="GK362" s="417"/>
      <c r="GL362" s="417"/>
      <c r="GM362" s="417"/>
      <c r="GN362" s="417"/>
      <c r="GO362" s="417"/>
      <c r="GP362" s="417"/>
      <c r="GQ362" s="417"/>
      <c r="GR362" s="417"/>
      <c r="GS362" s="417"/>
      <c r="GT362" s="417"/>
      <c r="GU362" s="417"/>
      <c r="GV362" s="417"/>
      <c r="GW362" s="417"/>
      <c r="GX362" s="417"/>
      <c r="GY362" s="417"/>
      <c r="GZ362" s="417"/>
      <c r="HA362" s="417"/>
      <c r="HB362" s="417"/>
      <c r="HC362" s="417"/>
      <c r="HD362" s="417"/>
      <c r="HE362" s="417"/>
      <c r="HF362" s="417"/>
      <c r="HG362" s="417"/>
      <c r="HH362" s="417"/>
      <c r="HI362" s="417"/>
      <c r="HJ362" s="417"/>
      <c r="HK362" s="417"/>
      <c r="HL362" s="417"/>
      <c r="HM362" s="417"/>
      <c r="HN362" s="417"/>
      <c r="HO362" s="417"/>
      <c r="HP362" s="417"/>
      <c r="HQ362" s="417"/>
      <c r="HR362" s="417"/>
      <c r="HS362" s="417"/>
      <c r="HT362" s="417"/>
      <c r="HU362" s="417"/>
      <c r="HV362" s="417"/>
      <c r="HW362" s="417"/>
      <c r="HX362" s="417"/>
      <c r="HY362" s="417"/>
      <c r="HZ362" s="417"/>
      <c r="IA362" s="417"/>
      <c r="IB362" s="417"/>
      <c r="IC362" s="417"/>
      <c r="ID362" s="417"/>
      <c r="IE362" s="417"/>
      <c r="IF362" s="417"/>
      <c r="IG362" s="417"/>
      <c r="IH362" s="417"/>
      <c r="II362" s="417"/>
      <c r="IJ362" s="417"/>
      <c r="IK362" s="417"/>
      <c r="IL362" s="417"/>
      <c r="IM362" s="417"/>
      <c r="IN362" s="417"/>
      <c r="IO362" s="417"/>
      <c r="IP362" s="417"/>
      <c r="IQ362" s="417"/>
      <c r="IR362" s="417"/>
      <c r="IS362" s="417"/>
      <c r="IT362" s="417"/>
      <c r="IU362" s="417"/>
      <c r="IV362" s="417"/>
    </row>
    <row r="363" spans="2:256" s="378" customFormat="1" ht="36" hidden="1" customHeight="1">
      <c r="B363" s="379"/>
      <c r="C363" s="380"/>
      <c r="D363" s="379"/>
      <c r="E363" s="379"/>
      <c r="F363" s="379"/>
      <c r="G363" s="379"/>
      <c r="H363" s="379"/>
      <c r="I363" s="379"/>
      <c r="J363" s="481"/>
      <c r="K363" s="381"/>
      <c r="L363" s="380"/>
      <c r="M363" s="379"/>
      <c r="N363" s="379"/>
      <c r="O363" s="379"/>
      <c r="P363" s="379"/>
      <c r="Q363" s="379"/>
      <c r="R363" s="379"/>
      <c r="S363" s="379"/>
      <c r="T363" s="382"/>
      <c r="U363" s="417"/>
      <c r="V363" s="417"/>
      <c r="W363" s="417"/>
      <c r="X363" s="417"/>
      <c r="Y363" s="417"/>
      <c r="Z363" s="417"/>
      <c r="AA363" s="417"/>
      <c r="AB363" s="417"/>
      <c r="AC363" s="417"/>
      <c r="AD363" s="417"/>
      <c r="AE363" s="417"/>
      <c r="AF363" s="417"/>
      <c r="AG363" s="417"/>
      <c r="AH363" s="417"/>
      <c r="AI363" s="417"/>
      <c r="AJ363" s="417"/>
      <c r="AK363" s="417"/>
      <c r="AL363" s="417"/>
      <c r="AM363" s="417"/>
      <c r="AN363" s="417"/>
      <c r="AO363" s="417"/>
      <c r="AP363" s="417"/>
      <c r="AQ363" s="417"/>
      <c r="AR363" s="417"/>
      <c r="AS363" s="417"/>
      <c r="AT363" s="417"/>
      <c r="AU363" s="417"/>
      <c r="AV363" s="417"/>
      <c r="AW363" s="417"/>
      <c r="AX363" s="417"/>
      <c r="AY363" s="417"/>
      <c r="AZ363" s="417"/>
      <c r="BA363" s="417"/>
      <c r="BB363" s="417"/>
      <c r="BC363" s="417"/>
      <c r="BD363" s="417"/>
      <c r="BE363" s="417"/>
      <c r="BF363" s="417"/>
      <c r="BG363" s="417"/>
      <c r="BH363" s="417"/>
      <c r="BI363" s="417"/>
      <c r="BJ363" s="417"/>
      <c r="BK363" s="417"/>
      <c r="BL363" s="417"/>
      <c r="BM363" s="417"/>
      <c r="BN363" s="417"/>
      <c r="BO363" s="417"/>
      <c r="BP363" s="417"/>
      <c r="BQ363" s="417"/>
      <c r="BR363" s="417"/>
      <c r="BS363" s="417"/>
      <c r="BT363" s="417"/>
      <c r="BU363" s="417"/>
      <c r="BV363" s="417"/>
      <c r="BW363" s="417"/>
      <c r="BX363" s="417"/>
      <c r="BY363" s="417"/>
      <c r="BZ363" s="417"/>
      <c r="CA363" s="417"/>
      <c r="CB363" s="417"/>
      <c r="CC363" s="417"/>
      <c r="CD363" s="417"/>
      <c r="CE363" s="417"/>
      <c r="CF363" s="417"/>
      <c r="CG363" s="417"/>
      <c r="CH363" s="417"/>
      <c r="CI363" s="417"/>
      <c r="CJ363" s="417"/>
      <c r="CK363" s="417"/>
      <c r="CL363" s="417"/>
      <c r="CM363" s="417"/>
      <c r="CN363" s="417"/>
      <c r="CO363" s="417"/>
      <c r="CP363" s="417"/>
      <c r="CQ363" s="417"/>
      <c r="CR363" s="417"/>
      <c r="CS363" s="417"/>
      <c r="CT363" s="417"/>
      <c r="CU363" s="417"/>
      <c r="CV363" s="417"/>
      <c r="CW363" s="417"/>
      <c r="CX363" s="417"/>
      <c r="CY363" s="417"/>
      <c r="CZ363" s="417"/>
      <c r="DA363" s="417"/>
      <c r="DB363" s="417"/>
      <c r="DC363" s="417"/>
      <c r="DD363" s="417"/>
      <c r="DE363" s="417"/>
      <c r="DF363" s="417"/>
      <c r="DG363" s="417"/>
      <c r="DH363" s="417"/>
      <c r="DI363" s="417"/>
      <c r="DJ363" s="417"/>
      <c r="DK363" s="417"/>
      <c r="DL363" s="417"/>
      <c r="DM363" s="417"/>
      <c r="DN363" s="417"/>
      <c r="DO363" s="417"/>
      <c r="DP363" s="417"/>
      <c r="DQ363" s="417"/>
      <c r="DR363" s="417"/>
      <c r="DS363" s="417"/>
      <c r="DT363" s="417"/>
      <c r="DU363" s="417"/>
      <c r="DV363" s="417"/>
      <c r="DW363" s="417"/>
      <c r="DX363" s="417"/>
      <c r="DY363" s="417"/>
      <c r="DZ363" s="417"/>
      <c r="EA363" s="417"/>
      <c r="EB363" s="417"/>
      <c r="EC363" s="417"/>
      <c r="ED363" s="417"/>
      <c r="EE363" s="417"/>
      <c r="EF363" s="417"/>
      <c r="EG363" s="417"/>
      <c r="EH363" s="417"/>
      <c r="EI363" s="417"/>
      <c r="EJ363" s="417"/>
      <c r="EK363" s="417"/>
      <c r="EL363" s="417"/>
      <c r="EM363" s="417"/>
      <c r="EN363" s="417"/>
      <c r="EO363" s="417"/>
      <c r="EP363" s="417"/>
      <c r="EQ363" s="417"/>
      <c r="ER363" s="417"/>
      <c r="ES363" s="417"/>
      <c r="ET363" s="417"/>
      <c r="EU363" s="417"/>
      <c r="EV363" s="417"/>
      <c r="EW363" s="417"/>
      <c r="EX363" s="417"/>
      <c r="EY363" s="417"/>
      <c r="EZ363" s="417"/>
      <c r="FA363" s="417"/>
      <c r="FB363" s="417"/>
      <c r="FC363" s="417"/>
      <c r="FD363" s="417"/>
      <c r="FE363" s="417"/>
      <c r="FF363" s="417"/>
      <c r="FG363" s="417"/>
      <c r="FH363" s="417"/>
      <c r="FI363" s="417"/>
      <c r="FJ363" s="417"/>
      <c r="FK363" s="417"/>
      <c r="FL363" s="417"/>
      <c r="FM363" s="417"/>
      <c r="FN363" s="417"/>
      <c r="FO363" s="417"/>
      <c r="FP363" s="417"/>
      <c r="FQ363" s="417"/>
      <c r="FR363" s="417"/>
      <c r="FS363" s="417"/>
      <c r="FT363" s="417"/>
      <c r="FU363" s="417"/>
      <c r="FV363" s="417"/>
      <c r="FW363" s="417"/>
      <c r="FX363" s="417"/>
      <c r="FY363" s="417"/>
      <c r="FZ363" s="417"/>
      <c r="GA363" s="417"/>
      <c r="GB363" s="417"/>
      <c r="GC363" s="417"/>
      <c r="GD363" s="417"/>
      <c r="GE363" s="417"/>
      <c r="GF363" s="417"/>
      <c r="GG363" s="417"/>
      <c r="GH363" s="417"/>
      <c r="GI363" s="417"/>
      <c r="GJ363" s="417"/>
      <c r="GK363" s="417"/>
      <c r="GL363" s="417"/>
      <c r="GM363" s="417"/>
      <c r="GN363" s="417"/>
      <c r="GO363" s="417"/>
      <c r="GP363" s="417"/>
      <c r="GQ363" s="417"/>
      <c r="GR363" s="417"/>
      <c r="GS363" s="417"/>
      <c r="GT363" s="417"/>
      <c r="GU363" s="417"/>
      <c r="GV363" s="417"/>
      <c r="GW363" s="417"/>
      <c r="GX363" s="417"/>
      <c r="GY363" s="417"/>
      <c r="GZ363" s="417"/>
      <c r="HA363" s="417"/>
      <c r="HB363" s="417"/>
      <c r="HC363" s="417"/>
      <c r="HD363" s="417"/>
      <c r="HE363" s="417"/>
      <c r="HF363" s="417"/>
      <c r="HG363" s="417"/>
      <c r="HH363" s="417"/>
      <c r="HI363" s="417"/>
      <c r="HJ363" s="417"/>
      <c r="HK363" s="417"/>
      <c r="HL363" s="417"/>
      <c r="HM363" s="417"/>
      <c r="HN363" s="417"/>
      <c r="HO363" s="417"/>
      <c r="HP363" s="417"/>
      <c r="HQ363" s="417"/>
      <c r="HR363" s="417"/>
      <c r="HS363" s="417"/>
      <c r="HT363" s="417"/>
      <c r="HU363" s="417"/>
      <c r="HV363" s="417"/>
      <c r="HW363" s="417"/>
      <c r="HX363" s="417"/>
      <c r="HY363" s="417"/>
      <c r="HZ363" s="417"/>
      <c r="IA363" s="417"/>
      <c r="IB363" s="417"/>
      <c r="IC363" s="417"/>
      <c r="ID363" s="417"/>
      <c r="IE363" s="417"/>
      <c r="IF363" s="417"/>
      <c r="IG363" s="417"/>
      <c r="IH363" s="417"/>
      <c r="II363" s="417"/>
      <c r="IJ363" s="417"/>
      <c r="IK363" s="417"/>
      <c r="IL363" s="417"/>
      <c r="IM363" s="417"/>
      <c r="IN363" s="417"/>
      <c r="IO363" s="417"/>
      <c r="IP363" s="417"/>
      <c r="IQ363" s="417"/>
      <c r="IR363" s="417"/>
      <c r="IS363" s="417"/>
      <c r="IT363" s="417"/>
      <c r="IU363" s="417"/>
      <c r="IV363" s="417"/>
    </row>
    <row r="364" spans="2:256" s="378" customFormat="1" ht="36" hidden="1" customHeight="1">
      <c r="B364" s="379"/>
      <c r="C364" s="380"/>
      <c r="D364" s="379"/>
      <c r="E364" s="379"/>
      <c r="F364" s="379"/>
      <c r="G364" s="379"/>
      <c r="H364" s="379"/>
      <c r="I364" s="379"/>
      <c r="J364" s="481"/>
      <c r="K364" s="381"/>
      <c r="L364" s="380"/>
      <c r="M364" s="379"/>
      <c r="N364" s="379"/>
      <c r="O364" s="379"/>
      <c r="P364" s="379"/>
      <c r="Q364" s="379"/>
      <c r="R364" s="379"/>
      <c r="S364" s="379"/>
      <c r="T364" s="382"/>
      <c r="U364" s="417"/>
      <c r="V364" s="417"/>
      <c r="W364" s="417"/>
      <c r="X364" s="417"/>
      <c r="Y364" s="417"/>
      <c r="Z364" s="417"/>
      <c r="AA364" s="417"/>
      <c r="AB364" s="417"/>
      <c r="AC364" s="417"/>
      <c r="AD364" s="417"/>
      <c r="AE364" s="417"/>
      <c r="AF364" s="417"/>
      <c r="AG364" s="417"/>
      <c r="AH364" s="417"/>
      <c r="AI364" s="417"/>
      <c r="AJ364" s="417"/>
      <c r="AK364" s="417"/>
      <c r="AL364" s="417"/>
      <c r="AM364" s="417"/>
      <c r="AN364" s="417"/>
      <c r="AO364" s="417"/>
      <c r="AP364" s="417"/>
      <c r="AQ364" s="417"/>
      <c r="AR364" s="417"/>
      <c r="AS364" s="417"/>
      <c r="AT364" s="417"/>
      <c r="AU364" s="417"/>
      <c r="AV364" s="417"/>
      <c r="AW364" s="417"/>
      <c r="AX364" s="417"/>
      <c r="AY364" s="417"/>
      <c r="AZ364" s="417"/>
      <c r="BA364" s="417"/>
      <c r="BB364" s="417"/>
      <c r="BC364" s="417"/>
      <c r="BD364" s="417"/>
      <c r="BE364" s="417"/>
      <c r="BF364" s="417"/>
      <c r="BG364" s="417"/>
      <c r="BH364" s="417"/>
      <c r="BI364" s="417"/>
      <c r="BJ364" s="417"/>
      <c r="BK364" s="417"/>
      <c r="BL364" s="417"/>
      <c r="BM364" s="417"/>
      <c r="BN364" s="417"/>
      <c r="BO364" s="417"/>
      <c r="BP364" s="417"/>
      <c r="BQ364" s="417"/>
      <c r="BR364" s="417"/>
      <c r="BS364" s="417"/>
      <c r="BT364" s="417"/>
      <c r="BU364" s="417"/>
      <c r="BV364" s="417"/>
      <c r="BW364" s="417"/>
      <c r="BX364" s="417"/>
      <c r="BY364" s="417"/>
      <c r="BZ364" s="417"/>
      <c r="CA364" s="417"/>
      <c r="CB364" s="417"/>
      <c r="CC364" s="417"/>
      <c r="CD364" s="417"/>
      <c r="CE364" s="417"/>
      <c r="CF364" s="417"/>
      <c r="CG364" s="417"/>
      <c r="CH364" s="417"/>
      <c r="CI364" s="417"/>
      <c r="CJ364" s="417"/>
      <c r="CK364" s="417"/>
      <c r="CL364" s="417"/>
      <c r="CM364" s="417"/>
      <c r="CN364" s="417"/>
      <c r="CO364" s="417"/>
      <c r="CP364" s="417"/>
      <c r="CQ364" s="417"/>
      <c r="CR364" s="417"/>
      <c r="CS364" s="417"/>
      <c r="CT364" s="417"/>
      <c r="CU364" s="417"/>
      <c r="CV364" s="417"/>
      <c r="CW364" s="417"/>
      <c r="CX364" s="417"/>
      <c r="CY364" s="417"/>
      <c r="CZ364" s="417"/>
      <c r="DA364" s="417"/>
      <c r="DB364" s="417"/>
      <c r="DC364" s="417"/>
      <c r="DD364" s="417"/>
      <c r="DE364" s="417"/>
      <c r="DF364" s="417"/>
      <c r="DG364" s="417"/>
      <c r="DH364" s="417"/>
      <c r="DI364" s="417"/>
      <c r="DJ364" s="417"/>
      <c r="DK364" s="417"/>
      <c r="DL364" s="417"/>
      <c r="DM364" s="417"/>
      <c r="DN364" s="417"/>
      <c r="DO364" s="417"/>
      <c r="DP364" s="417"/>
      <c r="DQ364" s="417"/>
      <c r="DR364" s="417"/>
      <c r="DS364" s="417"/>
      <c r="DT364" s="417"/>
      <c r="DU364" s="417"/>
      <c r="DV364" s="417"/>
      <c r="DW364" s="417"/>
      <c r="DX364" s="417"/>
      <c r="DY364" s="417"/>
      <c r="DZ364" s="417"/>
      <c r="EA364" s="417"/>
      <c r="EB364" s="417"/>
      <c r="EC364" s="417"/>
      <c r="ED364" s="417"/>
      <c r="EE364" s="417"/>
      <c r="EF364" s="417"/>
      <c r="EG364" s="417"/>
      <c r="EH364" s="417"/>
      <c r="EI364" s="417"/>
      <c r="EJ364" s="417"/>
      <c r="EK364" s="417"/>
      <c r="EL364" s="417"/>
      <c r="EM364" s="417"/>
      <c r="EN364" s="417"/>
      <c r="EO364" s="417"/>
      <c r="EP364" s="417"/>
      <c r="EQ364" s="417"/>
      <c r="ER364" s="417"/>
      <c r="ES364" s="417"/>
      <c r="ET364" s="417"/>
      <c r="EU364" s="417"/>
      <c r="EV364" s="417"/>
      <c r="EW364" s="417"/>
      <c r="EX364" s="417"/>
      <c r="EY364" s="417"/>
      <c r="EZ364" s="417"/>
      <c r="FA364" s="417"/>
      <c r="FB364" s="417"/>
      <c r="FC364" s="417"/>
      <c r="FD364" s="417"/>
      <c r="FE364" s="417"/>
      <c r="FF364" s="417"/>
      <c r="FG364" s="417"/>
      <c r="FH364" s="417"/>
      <c r="FI364" s="417"/>
      <c r="FJ364" s="417"/>
      <c r="FK364" s="417"/>
      <c r="FL364" s="417"/>
      <c r="FM364" s="417"/>
      <c r="FN364" s="417"/>
      <c r="FO364" s="417"/>
      <c r="FP364" s="417"/>
      <c r="FQ364" s="417"/>
      <c r="FR364" s="417"/>
      <c r="FS364" s="417"/>
      <c r="FT364" s="417"/>
      <c r="FU364" s="417"/>
      <c r="FV364" s="417"/>
      <c r="FW364" s="417"/>
      <c r="FX364" s="417"/>
      <c r="FY364" s="417"/>
      <c r="FZ364" s="417"/>
      <c r="GA364" s="417"/>
      <c r="GB364" s="417"/>
      <c r="GC364" s="417"/>
      <c r="GD364" s="417"/>
      <c r="GE364" s="417"/>
      <c r="GF364" s="417"/>
      <c r="GG364" s="417"/>
      <c r="GH364" s="417"/>
      <c r="GI364" s="417"/>
      <c r="GJ364" s="417"/>
      <c r="GK364" s="417"/>
      <c r="GL364" s="417"/>
      <c r="GM364" s="417"/>
      <c r="GN364" s="417"/>
      <c r="GO364" s="417"/>
      <c r="GP364" s="417"/>
      <c r="GQ364" s="417"/>
      <c r="GR364" s="417"/>
      <c r="GS364" s="417"/>
      <c r="GT364" s="417"/>
      <c r="GU364" s="417"/>
      <c r="GV364" s="417"/>
      <c r="GW364" s="417"/>
      <c r="GX364" s="417"/>
      <c r="GY364" s="417"/>
      <c r="GZ364" s="417"/>
      <c r="HA364" s="417"/>
      <c r="HB364" s="417"/>
      <c r="HC364" s="417"/>
      <c r="HD364" s="417"/>
      <c r="HE364" s="417"/>
      <c r="HF364" s="417"/>
      <c r="HG364" s="417"/>
      <c r="HH364" s="417"/>
      <c r="HI364" s="417"/>
      <c r="HJ364" s="417"/>
      <c r="HK364" s="417"/>
      <c r="HL364" s="417"/>
      <c r="HM364" s="417"/>
      <c r="HN364" s="417"/>
      <c r="HO364" s="417"/>
      <c r="HP364" s="417"/>
      <c r="HQ364" s="417"/>
      <c r="HR364" s="417"/>
      <c r="HS364" s="417"/>
      <c r="HT364" s="417"/>
      <c r="HU364" s="417"/>
      <c r="HV364" s="417"/>
      <c r="HW364" s="417"/>
      <c r="HX364" s="417"/>
      <c r="HY364" s="417"/>
      <c r="HZ364" s="417"/>
      <c r="IA364" s="417"/>
      <c r="IB364" s="417"/>
      <c r="IC364" s="417"/>
      <c r="ID364" s="417"/>
      <c r="IE364" s="417"/>
      <c r="IF364" s="417"/>
      <c r="IG364" s="417"/>
      <c r="IH364" s="417"/>
      <c r="II364" s="417"/>
      <c r="IJ364" s="417"/>
      <c r="IK364" s="417"/>
      <c r="IL364" s="417"/>
      <c r="IM364" s="417"/>
      <c r="IN364" s="417"/>
      <c r="IO364" s="417"/>
      <c r="IP364" s="417"/>
      <c r="IQ364" s="417"/>
      <c r="IR364" s="417"/>
      <c r="IS364" s="417"/>
      <c r="IT364" s="417"/>
      <c r="IU364" s="417"/>
      <c r="IV364" s="417"/>
    </row>
    <row r="365" spans="2:256" s="378" customFormat="1" ht="36" hidden="1" customHeight="1">
      <c r="B365" s="379"/>
      <c r="C365" s="380"/>
      <c r="D365" s="379"/>
      <c r="E365" s="379"/>
      <c r="F365" s="379"/>
      <c r="G365" s="379"/>
      <c r="H365" s="379"/>
      <c r="I365" s="379"/>
      <c r="J365" s="481"/>
      <c r="K365" s="381"/>
      <c r="L365" s="380"/>
      <c r="M365" s="379"/>
      <c r="N365" s="379"/>
      <c r="O365" s="379"/>
      <c r="P365" s="379"/>
      <c r="Q365" s="379"/>
      <c r="R365" s="379"/>
      <c r="S365" s="379"/>
      <c r="T365" s="382"/>
      <c r="U365" s="417"/>
      <c r="V365" s="417"/>
      <c r="W365" s="417"/>
      <c r="X365" s="417"/>
      <c r="Y365" s="417"/>
      <c r="Z365" s="417"/>
      <c r="AA365" s="417"/>
      <c r="AB365" s="417"/>
      <c r="AC365" s="417"/>
      <c r="AD365" s="417"/>
      <c r="AE365" s="417"/>
      <c r="AF365" s="417"/>
      <c r="AG365" s="417"/>
      <c r="AH365" s="417"/>
      <c r="AI365" s="417"/>
      <c r="AJ365" s="417"/>
      <c r="AK365" s="417"/>
      <c r="AL365" s="417"/>
      <c r="AM365" s="417"/>
      <c r="AN365" s="417"/>
      <c r="AO365" s="417"/>
      <c r="AP365" s="417"/>
      <c r="AQ365" s="417"/>
      <c r="AR365" s="417"/>
      <c r="AS365" s="417"/>
      <c r="AT365" s="417"/>
      <c r="AU365" s="417"/>
      <c r="AV365" s="417"/>
      <c r="AW365" s="417"/>
      <c r="AX365" s="417"/>
      <c r="AY365" s="417"/>
      <c r="AZ365" s="417"/>
      <c r="BA365" s="417"/>
      <c r="BB365" s="417"/>
      <c r="BC365" s="417"/>
      <c r="BD365" s="417"/>
      <c r="BE365" s="417"/>
      <c r="BF365" s="417"/>
      <c r="BG365" s="417"/>
      <c r="BH365" s="417"/>
      <c r="BI365" s="417"/>
      <c r="BJ365" s="417"/>
      <c r="BK365" s="417"/>
      <c r="BL365" s="417"/>
      <c r="BM365" s="417"/>
      <c r="BN365" s="417"/>
      <c r="BO365" s="417"/>
      <c r="BP365" s="417"/>
      <c r="BQ365" s="417"/>
      <c r="BR365" s="417"/>
      <c r="BS365" s="417"/>
      <c r="BT365" s="417"/>
      <c r="BU365" s="417"/>
      <c r="BV365" s="417"/>
      <c r="BW365" s="417"/>
      <c r="BX365" s="417"/>
      <c r="BY365" s="417"/>
      <c r="BZ365" s="417"/>
      <c r="CA365" s="417"/>
      <c r="CB365" s="417"/>
      <c r="CC365" s="417"/>
      <c r="CD365" s="417"/>
      <c r="CE365" s="417"/>
      <c r="CF365" s="417"/>
      <c r="CG365" s="417"/>
      <c r="CH365" s="417"/>
      <c r="CI365" s="417"/>
      <c r="CJ365" s="417"/>
      <c r="CK365" s="417"/>
      <c r="CL365" s="417"/>
      <c r="CM365" s="417"/>
      <c r="CN365" s="417"/>
      <c r="CO365" s="417"/>
      <c r="CP365" s="417"/>
      <c r="CQ365" s="417"/>
      <c r="CR365" s="417"/>
      <c r="CS365" s="417"/>
      <c r="CT365" s="417"/>
      <c r="CU365" s="417"/>
      <c r="CV365" s="417"/>
      <c r="CW365" s="417"/>
      <c r="CX365" s="417"/>
      <c r="CY365" s="417"/>
      <c r="CZ365" s="417"/>
      <c r="DA365" s="417"/>
      <c r="DB365" s="417"/>
      <c r="DC365" s="417"/>
      <c r="DD365" s="417"/>
      <c r="DE365" s="417"/>
      <c r="DF365" s="417"/>
      <c r="DG365" s="417"/>
      <c r="DH365" s="417"/>
      <c r="DI365" s="417"/>
      <c r="DJ365" s="417"/>
      <c r="DK365" s="417"/>
      <c r="DL365" s="417"/>
      <c r="DM365" s="417"/>
      <c r="DN365" s="417"/>
      <c r="DO365" s="417"/>
      <c r="DP365" s="417"/>
      <c r="DQ365" s="417"/>
      <c r="DR365" s="417"/>
      <c r="DS365" s="417"/>
      <c r="DT365" s="417"/>
      <c r="DU365" s="417"/>
      <c r="DV365" s="417"/>
      <c r="DW365" s="417"/>
      <c r="DX365" s="417"/>
      <c r="DY365" s="417"/>
      <c r="DZ365" s="417"/>
      <c r="EA365" s="417"/>
      <c r="EB365" s="417"/>
      <c r="EC365" s="417"/>
      <c r="ED365" s="417"/>
      <c r="EE365" s="417"/>
      <c r="EF365" s="417"/>
      <c r="EG365" s="417"/>
      <c r="EH365" s="417"/>
      <c r="EI365" s="417"/>
      <c r="EJ365" s="417"/>
      <c r="EK365" s="417"/>
      <c r="EL365" s="417"/>
      <c r="EM365" s="417"/>
      <c r="EN365" s="417"/>
      <c r="EO365" s="417"/>
      <c r="EP365" s="417"/>
      <c r="EQ365" s="417"/>
      <c r="ER365" s="417"/>
      <c r="ES365" s="417"/>
      <c r="ET365" s="417"/>
      <c r="EU365" s="417"/>
      <c r="EV365" s="417"/>
      <c r="EW365" s="417"/>
      <c r="EX365" s="417"/>
      <c r="EY365" s="417"/>
      <c r="EZ365" s="417"/>
      <c r="FA365" s="417"/>
      <c r="FB365" s="417"/>
      <c r="FC365" s="417"/>
      <c r="FD365" s="417"/>
      <c r="FE365" s="417"/>
      <c r="FF365" s="417"/>
      <c r="FG365" s="417"/>
      <c r="FH365" s="417"/>
      <c r="FI365" s="417"/>
      <c r="FJ365" s="417"/>
      <c r="FK365" s="417"/>
      <c r="FL365" s="417"/>
      <c r="FM365" s="417"/>
      <c r="FN365" s="417"/>
      <c r="FO365" s="417"/>
      <c r="FP365" s="417"/>
      <c r="FQ365" s="417"/>
      <c r="FR365" s="417"/>
      <c r="FS365" s="417"/>
      <c r="FT365" s="417"/>
      <c r="FU365" s="417"/>
      <c r="FV365" s="417"/>
      <c r="FW365" s="417"/>
      <c r="FX365" s="417"/>
      <c r="FY365" s="417"/>
      <c r="FZ365" s="417"/>
      <c r="GA365" s="417"/>
      <c r="GB365" s="417"/>
      <c r="GC365" s="417"/>
      <c r="GD365" s="417"/>
      <c r="GE365" s="417"/>
      <c r="GF365" s="417"/>
      <c r="GG365" s="417"/>
      <c r="GH365" s="417"/>
      <c r="GI365" s="417"/>
      <c r="GJ365" s="417"/>
      <c r="GK365" s="417"/>
      <c r="GL365" s="417"/>
      <c r="GM365" s="417"/>
      <c r="GN365" s="417"/>
      <c r="GO365" s="417"/>
      <c r="GP365" s="417"/>
      <c r="GQ365" s="417"/>
      <c r="GR365" s="417"/>
      <c r="GS365" s="417"/>
      <c r="GT365" s="417"/>
      <c r="GU365" s="417"/>
      <c r="GV365" s="417"/>
      <c r="GW365" s="417"/>
      <c r="GX365" s="417"/>
      <c r="GY365" s="417"/>
      <c r="GZ365" s="417"/>
      <c r="HA365" s="417"/>
      <c r="HB365" s="417"/>
      <c r="HC365" s="417"/>
      <c r="HD365" s="417"/>
      <c r="HE365" s="417"/>
      <c r="HF365" s="417"/>
      <c r="HG365" s="417"/>
      <c r="HH365" s="417"/>
      <c r="HI365" s="417"/>
      <c r="HJ365" s="417"/>
      <c r="HK365" s="417"/>
      <c r="HL365" s="417"/>
      <c r="HM365" s="417"/>
      <c r="HN365" s="417"/>
      <c r="HO365" s="417"/>
      <c r="HP365" s="417"/>
      <c r="HQ365" s="417"/>
      <c r="HR365" s="417"/>
      <c r="HS365" s="417"/>
      <c r="HT365" s="417"/>
      <c r="HU365" s="417"/>
      <c r="HV365" s="417"/>
      <c r="HW365" s="417"/>
      <c r="HX365" s="417"/>
      <c r="HY365" s="417"/>
      <c r="HZ365" s="417"/>
      <c r="IA365" s="417"/>
      <c r="IB365" s="417"/>
      <c r="IC365" s="417"/>
      <c r="ID365" s="417"/>
      <c r="IE365" s="417"/>
      <c r="IF365" s="417"/>
      <c r="IG365" s="417"/>
      <c r="IH365" s="417"/>
      <c r="II365" s="417"/>
      <c r="IJ365" s="417"/>
      <c r="IK365" s="417"/>
      <c r="IL365" s="417"/>
      <c r="IM365" s="417"/>
      <c r="IN365" s="417"/>
      <c r="IO365" s="417"/>
      <c r="IP365" s="417"/>
      <c r="IQ365" s="417"/>
      <c r="IR365" s="417"/>
      <c r="IS365" s="417"/>
      <c r="IT365" s="417"/>
      <c r="IU365" s="417"/>
      <c r="IV365" s="417"/>
    </row>
    <row r="366" spans="2:256" s="378" customFormat="1" ht="36" hidden="1" customHeight="1">
      <c r="B366" s="379"/>
      <c r="C366" s="380"/>
      <c r="D366" s="379"/>
      <c r="E366" s="379"/>
      <c r="F366" s="379"/>
      <c r="G366" s="379"/>
      <c r="H366" s="379"/>
      <c r="I366" s="379"/>
      <c r="J366" s="481"/>
      <c r="K366" s="381"/>
      <c r="L366" s="380"/>
      <c r="M366" s="379"/>
      <c r="N366" s="379"/>
      <c r="O366" s="379"/>
      <c r="P366" s="379"/>
      <c r="Q366" s="379"/>
      <c r="R366" s="379"/>
      <c r="S366" s="379"/>
      <c r="T366" s="382"/>
      <c r="U366" s="417"/>
      <c r="V366" s="417"/>
      <c r="W366" s="417"/>
      <c r="X366" s="417"/>
      <c r="Y366" s="417"/>
      <c r="Z366" s="417"/>
      <c r="AA366" s="417"/>
      <c r="AB366" s="417"/>
      <c r="AC366" s="417"/>
      <c r="AD366" s="417"/>
      <c r="AE366" s="417"/>
      <c r="AF366" s="417"/>
      <c r="AG366" s="417"/>
      <c r="AH366" s="417"/>
      <c r="AI366" s="417"/>
      <c r="AJ366" s="417"/>
      <c r="AK366" s="417"/>
      <c r="AL366" s="417"/>
      <c r="AM366" s="417"/>
      <c r="AN366" s="417"/>
      <c r="AO366" s="417"/>
      <c r="AP366" s="417"/>
      <c r="AQ366" s="417"/>
      <c r="AR366" s="417"/>
      <c r="AS366" s="417"/>
      <c r="AT366" s="417"/>
      <c r="AU366" s="417"/>
      <c r="AV366" s="417"/>
      <c r="AW366" s="417"/>
      <c r="AX366" s="417"/>
      <c r="AY366" s="417"/>
      <c r="AZ366" s="417"/>
      <c r="BA366" s="417"/>
      <c r="BB366" s="417"/>
      <c r="BC366" s="417"/>
      <c r="BD366" s="417"/>
      <c r="BE366" s="417"/>
      <c r="BF366" s="417"/>
      <c r="BG366" s="417"/>
      <c r="BH366" s="417"/>
      <c r="BI366" s="417"/>
      <c r="BJ366" s="417"/>
      <c r="BK366" s="417"/>
      <c r="BL366" s="417"/>
      <c r="BM366" s="417"/>
      <c r="BN366" s="417"/>
      <c r="BO366" s="417"/>
      <c r="BP366" s="417"/>
      <c r="BQ366" s="417"/>
      <c r="BR366" s="417"/>
      <c r="BS366" s="417"/>
      <c r="BT366" s="417"/>
      <c r="BU366" s="417"/>
      <c r="BV366" s="417"/>
      <c r="BW366" s="417"/>
      <c r="BX366" s="417"/>
      <c r="BY366" s="417"/>
      <c r="BZ366" s="417"/>
      <c r="CA366" s="417"/>
      <c r="CB366" s="417"/>
      <c r="CC366" s="417"/>
      <c r="CD366" s="417"/>
      <c r="CE366" s="417"/>
      <c r="CF366" s="417"/>
      <c r="CG366" s="417"/>
      <c r="CH366" s="417"/>
      <c r="CI366" s="417"/>
      <c r="CJ366" s="417"/>
      <c r="CK366" s="417"/>
      <c r="CL366" s="417"/>
      <c r="CM366" s="417"/>
      <c r="CN366" s="417"/>
      <c r="CO366" s="417"/>
      <c r="CP366" s="417"/>
      <c r="CQ366" s="417"/>
      <c r="CR366" s="417"/>
      <c r="CS366" s="417"/>
      <c r="CT366" s="417"/>
      <c r="CU366" s="417"/>
      <c r="CV366" s="417"/>
      <c r="CW366" s="417"/>
      <c r="CX366" s="417"/>
      <c r="CY366" s="417"/>
      <c r="CZ366" s="417"/>
      <c r="DA366" s="417"/>
      <c r="DB366" s="417"/>
      <c r="DC366" s="417"/>
      <c r="DD366" s="417"/>
      <c r="DE366" s="417"/>
      <c r="DF366" s="417"/>
      <c r="DG366" s="417"/>
      <c r="DH366" s="417"/>
      <c r="DI366" s="417"/>
      <c r="DJ366" s="417"/>
      <c r="DK366" s="417"/>
      <c r="DL366" s="417"/>
      <c r="DM366" s="417"/>
      <c r="DN366" s="417"/>
      <c r="DO366" s="417"/>
      <c r="DP366" s="417"/>
      <c r="DQ366" s="417"/>
      <c r="DR366" s="417"/>
      <c r="DS366" s="417"/>
      <c r="DT366" s="417"/>
      <c r="DU366" s="417"/>
      <c r="DV366" s="417"/>
      <c r="DW366" s="417"/>
      <c r="DX366" s="417"/>
      <c r="DY366" s="417"/>
      <c r="DZ366" s="417"/>
      <c r="EA366" s="417"/>
      <c r="EB366" s="417"/>
      <c r="EC366" s="417"/>
      <c r="ED366" s="417"/>
      <c r="EE366" s="417"/>
      <c r="EF366" s="417"/>
      <c r="EG366" s="417"/>
      <c r="EH366" s="417"/>
      <c r="EI366" s="417"/>
      <c r="EJ366" s="417"/>
      <c r="EK366" s="417"/>
      <c r="EL366" s="417"/>
      <c r="EM366" s="417"/>
      <c r="EN366" s="417"/>
      <c r="EO366" s="417"/>
      <c r="EP366" s="417"/>
      <c r="EQ366" s="417"/>
      <c r="ER366" s="417"/>
      <c r="ES366" s="417"/>
      <c r="ET366" s="417"/>
      <c r="EU366" s="417"/>
      <c r="EV366" s="417"/>
      <c r="EW366" s="417"/>
      <c r="EX366" s="417"/>
      <c r="EY366" s="417"/>
      <c r="EZ366" s="417"/>
      <c r="FA366" s="417"/>
      <c r="FB366" s="417"/>
      <c r="FC366" s="417"/>
      <c r="FD366" s="417"/>
      <c r="FE366" s="417"/>
      <c r="FF366" s="417"/>
      <c r="FG366" s="417"/>
      <c r="FH366" s="417"/>
      <c r="FI366" s="417"/>
      <c r="FJ366" s="417"/>
      <c r="FK366" s="417"/>
      <c r="FL366" s="417"/>
      <c r="FM366" s="417"/>
      <c r="FN366" s="417"/>
      <c r="FO366" s="417"/>
      <c r="FP366" s="417"/>
      <c r="FQ366" s="417"/>
      <c r="FR366" s="417"/>
      <c r="FS366" s="417"/>
      <c r="FT366" s="417"/>
      <c r="FU366" s="417"/>
      <c r="FV366" s="417"/>
      <c r="FW366" s="417"/>
      <c r="FX366" s="417"/>
      <c r="FY366" s="417"/>
      <c r="FZ366" s="417"/>
      <c r="GA366" s="417"/>
      <c r="GB366" s="417"/>
      <c r="GC366" s="417"/>
      <c r="GD366" s="417"/>
      <c r="GE366" s="417"/>
      <c r="GF366" s="417"/>
      <c r="GG366" s="417"/>
      <c r="GH366" s="417"/>
      <c r="GI366" s="417"/>
      <c r="GJ366" s="417"/>
      <c r="GK366" s="417"/>
      <c r="GL366" s="417"/>
      <c r="GM366" s="417"/>
      <c r="GN366" s="417"/>
      <c r="GO366" s="417"/>
      <c r="GP366" s="417"/>
      <c r="GQ366" s="417"/>
      <c r="GR366" s="417"/>
      <c r="GS366" s="417"/>
      <c r="GT366" s="417"/>
      <c r="GU366" s="417"/>
      <c r="GV366" s="417"/>
      <c r="GW366" s="417"/>
      <c r="GX366" s="417"/>
      <c r="GY366" s="417"/>
      <c r="GZ366" s="417"/>
      <c r="HA366" s="417"/>
      <c r="HB366" s="417"/>
      <c r="HC366" s="417"/>
      <c r="HD366" s="417"/>
      <c r="HE366" s="417"/>
      <c r="HF366" s="417"/>
      <c r="HG366" s="417"/>
      <c r="HH366" s="417"/>
      <c r="HI366" s="417"/>
      <c r="HJ366" s="417"/>
      <c r="HK366" s="417"/>
      <c r="HL366" s="417"/>
      <c r="HM366" s="417"/>
      <c r="HN366" s="417"/>
      <c r="HO366" s="417"/>
      <c r="HP366" s="417"/>
      <c r="HQ366" s="417"/>
      <c r="HR366" s="417"/>
      <c r="HS366" s="417"/>
      <c r="HT366" s="417"/>
      <c r="HU366" s="417"/>
      <c r="HV366" s="417"/>
      <c r="HW366" s="417"/>
      <c r="HX366" s="417"/>
      <c r="HY366" s="417"/>
      <c r="HZ366" s="417"/>
      <c r="IA366" s="417"/>
      <c r="IB366" s="417"/>
      <c r="IC366" s="417"/>
      <c r="ID366" s="417"/>
      <c r="IE366" s="417"/>
      <c r="IF366" s="417"/>
      <c r="IG366" s="417"/>
      <c r="IH366" s="417"/>
      <c r="II366" s="417"/>
      <c r="IJ366" s="417"/>
      <c r="IK366" s="417"/>
      <c r="IL366" s="417"/>
      <c r="IM366" s="417"/>
      <c r="IN366" s="417"/>
      <c r="IO366" s="417"/>
      <c r="IP366" s="417"/>
      <c r="IQ366" s="417"/>
      <c r="IR366" s="417"/>
      <c r="IS366" s="417"/>
      <c r="IT366" s="417"/>
      <c r="IU366" s="417"/>
      <c r="IV366" s="417"/>
    </row>
    <row r="367" spans="2:256" s="378" customFormat="1" ht="36" hidden="1" customHeight="1">
      <c r="B367" s="379"/>
      <c r="C367" s="380"/>
      <c r="D367" s="379"/>
      <c r="E367" s="379"/>
      <c r="F367" s="379"/>
      <c r="G367" s="379"/>
      <c r="H367" s="379"/>
      <c r="I367" s="379"/>
      <c r="J367" s="481"/>
      <c r="K367" s="381"/>
      <c r="L367" s="380"/>
      <c r="M367" s="379"/>
      <c r="N367" s="379"/>
      <c r="O367" s="379"/>
      <c r="P367" s="379"/>
      <c r="Q367" s="379"/>
      <c r="R367" s="379"/>
      <c r="S367" s="379"/>
      <c r="T367" s="382"/>
      <c r="U367" s="417"/>
      <c r="V367" s="417"/>
      <c r="W367" s="417"/>
      <c r="X367" s="417"/>
      <c r="Y367" s="417"/>
      <c r="Z367" s="417"/>
      <c r="AA367" s="417"/>
      <c r="AB367" s="417"/>
      <c r="AC367" s="417"/>
      <c r="AD367" s="417"/>
      <c r="AE367" s="417"/>
      <c r="AF367" s="417"/>
      <c r="AG367" s="417"/>
      <c r="AH367" s="417"/>
      <c r="AI367" s="417"/>
      <c r="AJ367" s="417"/>
      <c r="AK367" s="417"/>
      <c r="AL367" s="417"/>
      <c r="AM367" s="417"/>
      <c r="AN367" s="417"/>
      <c r="AO367" s="417"/>
      <c r="AP367" s="417"/>
      <c r="AQ367" s="417"/>
      <c r="AR367" s="417"/>
      <c r="AS367" s="417"/>
      <c r="AT367" s="417"/>
      <c r="AU367" s="417"/>
      <c r="AV367" s="417"/>
      <c r="AW367" s="417"/>
      <c r="AX367" s="417"/>
      <c r="AY367" s="417"/>
      <c r="AZ367" s="417"/>
      <c r="BA367" s="417"/>
      <c r="BB367" s="417"/>
      <c r="BC367" s="417"/>
      <c r="BD367" s="417"/>
      <c r="BE367" s="417"/>
      <c r="BF367" s="417"/>
      <c r="BG367" s="417"/>
      <c r="BH367" s="417"/>
      <c r="BI367" s="417"/>
      <c r="BJ367" s="417"/>
      <c r="BK367" s="417"/>
      <c r="BL367" s="417"/>
      <c r="BM367" s="417"/>
      <c r="BN367" s="417"/>
      <c r="BO367" s="417"/>
      <c r="BP367" s="417"/>
      <c r="BQ367" s="417"/>
      <c r="BR367" s="417"/>
      <c r="BS367" s="417"/>
      <c r="BT367" s="417"/>
      <c r="BU367" s="417"/>
      <c r="BV367" s="417"/>
      <c r="BW367" s="417"/>
      <c r="BX367" s="417"/>
      <c r="BY367" s="417"/>
      <c r="BZ367" s="417"/>
      <c r="CA367" s="417"/>
      <c r="CB367" s="417"/>
      <c r="CC367" s="417"/>
      <c r="CD367" s="417"/>
      <c r="CE367" s="417"/>
      <c r="CF367" s="417"/>
      <c r="CG367" s="417"/>
      <c r="CH367" s="417"/>
      <c r="CI367" s="417"/>
      <c r="CJ367" s="417"/>
      <c r="CK367" s="417"/>
      <c r="CL367" s="417"/>
      <c r="CM367" s="417"/>
      <c r="CN367" s="417"/>
      <c r="CO367" s="417"/>
      <c r="CP367" s="417"/>
      <c r="CQ367" s="417"/>
      <c r="CR367" s="417"/>
      <c r="CS367" s="417"/>
      <c r="CT367" s="417"/>
      <c r="CU367" s="417"/>
      <c r="CV367" s="417"/>
      <c r="CW367" s="417"/>
      <c r="CX367" s="417"/>
      <c r="CY367" s="417"/>
      <c r="CZ367" s="417"/>
      <c r="DA367" s="417"/>
      <c r="DB367" s="417"/>
      <c r="DC367" s="417"/>
      <c r="DD367" s="417"/>
      <c r="DE367" s="417"/>
      <c r="DF367" s="417"/>
      <c r="DG367" s="417"/>
      <c r="DH367" s="417"/>
      <c r="DI367" s="417"/>
      <c r="DJ367" s="417"/>
      <c r="DK367" s="417"/>
      <c r="DL367" s="417"/>
      <c r="DM367" s="417"/>
      <c r="DN367" s="417"/>
      <c r="DO367" s="417"/>
      <c r="DP367" s="417"/>
      <c r="DQ367" s="417"/>
      <c r="DR367" s="417"/>
      <c r="DS367" s="417"/>
      <c r="DT367" s="417"/>
      <c r="DU367" s="417"/>
      <c r="DV367" s="417"/>
      <c r="DW367" s="417"/>
      <c r="DX367" s="417"/>
      <c r="DY367" s="417"/>
      <c r="DZ367" s="417"/>
      <c r="EA367" s="417"/>
      <c r="EB367" s="417"/>
      <c r="EC367" s="417"/>
      <c r="ED367" s="417"/>
      <c r="EE367" s="417"/>
      <c r="EF367" s="417"/>
      <c r="EG367" s="417"/>
      <c r="EH367" s="417"/>
      <c r="EI367" s="417"/>
      <c r="EJ367" s="417"/>
      <c r="EK367" s="417"/>
      <c r="EL367" s="417"/>
      <c r="EM367" s="417"/>
      <c r="EN367" s="417"/>
      <c r="EO367" s="417"/>
      <c r="EP367" s="417"/>
      <c r="EQ367" s="417"/>
      <c r="ER367" s="417"/>
      <c r="ES367" s="417"/>
      <c r="ET367" s="417"/>
      <c r="EU367" s="417"/>
      <c r="EV367" s="417"/>
      <c r="EW367" s="417"/>
      <c r="EX367" s="417"/>
      <c r="EY367" s="417"/>
      <c r="EZ367" s="417"/>
      <c r="FA367" s="417"/>
      <c r="FB367" s="417"/>
      <c r="FC367" s="417"/>
      <c r="FD367" s="417"/>
      <c r="FE367" s="417"/>
      <c r="FF367" s="417"/>
      <c r="FG367" s="417"/>
      <c r="FH367" s="417"/>
      <c r="FI367" s="417"/>
      <c r="FJ367" s="417"/>
      <c r="FK367" s="417"/>
      <c r="FL367" s="417"/>
      <c r="FM367" s="417"/>
      <c r="FN367" s="417"/>
      <c r="FO367" s="417"/>
      <c r="FP367" s="417"/>
      <c r="FQ367" s="417"/>
      <c r="FR367" s="417"/>
      <c r="FS367" s="417"/>
      <c r="FT367" s="417"/>
      <c r="FU367" s="417"/>
      <c r="FV367" s="417"/>
      <c r="FW367" s="417"/>
      <c r="FX367" s="417"/>
      <c r="FY367" s="417"/>
      <c r="FZ367" s="417"/>
      <c r="GA367" s="417"/>
      <c r="GB367" s="417"/>
      <c r="GC367" s="417"/>
      <c r="GD367" s="417"/>
      <c r="GE367" s="417"/>
      <c r="GF367" s="417"/>
      <c r="GG367" s="417"/>
      <c r="GH367" s="417"/>
      <c r="GI367" s="417"/>
      <c r="GJ367" s="417"/>
      <c r="GK367" s="417"/>
      <c r="GL367" s="417"/>
      <c r="GM367" s="417"/>
      <c r="GN367" s="417"/>
      <c r="GO367" s="417"/>
      <c r="GP367" s="417"/>
      <c r="GQ367" s="417"/>
      <c r="GR367" s="417"/>
      <c r="GS367" s="417"/>
      <c r="GT367" s="417"/>
      <c r="GU367" s="417"/>
      <c r="GV367" s="417"/>
      <c r="GW367" s="417"/>
      <c r="GX367" s="417"/>
      <c r="GY367" s="417"/>
      <c r="GZ367" s="417"/>
      <c r="HA367" s="417"/>
      <c r="HB367" s="417"/>
      <c r="HC367" s="417"/>
      <c r="HD367" s="417"/>
      <c r="HE367" s="417"/>
      <c r="HF367" s="417"/>
      <c r="HG367" s="417"/>
      <c r="HH367" s="417"/>
      <c r="HI367" s="417"/>
      <c r="HJ367" s="417"/>
      <c r="HK367" s="417"/>
      <c r="HL367" s="417"/>
      <c r="HM367" s="417"/>
      <c r="HN367" s="417"/>
      <c r="HO367" s="417"/>
      <c r="HP367" s="417"/>
      <c r="HQ367" s="417"/>
      <c r="HR367" s="417"/>
      <c r="HS367" s="417"/>
      <c r="HT367" s="417"/>
      <c r="HU367" s="417"/>
      <c r="HV367" s="417"/>
      <c r="HW367" s="417"/>
      <c r="HX367" s="417"/>
      <c r="HY367" s="417"/>
      <c r="HZ367" s="417"/>
      <c r="IA367" s="417"/>
      <c r="IB367" s="417"/>
      <c r="IC367" s="417"/>
      <c r="ID367" s="417"/>
      <c r="IE367" s="417"/>
      <c r="IF367" s="417"/>
      <c r="IG367" s="417"/>
      <c r="IH367" s="417"/>
      <c r="II367" s="417"/>
      <c r="IJ367" s="417"/>
      <c r="IK367" s="417"/>
      <c r="IL367" s="417"/>
      <c r="IM367" s="417"/>
      <c r="IN367" s="417"/>
      <c r="IO367" s="417"/>
      <c r="IP367" s="417"/>
      <c r="IQ367" s="417"/>
      <c r="IR367" s="417"/>
      <c r="IS367" s="417"/>
      <c r="IT367" s="417"/>
      <c r="IU367" s="417"/>
      <c r="IV367" s="417"/>
    </row>
    <row r="368" spans="2:256" s="378" customFormat="1" ht="36" hidden="1" customHeight="1">
      <c r="B368" s="379"/>
      <c r="C368" s="380"/>
      <c r="D368" s="379"/>
      <c r="E368" s="379"/>
      <c r="F368" s="379"/>
      <c r="G368" s="379"/>
      <c r="H368" s="379"/>
      <c r="I368" s="379"/>
      <c r="J368" s="481"/>
      <c r="K368" s="381"/>
      <c r="L368" s="380"/>
      <c r="M368" s="379"/>
      <c r="N368" s="379"/>
      <c r="O368" s="379"/>
      <c r="P368" s="379"/>
      <c r="Q368" s="379"/>
      <c r="R368" s="379"/>
      <c r="S368" s="379"/>
      <c r="T368" s="382"/>
      <c r="U368" s="417"/>
      <c r="V368" s="417"/>
      <c r="W368" s="417"/>
      <c r="X368" s="417"/>
      <c r="Y368" s="417"/>
      <c r="Z368" s="417"/>
      <c r="AA368" s="417"/>
      <c r="AB368" s="417"/>
      <c r="AC368" s="417"/>
      <c r="AD368" s="417"/>
      <c r="AE368" s="417"/>
      <c r="AF368" s="417"/>
      <c r="AG368" s="417"/>
      <c r="AH368" s="417"/>
      <c r="AI368" s="417"/>
      <c r="AJ368" s="417"/>
      <c r="AK368" s="417"/>
      <c r="AL368" s="417"/>
      <c r="AM368" s="417"/>
      <c r="AN368" s="417"/>
      <c r="AO368" s="417"/>
      <c r="AP368" s="417"/>
      <c r="AQ368" s="417"/>
      <c r="AR368" s="417"/>
      <c r="AS368" s="417"/>
      <c r="AT368" s="417"/>
      <c r="AU368" s="417"/>
      <c r="AV368" s="417"/>
      <c r="AW368" s="417"/>
      <c r="AX368" s="417"/>
      <c r="AY368" s="417"/>
      <c r="AZ368" s="417"/>
      <c r="BA368" s="417"/>
      <c r="BB368" s="417"/>
      <c r="BC368" s="417"/>
      <c r="BD368" s="417"/>
      <c r="BE368" s="417"/>
      <c r="BF368" s="417"/>
      <c r="BG368" s="417"/>
      <c r="BH368" s="417"/>
      <c r="BI368" s="417"/>
      <c r="BJ368" s="417"/>
      <c r="BK368" s="417"/>
      <c r="BL368" s="417"/>
      <c r="BM368" s="417"/>
      <c r="BN368" s="417"/>
      <c r="BO368" s="417"/>
      <c r="BP368" s="417"/>
      <c r="BQ368" s="417"/>
      <c r="BR368" s="417"/>
      <c r="BS368" s="417"/>
      <c r="BT368" s="417"/>
      <c r="BU368" s="417"/>
      <c r="BV368" s="417"/>
      <c r="BW368" s="417"/>
      <c r="BX368" s="417"/>
      <c r="BY368" s="417"/>
      <c r="BZ368" s="417"/>
      <c r="CA368" s="417"/>
      <c r="CB368" s="417"/>
      <c r="CC368" s="417"/>
      <c r="CD368" s="417"/>
      <c r="CE368" s="417"/>
      <c r="CF368" s="417"/>
      <c r="CG368" s="417"/>
      <c r="CH368" s="417"/>
      <c r="CI368" s="417"/>
      <c r="CJ368" s="417"/>
      <c r="CK368" s="417"/>
      <c r="CL368" s="417"/>
      <c r="CM368" s="417"/>
      <c r="CN368" s="417"/>
      <c r="CO368" s="417"/>
      <c r="CP368" s="417"/>
      <c r="CQ368" s="417"/>
      <c r="CR368" s="417"/>
      <c r="CS368" s="417"/>
      <c r="CT368" s="417"/>
      <c r="CU368" s="417"/>
      <c r="CV368" s="417"/>
      <c r="CW368" s="417"/>
      <c r="CX368" s="417"/>
      <c r="CY368" s="417"/>
      <c r="CZ368" s="417"/>
      <c r="DA368" s="417"/>
      <c r="DB368" s="417"/>
      <c r="DC368" s="417"/>
      <c r="DD368" s="417"/>
      <c r="DE368" s="417"/>
      <c r="DF368" s="417"/>
      <c r="DG368" s="417"/>
      <c r="DH368" s="417"/>
      <c r="DI368" s="417"/>
      <c r="DJ368" s="417"/>
      <c r="DK368" s="417"/>
      <c r="DL368" s="417"/>
      <c r="DM368" s="417"/>
      <c r="DN368" s="417"/>
      <c r="DO368" s="417"/>
      <c r="DP368" s="417"/>
      <c r="DQ368" s="417"/>
      <c r="DR368" s="417"/>
      <c r="DS368" s="417"/>
      <c r="DT368" s="417"/>
      <c r="DU368" s="417"/>
      <c r="DV368" s="417"/>
      <c r="DW368" s="417"/>
      <c r="DX368" s="417"/>
      <c r="DY368" s="417"/>
      <c r="DZ368" s="417"/>
      <c r="EA368" s="417"/>
      <c r="EB368" s="417"/>
      <c r="EC368" s="417"/>
      <c r="ED368" s="417"/>
      <c r="EE368" s="417"/>
      <c r="EF368" s="417"/>
      <c r="EG368" s="417"/>
      <c r="EH368" s="417"/>
      <c r="EI368" s="417"/>
      <c r="EJ368" s="417"/>
      <c r="EK368" s="417"/>
      <c r="EL368" s="417"/>
      <c r="EM368" s="417"/>
      <c r="EN368" s="417"/>
      <c r="EO368" s="417"/>
      <c r="EP368" s="417"/>
      <c r="EQ368" s="417"/>
      <c r="ER368" s="417"/>
      <c r="ES368" s="417"/>
      <c r="ET368" s="417"/>
      <c r="EU368" s="417"/>
      <c r="EV368" s="417"/>
      <c r="EW368" s="417"/>
      <c r="EX368" s="417"/>
      <c r="EY368" s="417"/>
      <c r="EZ368" s="417"/>
      <c r="FA368" s="417"/>
      <c r="FB368" s="417"/>
      <c r="FC368" s="417"/>
      <c r="FD368" s="417"/>
      <c r="FE368" s="417"/>
      <c r="FF368" s="417"/>
      <c r="FG368" s="417"/>
      <c r="FH368" s="417"/>
      <c r="FI368" s="417"/>
      <c r="FJ368" s="417"/>
      <c r="FK368" s="417"/>
      <c r="FL368" s="417"/>
      <c r="FM368" s="417"/>
      <c r="FN368" s="417"/>
      <c r="FO368" s="417"/>
      <c r="FP368" s="417"/>
      <c r="FQ368" s="417"/>
      <c r="FR368" s="417"/>
      <c r="FS368" s="417"/>
      <c r="FT368" s="417"/>
      <c r="FU368" s="417"/>
      <c r="FV368" s="417"/>
      <c r="FW368" s="417"/>
      <c r="FX368" s="417"/>
      <c r="FY368" s="417"/>
      <c r="FZ368" s="417"/>
      <c r="GA368" s="417"/>
      <c r="GB368" s="417"/>
      <c r="GC368" s="417"/>
      <c r="GD368" s="417"/>
      <c r="GE368" s="417"/>
      <c r="GF368" s="417"/>
      <c r="GG368" s="417"/>
      <c r="GH368" s="417"/>
      <c r="GI368" s="417"/>
      <c r="GJ368" s="417"/>
      <c r="GK368" s="417"/>
      <c r="GL368" s="417"/>
      <c r="GM368" s="417"/>
      <c r="GN368" s="417"/>
      <c r="GO368" s="417"/>
      <c r="GP368" s="417"/>
      <c r="GQ368" s="417"/>
      <c r="GR368" s="417"/>
      <c r="GS368" s="417"/>
      <c r="GT368" s="417"/>
      <c r="GU368" s="417"/>
      <c r="GV368" s="417"/>
      <c r="GW368" s="417"/>
      <c r="GX368" s="417"/>
      <c r="GY368" s="417"/>
      <c r="GZ368" s="417"/>
      <c r="HA368" s="417"/>
      <c r="HB368" s="417"/>
      <c r="HC368" s="417"/>
      <c r="HD368" s="417"/>
      <c r="HE368" s="417"/>
      <c r="HF368" s="417"/>
      <c r="HG368" s="417"/>
      <c r="HH368" s="417"/>
      <c r="HI368" s="417"/>
      <c r="HJ368" s="417"/>
      <c r="HK368" s="417"/>
      <c r="HL368" s="417"/>
      <c r="HM368" s="417"/>
      <c r="HN368" s="417"/>
      <c r="HO368" s="417"/>
      <c r="HP368" s="417"/>
      <c r="HQ368" s="417"/>
      <c r="HR368" s="417"/>
      <c r="HS368" s="417"/>
      <c r="HT368" s="417"/>
      <c r="HU368" s="417"/>
      <c r="HV368" s="417"/>
      <c r="HW368" s="417"/>
      <c r="HX368" s="417"/>
      <c r="HY368" s="417"/>
      <c r="HZ368" s="417"/>
      <c r="IA368" s="417"/>
      <c r="IB368" s="417"/>
      <c r="IC368" s="417"/>
      <c r="ID368" s="417"/>
      <c r="IE368" s="417"/>
      <c r="IF368" s="417"/>
      <c r="IG368" s="417"/>
      <c r="IH368" s="417"/>
      <c r="II368" s="417"/>
      <c r="IJ368" s="417"/>
      <c r="IK368" s="417"/>
      <c r="IL368" s="417"/>
      <c r="IM368" s="417"/>
      <c r="IN368" s="417"/>
      <c r="IO368" s="417"/>
      <c r="IP368" s="417"/>
      <c r="IQ368" s="417"/>
      <c r="IR368" s="417"/>
      <c r="IS368" s="417"/>
      <c r="IT368" s="417"/>
      <c r="IU368" s="417"/>
      <c r="IV368" s="417"/>
    </row>
    <row r="369" spans="2:256" s="378" customFormat="1" ht="36" hidden="1" customHeight="1">
      <c r="B369" s="379"/>
      <c r="C369" s="380"/>
      <c r="D369" s="379"/>
      <c r="E369" s="379"/>
      <c r="F369" s="379"/>
      <c r="G369" s="379"/>
      <c r="H369" s="379"/>
      <c r="I369" s="379"/>
      <c r="J369" s="481"/>
      <c r="K369" s="381"/>
      <c r="L369" s="380"/>
      <c r="M369" s="379"/>
      <c r="N369" s="379"/>
      <c r="O369" s="379"/>
      <c r="P369" s="379"/>
      <c r="Q369" s="379"/>
      <c r="R369" s="379"/>
      <c r="S369" s="379"/>
      <c r="T369" s="382"/>
      <c r="U369" s="417"/>
      <c r="V369" s="417"/>
      <c r="W369" s="417"/>
      <c r="X369" s="417"/>
      <c r="Y369" s="417"/>
      <c r="Z369" s="417"/>
      <c r="AA369" s="417"/>
      <c r="AB369" s="417"/>
      <c r="AC369" s="417"/>
      <c r="AD369" s="417"/>
      <c r="AE369" s="417"/>
      <c r="AF369" s="417"/>
      <c r="AG369" s="417"/>
      <c r="AH369" s="417"/>
      <c r="AI369" s="417"/>
      <c r="AJ369" s="417"/>
      <c r="AK369" s="417"/>
      <c r="AL369" s="417"/>
      <c r="AM369" s="417"/>
      <c r="AN369" s="417"/>
      <c r="AO369" s="417"/>
      <c r="AP369" s="417"/>
      <c r="AQ369" s="417"/>
      <c r="AR369" s="417"/>
      <c r="AS369" s="417"/>
      <c r="AT369" s="417"/>
      <c r="AU369" s="417"/>
      <c r="AV369" s="417"/>
      <c r="AW369" s="417"/>
      <c r="AX369" s="417"/>
      <c r="AY369" s="417"/>
      <c r="AZ369" s="417"/>
      <c r="BA369" s="417"/>
      <c r="BB369" s="417"/>
      <c r="BC369" s="417"/>
      <c r="BD369" s="417"/>
      <c r="BE369" s="417"/>
      <c r="BF369" s="417"/>
      <c r="BG369" s="417"/>
      <c r="BH369" s="417"/>
      <c r="BI369" s="417"/>
      <c r="BJ369" s="417"/>
      <c r="BK369" s="417"/>
      <c r="BL369" s="417"/>
      <c r="BM369" s="417"/>
      <c r="BN369" s="417"/>
      <c r="BO369" s="417"/>
      <c r="BP369" s="417"/>
      <c r="BQ369" s="417"/>
      <c r="BR369" s="417"/>
      <c r="BS369" s="417"/>
      <c r="BT369" s="417"/>
      <c r="BU369" s="417"/>
      <c r="BV369" s="417"/>
      <c r="BW369" s="417"/>
      <c r="BX369" s="417"/>
      <c r="BY369" s="417"/>
      <c r="BZ369" s="417"/>
      <c r="CA369" s="417"/>
      <c r="CB369" s="417"/>
      <c r="CC369" s="417"/>
      <c r="CD369" s="417"/>
      <c r="CE369" s="417"/>
      <c r="CF369" s="417"/>
      <c r="CG369" s="417"/>
      <c r="CH369" s="417"/>
      <c r="CI369" s="417"/>
      <c r="CJ369" s="417"/>
      <c r="CK369" s="417"/>
      <c r="CL369" s="417"/>
      <c r="CM369" s="417"/>
      <c r="CN369" s="417"/>
      <c r="CO369" s="417"/>
      <c r="CP369" s="417"/>
      <c r="CQ369" s="417"/>
      <c r="CR369" s="417"/>
      <c r="CS369" s="417"/>
      <c r="CT369" s="417"/>
      <c r="CU369" s="417"/>
      <c r="CV369" s="417"/>
      <c r="CW369" s="417"/>
      <c r="CX369" s="417"/>
      <c r="CY369" s="417"/>
      <c r="CZ369" s="417"/>
      <c r="DA369" s="417"/>
      <c r="DB369" s="417"/>
      <c r="DC369" s="417"/>
      <c r="DD369" s="417"/>
      <c r="DE369" s="417"/>
      <c r="DF369" s="417"/>
      <c r="DG369" s="417"/>
      <c r="DH369" s="417"/>
      <c r="DI369" s="417"/>
      <c r="DJ369" s="417"/>
      <c r="DK369" s="417"/>
      <c r="DL369" s="417"/>
      <c r="DM369" s="417"/>
      <c r="DN369" s="417"/>
      <c r="DO369" s="417"/>
      <c r="DP369" s="417"/>
      <c r="DQ369" s="417"/>
      <c r="DR369" s="417"/>
      <c r="DS369" s="417"/>
      <c r="DT369" s="417"/>
      <c r="DU369" s="417"/>
      <c r="DV369" s="417"/>
      <c r="DW369" s="417"/>
      <c r="DX369" s="417"/>
      <c r="DY369" s="417"/>
      <c r="DZ369" s="417"/>
      <c r="EA369" s="417"/>
      <c r="EB369" s="417"/>
      <c r="EC369" s="417"/>
      <c r="ED369" s="417"/>
      <c r="EE369" s="417"/>
      <c r="EF369" s="417"/>
      <c r="EG369" s="417"/>
      <c r="EH369" s="417"/>
      <c r="EI369" s="417"/>
      <c r="EJ369" s="417"/>
      <c r="EK369" s="417"/>
      <c r="EL369" s="417"/>
      <c r="EM369" s="417"/>
      <c r="EN369" s="417"/>
      <c r="EO369" s="417"/>
      <c r="EP369" s="417"/>
      <c r="EQ369" s="417"/>
      <c r="ER369" s="417"/>
      <c r="ES369" s="417"/>
      <c r="ET369" s="417"/>
      <c r="EU369" s="417"/>
      <c r="EV369" s="417"/>
      <c r="EW369" s="417"/>
      <c r="EX369" s="417"/>
      <c r="EY369" s="417"/>
      <c r="EZ369" s="417"/>
      <c r="FA369" s="417"/>
      <c r="FB369" s="417"/>
      <c r="FC369" s="417"/>
      <c r="FD369" s="417"/>
      <c r="FE369" s="417"/>
      <c r="FF369" s="417"/>
      <c r="FG369" s="417"/>
      <c r="FH369" s="417"/>
      <c r="FI369" s="417"/>
      <c r="FJ369" s="417"/>
      <c r="FK369" s="417"/>
      <c r="FL369" s="417"/>
      <c r="FM369" s="417"/>
      <c r="FN369" s="417"/>
      <c r="FO369" s="417"/>
      <c r="FP369" s="417"/>
      <c r="FQ369" s="417"/>
      <c r="FR369" s="417"/>
      <c r="FS369" s="417"/>
      <c r="FT369" s="417"/>
      <c r="FU369" s="417"/>
      <c r="FV369" s="417"/>
      <c r="FW369" s="417"/>
      <c r="FX369" s="417"/>
      <c r="FY369" s="417"/>
      <c r="FZ369" s="417"/>
      <c r="GA369" s="417"/>
      <c r="GB369" s="417"/>
      <c r="GC369" s="417"/>
      <c r="GD369" s="417"/>
      <c r="GE369" s="417"/>
      <c r="GF369" s="417"/>
      <c r="GG369" s="417"/>
      <c r="GH369" s="417"/>
      <c r="GI369" s="417"/>
      <c r="GJ369" s="417"/>
      <c r="GK369" s="417"/>
      <c r="GL369" s="417"/>
      <c r="GM369" s="417"/>
      <c r="GN369" s="417"/>
      <c r="GO369" s="417"/>
      <c r="GP369" s="417"/>
      <c r="GQ369" s="417"/>
      <c r="GR369" s="417"/>
      <c r="GS369" s="417"/>
      <c r="GT369" s="417"/>
      <c r="GU369" s="417"/>
      <c r="GV369" s="417"/>
      <c r="GW369" s="417"/>
      <c r="GX369" s="417"/>
      <c r="GY369" s="417"/>
      <c r="GZ369" s="417"/>
      <c r="HA369" s="417"/>
      <c r="HB369" s="417"/>
      <c r="HC369" s="417"/>
      <c r="HD369" s="417"/>
      <c r="HE369" s="417"/>
      <c r="HF369" s="417"/>
      <c r="HG369" s="417"/>
      <c r="HH369" s="417"/>
      <c r="HI369" s="417"/>
      <c r="HJ369" s="417"/>
      <c r="HK369" s="417"/>
      <c r="HL369" s="417"/>
      <c r="HM369" s="417"/>
      <c r="HN369" s="417"/>
      <c r="HO369" s="417"/>
      <c r="HP369" s="417"/>
      <c r="HQ369" s="417"/>
      <c r="HR369" s="417"/>
      <c r="HS369" s="417"/>
      <c r="HT369" s="417"/>
      <c r="HU369" s="417"/>
      <c r="HV369" s="417"/>
      <c r="HW369" s="417"/>
      <c r="HX369" s="417"/>
      <c r="HY369" s="417"/>
      <c r="HZ369" s="417"/>
      <c r="IA369" s="417"/>
      <c r="IB369" s="417"/>
      <c r="IC369" s="417"/>
      <c r="ID369" s="417"/>
      <c r="IE369" s="417"/>
      <c r="IF369" s="417"/>
      <c r="IG369" s="417"/>
      <c r="IH369" s="417"/>
      <c r="II369" s="417"/>
      <c r="IJ369" s="417"/>
      <c r="IK369" s="417"/>
      <c r="IL369" s="417"/>
      <c r="IM369" s="417"/>
      <c r="IN369" s="417"/>
      <c r="IO369" s="417"/>
      <c r="IP369" s="417"/>
      <c r="IQ369" s="417"/>
      <c r="IR369" s="417"/>
      <c r="IS369" s="417"/>
      <c r="IT369" s="417"/>
      <c r="IU369" s="417"/>
      <c r="IV369" s="417"/>
    </row>
    <row r="370" spans="2:256" s="378" customFormat="1" ht="36" hidden="1" customHeight="1">
      <c r="B370" s="379"/>
      <c r="C370" s="380"/>
      <c r="D370" s="379"/>
      <c r="E370" s="379"/>
      <c r="F370" s="379"/>
      <c r="G370" s="379"/>
      <c r="H370" s="379"/>
      <c r="I370" s="379"/>
      <c r="J370" s="481"/>
      <c r="K370" s="381"/>
      <c r="L370" s="380"/>
      <c r="M370" s="379"/>
      <c r="N370" s="379"/>
      <c r="O370" s="379"/>
      <c r="P370" s="379"/>
      <c r="Q370" s="379"/>
      <c r="R370" s="379"/>
      <c r="S370" s="379"/>
      <c r="T370" s="382"/>
      <c r="U370" s="417"/>
      <c r="V370" s="417"/>
      <c r="W370" s="417"/>
      <c r="X370" s="417"/>
      <c r="Y370" s="417"/>
      <c r="Z370" s="417"/>
      <c r="AA370" s="417"/>
      <c r="AB370" s="417"/>
      <c r="AC370" s="417"/>
      <c r="AD370" s="417"/>
      <c r="AE370" s="417"/>
      <c r="AF370" s="417"/>
      <c r="AG370" s="417"/>
      <c r="AH370" s="417"/>
      <c r="AI370" s="417"/>
      <c r="AJ370" s="417"/>
      <c r="AK370" s="417"/>
      <c r="AL370" s="417"/>
      <c r="AM370" s="417"/>
      <c r="AN370" s="417"/>
      <c r="AO370" s="417"/>
      <c r="AP370" s="417"/>
      <c r="AQ370" s="417"/>
      <c r="AR370" s="417"/>
      <c r="AS370" s="417"/>
      <c r="AT370" s="417"/>
      <c r="AU370" s="417"/>
      <c r="AV370" s="417"/>
      <c r="AW370" s="417"/>
      <c r="AX370" s="417"/>
      <c r="AY370" s="417"/>
      <c r="AZ370" s="417"/>
      <c r="BA370" s="417"/>
      <c r="BB370" s="417"/>
      <c r="BC370" s="417"/>
      <c r="BD370" s="417"/>
      <c r="BE370" s="417"/>
      <c r="BF370" s="417"/>
      <c r="BG370" s="417"/>
      <c r="BH370" s="417"/>
      <c r="BI370" s="417"/>
      <c r="BJ370" s="417"/>
      <c r="BK370" s="417"/>
      <c r="BL370" s="417"/>
      <c r="BM370" s="417"/>
      <c r="BN370" s="417"/>
      <c r="BO370" s="417"/>
      <c r="BP370" s="417"/>
      <c r="BQ370" s="417"/>
      <c r="BR370" s="417"/>
      <c r="BS370" s="417"/>
      <c r="BT370" s="417"/>
      <c r="BU370" s="417"/>
      <c r="BV370" s="417"/>
      <c r="BW370" s="417"/>
      <c r="BX370" s="417"/>
      <c r="BY370" s="417"/>
      <c r="BZ370" s="417"/>
      <c r="CA370" s="417"/>
      <c r="CB370" s="417"/>
      <c r="CC370" s="417"/>
      <c r="CD370" s="417"/>
      <c r="CE370" s="417"/>
      <c r="CF370" s="417"/>
      <c r="CG370" s="417"/>
      <c r="CH370" s="417"/>
      <c r="CI370" s="417"/>
      <c r="CJ370" s="417"/>
      <c r="CK370" s="417"/>
      <c r="CL370" s="417"/>
      <c r="CM370" s="417"/>
      <c r="CN370" s="417"/>
      <c r="CO370" s="417"/>
      <c r="CP370" s="417"/>
      <c r="CQ370" s="417"/>
      <c r="CR370" s="417"/>
      <c r="CS370" s="417"/>
      <c r="CT370" s="417"/>
      <c r="CU370" s="417"/>
      <c r="CV370" s="417"/>
      <c r="CW370" s="417"/>
      <c r="CX370" s="417"/>
      <c r="CY370" s="417"/>
      <c r="CZ370" s="417"/>
      <c r="DA370" s="417"/>
      <c r="DB370" s="417"/>
      <c r="DC370" s="417"/>
      <c r="DD370" s="417"/>
      <c r="DE370" s="417"/>
      <c r="DF370" s="417"/>
      <c r="DG370" s="417"/>
      <c r="DH370" s="417"/>
      <c r="DI370" s="417"/>
      <c r="DJ370" s="417"/>
      <c r="DK370" s="417"/>
      <c r="DL370" s="417"/>
      <c r="DM370" s="417"/>
      <c r="DN370" s="417"/>
      <c r="DO370" s="417"/>
      <c r="DP370" s="417"/>
      <c r="DQ370" s="417"/>
      <c r="DR370" s="417"/>
      <c r="DS370" s="417"/>
      <c r="DT370" s="417"/>
      <c r="DU370" s="417"/>
      <c r="DV370" s="417"/>
      <c r="DW370" s="417"/>
      <c r="DX370" s="417"/>
      <c r="DY370" s="417"/>
      <c r="DZ370" s="417"/>
      <c r="EA370" s="417"/>
      <c r="EB370" s="417"/>
      <c r="EC370" s="417"/>
      <c r="ED370" s="417"/>
      <c r="EE370" s="417"/>
      <c r="EF370" s="417"/>
      <c r="EG370" s="417"/>
      <c r="EH370" s="417"/>
      <c r="EI370" s="417"/>
      <c r="EJ370" s="417"/>
      <c r="EK370" s="417"/>
      <c r="EL370" s="417"/>
      <c r="EM370" s="417"/>
      <c r="EN370" s="417"/>
      <c r="EO370" s="417"/>
      <c r="EP370" s="417"/>
      <c r="EQ370" s="417"/>
      <c r="ER370" s="417"/>
      <c r="ES370" s="417"/>
      <c r="ET370" s="417"/>
      <c r="EU370" s="417"/>
      <c r="EV370" s="417"/>
      <c r="EW370" s="417"/>
      <c r="EX370" s="417"/>
      <c r="EY370" s="417"/>
      <c r="EZ370" s="417"/>
      <c r="FA370" s="417"/>
      <c r="FB370" s="417"/>
      <c r="FC370" s="417"/>
      <c r="FD370" s="417"/>
      <c r="FE370" s="417"/>
      <c r="FF370" s="417"/>
      <c r="FG370" s="417"/>
      <c r="FH370" s="417"/>
      <c r="FI370" s="417"/>
      <c r="FJ370" s="417"/>
      <c r="FK370" s="417"/>
      <c r="FL370" s="417"/>
      <c r="FM370" s="417"/>
      <c r="FN370" s="417"/>
      <c r="FO370" s="417"/>
      <c r="FP370" s="417"/>
      <c r="FQ370" s="417"/>
      <c r="FR370" s="417"/>
      <c r="FS370" s="417"/>
      <c r="FT370" s="417"/>
      <c r="FU370" s="417"/>
      <c r="FV370" s="417"/>
      <c r="FW370" s="417"/>
      <c r="FX370" s="417"/>
      <c r="FY370" s="417"/>
      <c r="FZ370" s="417"/>
      <c r="GA370" s="417"/>
      <c r="GB370" s="417"/>
      <c r="GC370" s="417"/>
      <c r="GD370" s="417"/>
      <c r="GE370" s="417"/>
      <c r="GF370" s="417"/>
      <c r="GG370" s="417"/>
      <c r="GH370" s="417"/>
      <c r="GI370" s="417"/>
      <c r="GJ370" s="417"/>
      <c r="GK370" s="417"/>
      <c r="GL370" s="417"/>
      <c r="GM370" s="417"/>
      <c r="GN370" s="417"/>
      <c r="GO370" s="417"/>
      <c r="GP370" s="417"/>
      <c r="GQ370" s="417"/>
      <c r="GR370" s="417"/>
      <c r="GS370" s="417"/>
      <c r="GT370" s="417"/>
      <c r="GU370" s="417"/>
      <c r="GV370" s="417"/>
      <c r="GW370" s="417"/>
      <c r="GX370" s="417"/>
      <c r="GY370" s="417"/>
      <c r="GZ370" s="417"/>
      <c r="HA370" s="417"/>
      <c r="HB370" s="417"/>
      <c r="HC370" s="417"/>
      <c r="HD370" s="417"/>
      <c r="HE370" s="417"/>
      <c r="HF370" s="417"/>
      <c r="HG370" s="417"/>
      <c r="HH370" s="417"/>
      <c r="HI370" s="417"/>
      <c r="HJ370" s="417"/>
      <c r="HK370" s="417"/>
      <c r="HL370" s="417"/>
      <c r="HM370" s="417"/>
      <c r="HN370" s="417"/>
      <c r="HO370" s="417"/>
      <c r="HP370" s="417"/>
      <c r="HQ370" s="417"/>
      <c r="HR370" s="417"/>
      <c r="HS370" s="417"/>
      <c r="HT370" s="417"/>
      <c r="HU370" s="417"/>
      <c r="HV370" s="417"/>
      <c r="HW370" s="417"/>
      <c r="HX370" s="417"/>
      <c r="HY370" s="417"/>
      <c r="HZ370" s="417"/>
      <c r="IA370" s="417"/>
      <c r="IB370" s="417"/>
      <c r="IC370" s="417"/>
      <c r="ID370" s="417"/>
      <c r="IE370" s="417"/>
      <c r="IF370" s="417"/>
      <c r="IG370" s="417"/>
      <c r="IH370" s="417"/>
      <c r="II370" s="417"/>
      <c r="IJ370" s="417"/>
      <c r="IK370" s="417"/>
      <c r="IL370" s="417"/>
      <c r="IM370" s="417"/>
      <c r="IN370" s="417"/>
      <c r="IO370" s="417"/>
      <c r="IP370" s="417"/>
      <c r="IQ370" s="417"/>
      <c r="IR370" s="417"/>
      <c r="IS370" s="417"/>
      <c r="IT370" s="417"/>
      <c r="IU370" s="417"/>
      <c r="IV370" s="417"/>
    </row>
    <row r="371" spans="2:256" s="378" customFormat="1" ht="36" hidden="1" customHeight="1">
      <c r="B371" s="379"/>
      <c r="C371" s="380"/>
      <c r="D371" s="379"/>
      <c r="E371" s="379"/>
      <c r="F371" s="379"/>
      <c r="G371" s="379"/>
      <c r="H371" s="379"/>
      <c r="I371" s="379"/>
      <c r="J371" s="481"/>
      <c r="K371" s="381"/>
      <c r="L371" s="380"/>
      <c r="M371" s="379"/>
      <c r="N371" s="379"/>
      <c r="O371" s="379"/>
      <c r="P371" s="379"/>
      <c r="Q371" s="379"/>
      <c r="R371" s="379"/>
      <c r="S371" s="379"/>
      <c r="T371" s="382"/>
      <c r="U371" s="417"/>
      <c r="V371" s="417"/>
      <c r="W371" s="417"/>
      <c r="X371" s="417"/>
      <c r="Y371" s="417"/>
      <c r="Z371" s="417"/>
      <c r="AA371" s="417"/>
      <c r="AB371" s="417"/>
      <c r="AC371" s="417"/>
      <c r="AD371" s="417"/>
      <c r="AE371" s="417"/>
      <c r="AF371" s="417"/>
      <c r="AG371" s="417"/>
      <c r="AH371" s="417"/>
      <c r="AI371" s="417"/>
      <c r="AJ371" s="417"/>
      <c r="AK371" s="417"/>
      <c r="AL371" s="417"/>
      <c r="AM371" s="417"/>
      <c r="AN371" s="417"/>
      <c r="AO371" s="417"/>
      <c r="AP371" s="417"/>
      <c r="AQ371" s="417"/>
      <c r="AR371" s="417"/>
      <c r="AS371" s="417"/>
      <c r="AT371" s="417"/>
      <c r="AU371" s="417"/>
      <c r="AV371" s="417"/>
      <c r="AW371" s="417"/>
      <c r="AX371" s="417"/>
      <c r="AY371" s="417"/>
      <c r="AZ371" s="417"/>
      <c r="BA371" s="417"/>
      <c r="BB371" s="417"/>
      <c r="BC371" s="417"/>
      <c r="BD371" s="417"/>
      <c r="BE371" s="417"/>
      <c r="BF371" s="417"/>
      <c r="BG371" s="417"/>
      <c r="BH371" s="417"/>
      <c r="BI371" s="417"/>
      <c r="BJ371" s="417"/>
      <c r="BK371" s="417"/>
      <c r="BL371" s="417"/>
      <c r="BM371" s="417"/>
      <c r="BN371" s="417"/>
      <c r="BO371" s="417"/>
      <c r="BP371" s="417"/>
      <c r="BQ371" s="417"/>
      <c r="BR371" s="417"/>
      <c r="BS371" s="417"/>
      <c r="BT371" s="417"/>
      <c r="BU371" s="417"/>
      <c r="BV371" s="417"/>
      <c r="BW371" s="417"/>
      <c r="BX371" s="417"/>
      <c r="BY371" s="417"/>
      <c r="BZ371" s="417"/>
      <c r="CA371" s="417"/>
      <c r="CB371" s="417"/>
      <c r="CC371" s="417"/>
      <c r="CD371" s="417"/>
      <c r="CE371" s="417"/>
      <c r="CF371" s="417"/>
      <c r="CG371" s="417"/>
      <c r="CH371" s="417"/>
      <c r="CI371" s="417"/>
      <c r="CJ371" s="417"/>
      <c r="CK371" s="417"/>
      <c r="CL371" s="417"/>
      <c r="CM371" s="417"/>
      <c r="CN371" s="417"/>
      <c r="CO371" s="417"/>
      <c r="CP371" s="417"/>
      <c r="CQ371" s="417"/>
      <c r="CR371" s="417"/>
      <c r="CS371" s="417"/>
      <c r="CT371" s="417"/>
      <c r="CU371" s="417"/>
      <c r="CV371" s="417"/>
      <c r="CW371" s="417"/>
      <c r="CX371" s="417"/>
      <c r="CY371" s="417"/>
      <c r="CZ371" s="417"/>
      <c r="DA371" s="417"/>
      <c r="DB371" s="417"/>
      <c r="DC371" s="417"/>
      <c r="DD371" s="417"/>
      <c r="DE371" s="417"/>
      <c r="DF371" s="417"/>
      <c r="DG371" s="417"/>
      <c r="DH371" s="417"/>
      <c r="DI371" s="417"/>
      <c r="DJ371" s="417"/>
      <c r="DK371" s="417"/>
      <c r="DL371" s="417"/>
      <c r="DM371" s="417"/>
      <c r="DN371" s="417"/>
      <c r="DO371" s="417"/>
      <c r="DP371" s="417"/>
      <c r="DQ371" s="417"/>
      <c r="DR371" s="417"/>
      <c r="DS371" s="417"/>
      <c r="DT371" s="417"/>
      <c r="DU371" s="417"/>
      <c r="DV371" s="417"/>
      <c r="DW371" s="417"/>
      <c r="DX371" s="417"/>
      <c r="DY371" s="417"/>
      <c r="DZ371" s="417"/>
      <c r="EA371" s="417"/>
      <c r="EB371" s="417"/>
      <c r="EC371" s="417"/>
      <c r="ED371" s="417"/>
      <c r="EE371" s="417"/>
      <c r="EF371" s="417"/>
      <c r="EG371" s="417"/>
      <c r="EH371" s="417"/>
      <c r="EI371" s="417"/>
      <c r="EJ371" s="417"/>
      <c r="EK371" s="417"/>
      <c r="EL371" s="417"/>
      <c r="EM371" s="417"/>
      <c r="EN371" s="417"/>
      <c r="EO371" s="417"/>
      <c r="EP371" s="417"/>
      <c r="EQ371" s="417"/>
      <c r="ER371" s="417"/>
      <c r="ES371" s="417"/>
      <c r="ET371" s="417"/>
      <c r="EU371" s="417"/>
      <c r="EV371" s="417"/>
      <c r="EW371" s="417"/>
      <c r="EX371" s="417"/>
      <c r="EY371" s="417"/>
      <c r="EZ371" s="417"/>
      <c r="FA371" s="417"/>
      <c r="FB371" s="417"/>
      <c r="FC371" s="417"/>
      <c r="FD371" s="417"/>
      <c r="FE371" s="417"/>
      <c r="FF371" s="417"/>
      <c r="FG371" s="417"/>
      <c r="FH371" s="417"/>
      <c r="FI371" s="417"/>
      <c r="FJ371" s="417"/>
      <c r="FK371" s="417"/>
      <c r="FL371" s="417"/>
      <c r="FM371" s="417"/>
      <c r="FN371" s="417"/>
      <c r="FO371" s="417"/>
      <c r="FP371" s="417"/>
      <c r="FQ371" s="417"/>
      <c r="FR371" s="417"/>
      <c r="FS371" s="417"/>
      <c r="FT371" s="417"/>
      <c r="FU371" s="417"/>
      <c r="FV371" s="417"/>
      <c r="FW371" s="417"/>
      <c r="FX371" s="417"/>
      <c r="FY371" s="417"/>
      <c r="FZ371" s="417"/>
      <c r="GA371" s="417"/>
      <c r="GB371" s="417"/>
      <c r="GC371" s="417"/>
      <c r="GD371" s="417"/>
      <c r="GE371" s="417"/>
      <c r="GF371" s="417"/>
      <c r="GG371" s="417"/>
      <c r="GH371" s="417"/>
      <c r="GI371" s="417"/>
      <c r="GJ371" s="417"/>
      <c r="GK371" s="417"/>
      <c r="GL371" s="417"/>
      <c r="GM371" s="417"/>
      <c r="GN371" s="417"/>
      <c r="GO371" s="417"/>
      <c r="GP371" s="417"/>
      <c r="GQ371" s="417"/>
      <c r="GR371" s="417"/>
      <c r="GS371" s="417"/>
      <c r="GT371" s="417"/>
      <c r="GU371" s="417"/>
      <c r="GV371" s="417"/>
      <c r="GW371" s="417"/>
      <c r="GX371" s="417"/>
      <c r="GY371" s="417"/>
      <c r="GZ371" s="417"/>
      <c r="HA371" s="417"/>
      <c r="HB371" s="417"/>
      <c r="HC371" s="417"/>
      <c r="HD371" s="417"/>
      <c r="HE371" s="417"/>
      <c r="HF371" s="417"/>
      <c r="HG371" s="417"/>
      <c r="HH371" s="417"/>
      <c r="HI371" s="417"/>
      <c r="HJ371" s="417"/>
      <c r="HK371" s="417"/>
      <c r="HL371" s="417"/>
      <c r="HM371" s="417"/>
      <c r="HN371" s="417"/>
      <c r="HO371" s="417"/>
      <c r="HP371" s="417"/>
      <c r="HQ371" s="417"/>
      <c r="HR371" s="417"/>
      <c r="HS371" s="417"/>
      <c r="HT371" s="417"/>
      <c r="HU371" s="417"/>
      <c r="HV371" s="417"/>
      <c r="HW371" s="417"/>
      <c r="HX371" s="417"/>
      <c r="HY371" s="417"/>
      <c r="HZ371" s="417"/>
      <c r="IA371" s="417"/>
      <c r="IB371" s="417"/>
      <c r="IC371" s="417"/>
      <c r="ID371" s="417"/>
      <c r="IE371" s="417"/>
      <c r="IF371" s="417"/>
      <c r="IG371" s="417"/>
      <c r="IH371" s="417"/>
      <c r="II371" s="417"/>
      <c r="IJ371" s="417"/>
      <c r="IK371" s="417"/>
      <c r="IL371" s="417"/>
      <c r="IM371" s="417"/>
      <c r="IN371" s="417"/>
      <c r="IO371" s="417"/>
      <c r="IP371" s="417"/>
      <c r="IQ371" s="417"/>
      <c r="IR371" s="417"/>
      <c r="IS371" s="417"/>
      <c r="IT371" s="417"/>
      <c r="IU371" s="417"/>
      <c r="IV371" s="417"/>
    </row>
    <row r="372" spans="2:256" s="378" customFormat="1" ht="36" hidden="1" customHeight="1">
      <c r="B372" s="379"/>
      <c r="C372" s="380"/>
      <c r="D372" s="379"/>
      <c r="E372" s="379"/>
      <c r="F372" s="379"/>
      <c r="G372" s="379"/>
      <c r="H372" s="379"/>
      <c r="I372" s="379"/>
      <c r="J372" s="481"/>
      <c r="K372" s="381"/>
      <c r="L372" s="380"/>
      <c r="M372" s="379"/>
      <c r="N372" s="379"/>
      <c r="O372" s="379"/>
      <c r="P372" s="379"/>
      <c r="Q372" s="379"/>
      <c r="R372" s="379"/>
      <c r="S372" s="379"/>
      <c r="T372" s="382"/>
      <c r="U372" s="417"/>
      <c r="V372" s="417"/>
      <c r="W372" s="417"/>
      <c r="X372" s="417"/>
      <c r="Y372" s="417"/>
      <c r="Z372" s="417"/>
      <c r="AA372" s="417"/>
      <c r="AB372" s="417"/>
      <c r="AC372" s="417"/>
      <c r="AD372" s="417"/>
      <c r="AE372" s="417"/>
      <c r="AF372" s="417"/>
      <c r="AG372" s="417"/>
      <c r="AH372" s="417"/>
      <c r="AI372" s="417"/>
      <c r="AJ372" s="417"/>
      <c r="AK372" s="417"/>
      <c r="AL372" s="417"/>
      <c r="AM372" s="417"/>
      <c r="AN372" s="417"/>
      <c r="AO372" s="417"/>
      <c r="AP372" s="417"/>
      <c r="AQ372" s="417"/>
      <c r="AR372" s="417"/>
      <c r="AS372" s="417"/>
      <c r="AT372" s="417"/>
      <c r="AU372" s="417"/>
      <c r="AV372" s="417"/>
      <c r="AW372" s="417"/>
      <c r="AX372" s="417"/>
      <c r="AY372" s="417"/>
      <c r="AZ372" s="417"/>
      <c r="BA372" s="417"/>
      <c r="BB372" s="417"/>
      <c r="BC372" s="417"/>
      <c r="BD372" s="417"/>
      <c r="BE372" s="417"/>
      <c r="BF372" s="417"/>
      <c r="BG372" s="417"/>
      <c r="BH372" s="417"/>
      <c r="BI372" s="417"/>
      <c r="BJ372" s="417"/>
      <c r="BK372" s="417"/>
      <c r="BL372" s="417"/>
      <c r="BM372" s="417"/>
      <c r="BN372" s="417"/>
      <c r="BO372" s="417"/>
      <c r="BP372" s="417"/>
      <c r="BQ372" s="417"/>
      <c r="BR372" s="417"/>
      <c r="BS372" s="417"/>
      <c r="BT372" s="417"/>
      <c r="BU372" s="417"/>
      <c r="BV372" s="417"/>
      <c r="BW372" s="417"/>
      <c r="BX372" s="417"/>
      <c r="BY372" s="417"/>
      <c r="BZ372" s="417"/>
      <c r="CA372" s="417"/>
      <c r="CB372" s="417"/>
      <c r="CC372" s="417"/>
      <c r="CD372" s="417"/>
      <c r="CE372" s="417"/>
      <c r="CF372" s="417"/>
      <c r="CG372" s="417"/>
      <c r="CH372" s="417"/>
      <c r="CI372" s="417"/>
      <c r="CJ372" s="417"/>
      <c r="CK372" s="417"/>
      <c r="CL372" s="417"/>
      <c r="CM372" s="417"/>
      <c r="CN372" s="417"/>
      <c r="CO372" s="417"/>
      <c r="CP372" s="417"/>
      <c r="CQ372" s="417"/>
      <c r="CR372" s="417"/>
      <c r="CS372" s="417"/>
      <c r="CT372" s="417"/>
      <c r="CU372" s="417"/>
      <c r="CV372" s="417"/>
      <c r="CW372" s="417"/>
      <c r="CX372" s="417"/>
      <c r="CY372" s="417"/>
      <c r="CZ372" s="417"/>
      <c r="DA372" s="417"/>
      <c r="DB372" s="417"/>
      <c r="DC372" s="417"/>
      <c r="DD372" s="417"/>
      <c r="DE372" s="417"/>
      <c r="DF372" s="417"/>
      <c r="DG372" s="417"/>
      <c r="DH372" s="417"/>
      <c r="DI372" s="417"/>
      <c r="DJ372" s="417"/>
      <c r="DK372" s="417"/>
      <c r="DL372" s="417"/>
      <c r="DM372" s="417"/>
      <c r="DN372" s="417"/>
      <c r="DO372" s="417"/>
      <c r="DP372" s="417"/>
      <c r="DQ372" s="417"/>
      <c r="DR372" s="417"/>
      <c r="DS372" s="417"/>
      <c r="DT372" s="417"/>
      <c r="DU372" s="417"/>
      <c r="DV372" s="417"/>
      <c r="DW372" s="417"/>
      <c r="DX372" s="417"/>
      <c r="DY372" s="417"/>
      <c r="DZ372" s="417"/>
      <c r="EA372" s="417"/>
      <c r="EB372" s="417"/>
      <c r="EC372" s="417"/>
      <c r="ED372" s="417"/>
      <c r="EE372" s="417"/>
      <c r="EF372" s="417"/>
      <c r="EG372" s="417"/>
      <c r="EH372" s="417"/>
      <c r="EI372" s="417"/>
      <c r="EJ372" s="417"/>
      <c r="EK372" s="417"/>
      <c r="EL372" s="417"/>
      <c r="EM372" s="417"/>
      <c r="EN372" s="417"/>
      <c r="EO372" s="417"/>
      <c r="EP372" s="417"/>
      <c r="EQ372" s="417"/>
      <c r="ER372" s="417"/>
      <c r="ES372" s="417"/>
      <c r="ET372" s="417"/>
      <c r="EU372" s="417"/>
      <c r="EV372" s="417"/>
      <c r="EW372" s="417"/>
      <c r="EX372" s="417"/>
      <c r="EY372" s="417"/>
      <c r="EZ372" s="417"/>
      <c r="FA372" s="417"/>
      <c r="FB372" s="417"/>
      <c r="FC372" s="417"/>
      <c r="FD372" s="417"/>
      <c r="FE372" s="417"/>
      <c r="FF372" s="417"/>
      <c r="FG372" s="417"/>
      <c r="FH372" s="417"/>
      <c r="FI372" s="417"/>
      <c r="FJ372" s="417"/>
      <c r="FK372" s="417"/>
      <c r="FL372" s="417"/>
      <c r="FM372" s="417"/>
      <c r="FN372" s="417"/>
      <c r="FO372" s="417"/>
      <c r="FP372" s="417"/>
      <c r="FQ372" s="417"/>
      <c r="FR372" s="417"/>
      <c r="FS372" s="417"/>
      <c r="FT372" s="417"/>
      <c r="FU372" s="417"/>
      <c r="FV372" s="417"/>
      <c r="FW372" s="417"/>
      <c r="FX372" s="417"/>
      <c r="FY372" s="417"/>
      <c r="FZ372" s="417"/>
      <c r="GA372" s="417"/>
      <c r="GB372" s="417"/>
      <c r="GC372" s="417"/>
      <c r="GD372" s="417"/>
      <c r="GE372" s="417"/>
      <c r="GF372" s="417"/>
      <c r="GG372" s="417"/>
      <c r="GH372" s="417"/>
      <c r="GI372" s="417"/>
      <c r="GJ372" s="417"/>
      <c r="GK372" s="417"/>
      <c r="GL372" s="417"/>
      <c r="GM372" s="417"/>
      <c r="GN372" s="417"/>
      <c r="GO372" s="417"/>
      <c r="GP372" s="417"/>
      <c r="GQ372" s="417"/>
      <c r="GR372" s="417"/>
      <c r="GS372" s="417"/>
      <c r="GT372" s="417"/>
      <c r="GU372" s="417"/>
      <c r="GV372" s="417"/>
      <c r="GW372" s="417"/>
      <c r="GX372" s="417"/>
      <c r="GY372" s="417"/>
      <c r="GZ372" s="417"/>
      <c r="HA372" s="417"/>
      <c r="HB372" s="417"/>
      <c r="HC372" s="417"/>
      <c r="HD372" s="417"/>
      <c r="HE372" s="417"/>
      <c r="HF372" s="417"/>
      <c r="HG372" s="417"/>
      <c r="HH372" s="417"/>
      <c r="HI372" s="417"/>
      <c r="HJ372" s="417"/>
      <c r="HK372" s="417"/>
      <c r="HL372" s="417"/>
      <c r="HM372" s="417"/>
      <c r="HN372" s="417"/>
      <c r="HO372" s="417"/>
      <c r="HP372" s="417"/>
      <c r="HQ372" s="417"/>
      <c r="HR372" s="417"/>
      <c r="HS372" s="417"/>
      <c r="HT372" s="417"/>
      <c r="HU372" s="417"/>
      <c r="HV372" s="417"/>
      <c r="HW372" s="417"/>
      <c r="HX372" s="417"/>
      <c r="HY372" s="417"/>
      <c r="HZ372" s="417"/>
      <c r="IA372" s="417"/>
      <c r="IB372" s="417"/>
      <c r="IC372" s="417"/>
      <c r="ID372" s="417"/>
      <c r="IE372" s="417"/>
      <c r="IF372" s="417"/>
      <c r="IG372" s="417"/>
      <c r="IH372" s="417"/>
      <c r="II372" s="417"/>
      <c r="IJ372" s="417"/>
      <c r="IK372" s="417"/>
      <c r="IL372" s="417"/>
      <c r="IM372" s="417"/>
      <c r="IN372" s="417"/>
      <c r="IO372" s="417"/>
      <c r="IP372" s="417"/>
      <c r="IQ372" s="417"/>
      <c r="IR372" s="417"/>
      <c r="IS372" s="417"/>
      <c r="IT372" s="417"/>
      <c r="IU372" s="417"/>
      <c r="IV372" s="417"/>
    </row>
    <row r="373" spans="2:256" s="378" customFormat="1" ht="36" hidden="1" customHeight="1">
      <c r="B373" s="379"/>
      <c r="C373" s="380"/>
      <c r="D373" s="379"/>
      <c r="E373" s="379"/>
      <c r="F373" s="379"/>
      <c r="G373" s="379"/>
      <c r="H373" s="379"/>
      <c r="I373" s="379"/>
      <c r="J373" s="481"/>
      <c r="K373" s="381"/>
      <c r="L373" s="380"/>
      <c r="M373" s="379"/>
      <c r="N373" s="379"/>
      <c r="O373" s="379"/>
      <c r="P373" s="379"/>
      <c r="Q373" s="379"/>
      <c r="R373" s="379"/>
      <c r="S373" s="379"/>
      <c r="T373" s="382"/>
      <c r="U373" s="417"/>
      <c r="V373" s="417"/>
      <c r="W373" s="417"/>
      <c r="X373" s="417"/>
      <c r="Y373" s="417"/>
      <c r="Z373" s="417"/>
      <c r="AA373" s="417"/>
      <c r="AB373" s="417"/>
      <c r="AC373" s="417"/>
      <c r="AD373" s="417"/>
      <c r="AE373" s="417"/>
      <c r="AF373" s="417"/>
      <c r="AG373" s="417"/>
      <c r="AH373" s="417"/>
      <c r="AI373" s="417"/>
      <c r="AJ373" s="417"/>
      <c r="AK373" s="417"/>
      <c r="AL373" s="417"/>
      <c r="AM373" s="417"/>
      <c r="AN373" s="417"/>
      <c r="AO373" s="417"/>
      <c r="AP373" s="417"/>
      <c r="AQ373" s="417"/>
      <c r="AR373" s="417"/>
      <c r="AS373" s="417"/>
      <c r="AT373" s="417"/>
      <c r="AU373" s="417"/>
      <c r="AV373" s="417"/>
      <c r="AW373" s="417"/>
      <c r="AX373" s="417"/>
      <c r="AY373" s="417"/>
      <c r="AZ373" s="417"/>
      <c r="BA373" s="417"/>
      <c r="BB373" s="417"/>
      <c r="BC373" s="417"/>
      <c r="BD373" s="417"/>
      <c r="BE373" s="417"/>
      <c r="BF373" s="417"/>
      <c r="BG373" s="417"/>
      <c r="BH373" s="417"/>
      <c r="BI373" s="417"/>
      <c r="BJ373" s="417"/>
      <c r="BK373" s="417"/>
      <c r="BL373" s="417"/>
      <c r="BM373" s="417"/>
      <c r="BN373" s="417"/>
      <c r="BO373" s="417"/>
      <c r="BP373" s="417"/>
      <c r="BQ373" s="417"/>
      <c r="BR373" s="417"/>
      <c r="BS373" s="417"/>
      <c r="BT373" s="417"/>
      <c r="BU373" s="417"/>
      <c r="BV373" s="417"/>
      <c r="BW373" s="417"/>
      <c r="BX373" s="417"/>
      <c r="BY373" s="417"/>
      <c r="BZ373" s="417"/>
      <c r="CA373" s="417"/>
      <c r="CB373" s="417"/>
      <c r="CC373" s="417"/>
      <c r="CD373" s="417"/>
      <c r="CE373" s="417"/>
      <c r="CF373" s="417"/>
      <c r="CG373" s="417"/>
      <c r="CH373" s="417"/>
      <c r="CI373" s="417"/>
      <c r="CJ373" s="417"/>
      <c r="CK373" s="417"/>
      <c r="CL373" s="417"/>
      <c r="CM373" s="417"/>
      <c r="CN373" s="417"/>
      <c r="CO373" s="417"/>
      <c r="CP373" s="417"/>
      <c r="CQ373" s="417"/>
      <c r="CR373" s="417"/>
      <c r="CS373" s="417"/>
      <c r="CT373" s="417"/>
      <c r="CU373" s="417"/>
      <c r="CV373" s="417"/>
      <c r="CW373" s="417"/>
      <c r="CX373" s="417"/>
      <c r="CY373" s="417"/>
      <c r="CZ373" s="417"/>
      <c r="DA373" s="417"/>
      <c r="DB373" s="417"/>
      <c r="DC373" s="417"/>
      <c r="DD373" s="417"/>
      <c r="DE373" s="417"/>
      <c r="DF373" s="417"/>
      <c r="DG373" s="417"/>
      <c r="DH373" s="417"/>
      <c r="DI373" s="417"/>
      <c r="DJ373" s="417"/>
      <c r="DK373" s="417"/>
      <c r="DL373" s="417"/>
      <c r="DM373" s="417"/>
      <c r="DN373" s="417"/>
      <c r="DO373" s="417"/>
      <c r="DP373" s="417"/>
      <c r="DQ373" s="417"/>
      <c r="DR373" s="417"/>
      <c r="DS373" s="417"/>
      <c r="DT373" s="417"/>
      <c r="DU373" s="417"/>
      <c r="DV373" s="417"/>
      <c r="DW373" s="417"/>
      <c r="DX373" s="417"/>
      <c r="DY373" s="417"/>
      <c r="DZ373" s="417"/>
      <c r="EA373" s="417"/>
      <c r="EB373" s="417"/>
      <c r="EC373" s="417"/>
      <c r="ED373" s="417"/>
      <c r="EE373" s="417"/>
      <c r="EF373" s="417"/>
      <c r="EG373" s="417"/>
      <c r="EH373" s="417"/>
      <c r="EI373" s="417"/>
      <c r="EJ373" s="417"/>
      <c r="EK373" s="417"/>
      <c r="EL373" s="417"/>
      <c r="EM373" s="417"/>
      <c r="EN373" s="417"/>
      <c r="EO373" s="417"/>
      <c r="EP373" s="417"/>
      <c r="EQ373" s="417"/>
      <c r="ER373" s="417"/>
      <c r="ES373" s="417"/>
      <c r="ET373" s="417"/>
      <c r="EU373" s="417"/>
      <c r="EV373" s="417"/>
      <c r="EW373" s="417"/>
      <c r="EX373" s="417"/>
      <c r="EY373" s="417"/>
      <c r="EZ373" s="417"/>
      <c r="FA373" s="417"/>
      <c r="FB373" s="417"/>
      <c r="FC373" s="417"/>
      <c r="FD373" s="417"/>
      <c r="FE373" s="417"/>
      <c r="FF373" s="417"/>
      <c r="FG373" s="417"/>
      <c r="FH373" s="417"/>
      <c r="FI373" s="417"/>
      <c r="FJ373" s="417"/>
      <c r="FK373" s="417"/>
      <c r="FL373" s="417"/>
      <c r="FM373" s="417"/>
      <c r="FN373" s="417"/>
      <c r="FO373" s="417"/>
      <c r="FP373" s="417"/>
      <c r="FQ373" s="417"/>
      <c r="FR373" s="417"/>
      <c r="FS373" s="417"/>
      <c r="FT373" s="417"/>
      <c r="FU373" s="417"/>
      <c r="FV373" s="417"/>
      <c r="FW373" s="417"/>
      <c r="FX373" s="417"/>
      <c r="FY373" s="417"/>
      <c r="FZ373" s="417"/>
      <c r="GA373" s="417"/>
      <c r="GB373" s="417"/>
      <c r="GC373" s="417"/>
      <c r="GD373" s="417"/>
      <c r="GE373" s="417"/>
      <c r="GF373" s="417"/>
      <c r="GG373" s="417"/>
      <c r="GH373" s="417"/>
      <c r="GI373" s="417"/>
      <c r="GJ373" s="417"/>
      <c r="GK373" s="417"/>
      <c r="GL373" s="417"/>
      <c r="GM373" s="417"/>
      <c r="GN373" s="417"/>
      <c r="GO373" s="417"/>
      <c r="GP373" s="417"/>
      <c r="GQ373" s="417"/>
      <c r="GR373" s="417"/>
      <c r="GS373" s="417"/>
      <c r="GT373" s="417"/>
      <c r="GU373" s="417"/>
      <c r="GV373" s="417"/>
      <c r="GW373" s="417"/>
      <c r="GX373" s="417"/>
      <c r="GY373" s="417"/>
      <c r="GZ373" s="417"/>
      <c r="HA373" s="417"/>
      <c r="HB373" s="417"/>
      <c r="HC373" s="417"/>
      <c r="HD373" s="417"/>
      <c r="HE373" s="417"/>
      <c r="HF373" s="417"/>
      <c r="HG373" s="417"/>
      <c r="HH373" s="417"/>
      <c r="HI373" s="417"/>
      <c r="HJ373" s="417"/>
      <c r="HK373" s="417"/>
      <c r="HL373" s="417"/>
      <c r="HM373" s="417"/>
      <c r="HN373" s="417"/>
      <c r="HO373" s="417"/>
      <c r="HP373" s="417"/>
      <c r="HQ373" s="417"/>
      <c r="HR373" s="417"/>
      <c r="HS373" s="417"/>
      <c r="HT373" s="417"/>
      <c r="HU373" s="417"/>
      <c r="HV373" s="417"/>
      <c r="HW373" s="417"/>
      <c r="HX373" s="417"/>
      <c r="HY373" s="417"/>
      <c r="HZ373" s="417"/>
      <c r="IA373" s="417"/>
      <c r="IB373" s="417"/>
      <c r="IC373" s="417"/>
      <c r="ID373" s="417"/>
      <c r="IE373" s="417"/>
      <c r="IF373" s="417"/>
      <c r="IG373" s="417"/>
      <c r="IH373" s="417"/>
      <c r="II373" s="417"/>
      <c r="IJ373" s="417"/>
      <c r="IK373" s="417"/>
      <c r="IL373" s="417"/>
      <c r="IM373" s="417"/>
      <c r="IN373" s="417"/>
      <c r="IO373" s="417"/>
      <c r="IP373" s="417"/>
      <c r="IQ373" s="417"/>
      <c r="IR373" s="417"/>
      <c r="IS373" s="417"/>
      <c r="IT373" s="417"/>
      <c r="IU373" s="417"/>
      <c r="IV373" s="417"/>
    </row>
    <row r="374" spans="2:256" s="378" customFormat="1" ht="36" hidden="1" customHeight="1">
      <c r="B374" s="379"/>
      <c r="C374" s="380"/>
      <c r="D374" s="379"/>
      <c r="E374" s="379"/>
      <c r="F374" s="379"/>
      <c r="G374" s="379"/>
      <c r="H374" s="379"/>
      <c r="I374" s="379"/>
      <c r="J374" s="481"/>
      <c r="K374" s="381"/>
      <c r="L374" s="380"/>
      <c r="M374" s="379"/>
      <c r="N374" s="379"/>
      <c r="O374" s="379"/>
      <c r="P374" s="379"/>
      <c r="Q374" s="379"/>
      <c r="R374" s="379"/>
      <c r="S374" s="379"/>
      <c r="T374" s="382"/>
      <c r="U374" s="417"/>
      <c r="V374" s="417"/>
      <c r="W374" s="417"/>
      <c r="X374" s="417"/>
      <c r="Y374" s="417"/>
      <c r="Z374" s="417"/>
      <c r="AA374" s="417"/>
      <c r="AB374" s="417"/>
      <c r="AC374" s="417"/>
      <c r="AD374" s="417"/>
      <c r="AE374" s="417"/>
      <c r="AF374" s="417"/>
      <c r="AG374" s="417"/>
      <c r="AH374" s="417"/>
      <c r="AI374" s="417"/>
      <c r="AJ374" s="417"/>
      <c r="AK374" s="417"/>
      <c r="AL374" s="417"/>
      <c r="AM374" s="417"/>
      <c r="AN374" s="417"/>
      <c r="AO374" s="417"/>
      <c r="AP374" s="417"/>
      <c r="AQ374" s="417"/>
      <c r="AR374" s="417"/>
      <c r="AS374" s="417"/>
      <c r="AT374" s="417"/>
      <c r="AU374" s="417"/>
      <c r="AV374" s="417"/>
      <c r="AW374" s="417"/>
      <c r="AX374" s="417"/>
      <c r="AY374" s="417"/>
      <c r="AZ374" s="417"/>
      <c r="BA374" s="417"/>
      <c r="BB374" s="417"/>
      <c r="BC374" s="417"/>
      <c r="BD374" s="417"/>
      <c r="BE374" s="417"/>
      <c r="BF374" s="417"/>
      <c r="BG374" s="417"/>
      <c r="BH374" s="417"/>
      <c r="BI374" s="417"/>
      <c r="BJ374" s="417"/>
      <c r="BK374" s="417"/>
      <c r="BL374" s="417"/>
      <c r="BM374" s="417"/>
      <c r="BN374" s="417"/>
      <c r="BO374" s="417"/>
      <c r="BP374" s="417"/>
      <c r="BQ374" s="417"/>
      <c r="BR374" s="417"/>
      <c r="BS374" s="417"/>
      <c r="BT374" s="417"/>
      <c r="BU374" s="417"/>
      <c r="BV374" s="417"/>
      <c r="BW374" s="417"/>
      <c r="BX374" s="417"/>
      <c r="BY374" s="417"/>
      <c r="BZ374" s="417"/>
      <c r="CA374" s="417"/>
      <c r="CB374" s="417"/>
      <c r="CC374" s="417"/>
      <c r="CD374" s="417"/>
      <c r="CE374" s="417"/>
      <c r="CF374" s="417"/>
      <c r="CG374" s="417"/>
      <c r="CH374" s="417"/>
      <c r="CI374" s="417"/>
      <c r="CJ374" s="417"/>
      <c r="CK374" s="417"/>
      <c r="CL374" s="417"/>
      <c r="CM374" s="417"/>
      <c r="CN374" s="417"/>
      <c r="CO374" s="417"/>
      <c r="CP374" s="417"/>
      <c r="CQ374" s="417"/>
      <c r="CR374" s="417"/>
      <c r="CS374" s="417"/>
      <c r="CT374" s="417"/>
      <c r="CU374" s="417"/>
      <c r="CV374" s="417"/>
      <c r="CW374" s="417"/>
      <c r="CX374" s="417"/>
      <c r="CY374" s="417"/>
      <c r="CZ374" s="417"/>
      <c r="DA374" s="417"/>
      <c r="DB374" s="417"/>
      <c r="DC374" s="417"/>
      <c r="DD374" s="417"/>
      <c r="DE374" s="417"/>
      <c r="DF374" s="417"/>
      <c r="DG374" s="417"/>
      <c r="DH374" s="417"/>
      <c r="DI374" s="417"/>
      <c r="DJ374" s="417"/>
      <c r="DK374" s="417"/>
      <c r="DL374" s="417"/>
      <c r="DM374" s="417"/>
      <c r="DN374" s="417"/>
      <c r="DO374" s="417"/>
      <c r="DP374" s="417"/>
      <c r="DQ374" s="417"/>
      <c r="DR374" s="417"/>
      <c r="DS374" s="417"/>
      <c r="DT374" s="417"/>
      <c r="DU374" s="417"/>
      <c r="DV374" s="417"/>
      <c r="DW374" s="417"/>
      <c r="DX374" s="417"/>
      <c r="DY374" s="417"/>
      <c r="DZ374" s="417"/>
      <c r="EA374" s="417"/>
      <c r="EB374" s="417"/>
      <c r="EC374" s="417"/>
      <c r="ED374" s="417"/>
      <c r="EE374" s="417"/>
      <c r="EF374" s="417"/>
      <c r="EG374" s="417"/>
      <c r="EH374" s="417"/>
      <c r="EI374" s="417"/>
      <c r="EJ374" s="417"/>
      <c r="EK374" s="417"/>
      <c r="EL374" s="417"/>
      <c r="EM374" s="417"/>
      <c r="EN374" s="417"/>
      <c r="EO374" s="417"/>
      <c r="EP374" s="417"/>
      <c r="EQ374" s="417"/>
      <c r="ER374" s="417"/>
      <c r="ES374" s="417"/>
      <c r="ET374" s="417"/>
      <c r="EU374" s="417"/>
      <c r="EV374" s="417"/>
      <c r="EW374" s="417"/>
      <c r="EX374" s="417"/>
      <c r="EY374" s="417"/>
      <c r="EZ374" s="417"/>
      <c r="FA374" s="417"/>
      <c r="FB374" s="417"/>
      <c r="FC374" s="417"/>
      <c r="FD374" s="417"/>
      <c r="FE374" s="417"/>
      <c r="FF374" s="417"/>
      <c r="FG374" s="417"/>
      <c r="FH374" s="417"/>
      <c r="FI374" s="417"/>
      <c r="FJ374" s="417"/>
      <c r="FK374" s="417"/>
      <c r="FL374" s="417"/>
      <c r="FM374" s="417"/>
      <c r="FN374" s="417"/>
      <c r="FO374" s="417"/>
      <c r="FP374" s="417"/>
      <c r="FQ374" s="417"/>
      <c r="FR374" s="417"/>
      <c r="FS374" s="417"/>
      <c r="FT374" s="417"/>
      <c r="FU374" s="417"/>
      <c r="FV374" s="417"/>
      <c r="FW374" s="417"/>
      <c r="FX374" s="417"/>
      <c r="FY374" s="417"/>
      <c r="FZ374" s="417"/>
      <c r="GA374" s="417"/>
      <c r="GB374" s="417"/>
      <c r="GC374" s="417"/>
      <c r="GD374" s="417"/>
      <c r="GE374" s="417"/>
      <c r="GF374" s="417"/>
      <c r="GG374" s="417"/>
      <c r="GH374" s="417"/>
      <c r="GI374" s="417"/>
      <c r="GJ374" s="417"/>
      <c r="GK374" s="417"/>
      <c r="GL374" s="417"/>
      <c r="GM374" s="417"/>
      <c r="GN374" s="417"/>
      <c r="GO374" s="417"/>
      <c r="GP374" s="417"/>
      <c r="GQ374" s="417"/>
      <c r="GR374" s="417"/>
      <c r="GS374" s="417"/>
      <c r="GT374" s="417"/>
      <c r="GU374" s="417"/>
      <c r="GV374" s="417"/>
      <c r="GW374" s="417"/>
      <c r="GX374" s="417"/>
      <c r="GY374" s="417"/>
      <c r="GZ374" s="417"/>
      <c r="HA374" s="417"/>
      <c r="HB374" s="417"/>
      <c r="HC374" s="417"/>
      <c r="HD374" s="417"/>
      <c r="HE374" s="417"/>
      <c r="HF374" s="417"/>
      <c r="HG374" s="417"/>
      <c r="HH374" s="417"/>
      <c r="HI374" s="417"/>
      <c r="HJ374" s="417"/>
      <c r="HK374" s="417"/>
      <c r="HL374" s="417"/>
      <c r="HM374" s="417"/>
      <c r="HN374" s="417"/>
      <c r="HO374" s="417"/>
      <c r="HP374" s="417"/>
      <c r="HQ374" s="417"/>
      <c r="HR374" s="417"/>
      <c r="HS374" s="417"/>
      <c r="HT374" s="417"/>
      <c r="HU374" s="417"/>
      <c r="HV374" s="417"/>
      <c r="HW374" s="417"/>
      <c r="HX374" s="417"/>
      <c r="HY374" s="417"/>
      <c r="HZ374" s="417"/>
      <c r="IA374" s="417"/>
      <c r="IB374" s="417"/>
      <c r="IC374" s="417"/>
      <c r="ID374" s="417"/>
      <c r="IE374" s="417"/>
      <c r="IF374" s="417"/>
      <c r="IG374" s="417"/>
      <c r="IH374" s="417"/>
      <c r="II374" s="417"/>
      <c r="IJ374" s="417"/>
      <c r="IK374" s="417"/>
      <c r="IL374" s="417"/>
      <c r="IM374" s="417"/>
      <c r="IN374" s="417"/>
      <c r="IO374" s="417"/>
      <c r="IP374" s="417"/>
      <c r="IQ374" s="417"/>
      <c r="IR374" s="417"/>
      <c r="IS374" s="417"/>
      <c r="IT374" s="417"/>
      <c r="IU374" s="417"/>
      <c r="IV374" s="417"/>
    </row>
    <row r="375" spans="2:256" s="378" customFormat="1" ht="36" hidden="1" customHeight="1">
      <c r="B375" s="379"/>
      <c r="C375" s="380"/>
      <c r="D375" s="379"/>
      <c r="E375" s="379"/>
      <c r="F375" s="379"/>
      <c r="G375" s="379"/>
      <c r="H375" s="379"/>
      <c r="I375" s="379"/>
      <c r="J375" s="481"/>
      <c r="K375" s="381"/>
      <c r="L375" s="380"/>
      <c r="M375" s="379"/>
      <c r="N375" s="379"/>
      <c r="O375" s="379"/>
      <c r="P375" s="379"/>
      <c r="Q375" s="379"/>
      <c r="R375" s="379"/>
      <c r="S375" s="379"/>
      <c r="T375" s="382"/>
      <c r="U375" s="417"/>
      <c r="V375" s="417"/>
      <c r="W375" s="417"/>
      <c r="X375" s="417"/>
      <c r="Y375" s="417"/>
      <c r="Z375" s="417"/>
      <c r="AA375" s="417"/>
      <c r="AB375" s="417"/>
      <c r="AC375" s="417"/>
      <c r="AD375" s="417"/>
      <c r="AE375" s="417"/>
      <c r="AF375" s="417"/>
      <c r="AG375" s="417"/>
      <c r="AH375" s="417"/>
      <c r="AI375" s="417"/>
      <c r="AJ375" s="417"/>
      <c r="AK375" s="417"/>
      <c r="AL375" s="417"/>
      <c r="AM375" s="417"/>
      <c r="AN375" s="417"/>
      <c r="AO375" s="417"/>
      <c r="AP375" s="417"/>
      <c r="AQ375" s="417"/>
      <c r="AR375" s="417"/>
      <c r="AS375" s="417"/>
      <c r="AT375" s="417"/>
      <c r="AU375" s="417"/>
      <c r="AV375" s="417"/>
      <c r="AW375" s="417"/>
      <c r="AX375" s="417"/>
      <c r="AY375" s="417"/>
      <c r="AZ375" s="417"/>
      <c r="BA375" s="417"/>
      <c r="BB375" s="417"/>
      <c r="BC375" s="417"/>
      <c r="BD375" s="417"/>
      <c r="BE375" s="417"/>
      <c r="BF375" s="417"/>
      <c r="BG375" s="417"/>
      <c r="BH375" s="417"/>
      <c r="BI375" s="417"/>
      <c r="BJ375" s="417"/>
      <c r="BK375" s="417"/>
      <c r="BL375" s="417"/>
      <c r="BM375" s="417"/>
      <c r="BN375" s="417"/>
      <c r="BO375" s="417"/>
      <c r="BP375" s="417"/>
      <c r="BQ375" s="417"/>
      <c r="BR375" s="417"/>
      <c r="BS375" s="417"/>
      <c r="BT375" s="417"/>
      <c r="BU375" s="417"/>
      <c r="BV375" s="417"/>
      <c r="BW375" s="417"/>
      <c r="BX375" s="417"/>
      <c r="BY375" s="417"/>
      <c r="BZ375" s="417"/>
      <c r="CA375" s="417"/>
      <c r="CB375" s="417"/>
      <c r="CC375" s="417"/>
      <c r="CD375" s="417"/>
      <c r="CE375" s="417"/>
      <c r="CF375" s="417"/>
      <c r="CG375" s="417"/>
      <c r="CH375" s="417"/>
      <c r="CI375" s="417"/>
      <c r="CJ375" s="417"/>
      <c r="CK375" s="417"/>
      <c r="CL375" s="417"/>
      <c r="CM375" s="417"/>
      <c r="CN375" s="417"/>
      <c r="CO375" s="417"/>
      <c r="CP375" s="417"/>
      <c r="CQ375" s="417"/>
      <c r="CR375" s="417"/>
      <c r="CS375" s="417"/>
      <c r="CT375" s="417"/>
      <c r="CU375" s="417"/>
      <c r="CV375" s="417"/>
      <c r="CW375" s="417"/>
      <c r="CX375" s="417"/>
      <c r="CY375" s="417"/>
      <c r="CZ375" s="417"/>
      <c r="DA375" s="417"/>
      <c r="DB375" s="417"/>
      <c r="DC375" s="417"/>
      <c r="DD375" s="417"/>
      <c r="DE375" s="417"/>
      <c r="DF375" s="417"/>
      <c r="DG375" s="417"/>
      <c r="DH375" s="417"/>
      <c r="DI375" s="417"/>
      <c r="DJ375" s="417"/>
      <c r="DK375" s="417"/>
      <c r="DL375" s="417"/>
      <c r="DM375" s="417"/>
      <c r="DN375" s="417"/>
      <c r="DO375" s="417"/>
      <c r="DP375" s="417"/>
      <c r="DQ375" s="417"/>
      <c r="DR375" s="417"/>
      <c r="DS375" s="417"/>
      <c r="DT375" s="417"/>
      <c r="DU375" s="417"/>
      <c r="DV375" s="417"/>
      <c r="DW375" s="417"/>
      <c r="DX375" s="417"/>
      <c r="DY375" s="417"/>
      <c r="DZ375" s="417"/>
      <c r="EA375" s="417"/>
      <c r="EB375" s="417"/>
      <c r="EC375" s="417"/>
      <c r="ED375" s="417"/>
      <c r="EE375" s="417"/>
      <c r="EF375" s="417"/>
      <c r="EG375" s="417"/>
      <c r="EH375" s="417"/>
      <c r="EI375" s="417"/>
      <c r="EJ375" s="417"/>
      <c r="EK375" s="417"/>
      <c r="EL375" s="417"/>
      <c r="EM375" s="417"/>
      <c r="EN375" s="417"/>
      <c r="EO375" s="417"/>
      <c r="EP375" s="417"/>
      <c r="EQ375" s="417"/>
      <c r="ER375" s="417"/>
      <c r="ES375" s="417"/>
      <c r="ET375" s="417"/>
      <c r="EU375" s="417"/>
      <c r="EV375" s="417"/>
      <c r="EW375" s="417"/>
      <c r="EX375" s="417"/>
      <c r="EY375" s="417"/>
      <c r="EZ375" s="417"/>
      <c r="FA375" s="417"/>
      <c r="FB375" s="417"/>
      <c r="FC375" s="417"/>
      <c r="FD375" s="417"/>
      <c r="FE375" s="417"/>
      <c r="FF375" s="417"/>
      <c r="FG375" s="417"/>
      <c r="FH375" s="417"/>
      <c r="FI375" s="417"/>
      <c r="FJ375" s="417"/>
      <c r="FK375" s="417"/>
      <c r="FL375" s="417"/>
      <c r="FM375" s="417"/>
      <c r="FN375" s="417"/>
      <c r="FO375" s="417"/>
      <c r="FP375" s="417"/>
      <c r="FQ375" s="417"/>
      <c r="FR375" s="417"/>
      <c r="FS375" s="417"/>
      <c r="FT375" s="417"/>
      <c r="FU375" s="417"/>
      <c r="FV375" s="417"/>
      <c r="FW375" s="417"/>
      <c r="FX375" s="417"/>
      <c r="FY375" s="417"/>
      <c r="FZ375" s="417"/>
      <c r="GA375" s="417"/>
      <c r="GB375" s="417"/>
      <c r="GC375" s="417"/>
      <c r="GD375" s="417"/>
      <c r="GE375" s="417"/>
      <c r="GF375" s="417"/>
      <c r="GG375" s="417"/>
      <c r="GH375" s="417"/>
      <c r="GI375" s="417"/>
      <c r="GJ375" s="417"/>
      <c r="GK375" s="417"/>
      <c r="GL375" s="417"/>
      <c r="GM375" s="417"/>
      <c r="GN375" s="417"/>
      <c r="GO375" s="417"/>
      <c r="GP375" s="417"/>
      <c r="GQ375" s="417"/>
      <c r="GR375" s="417"/>
      <c r="GS375" s="417"/>
      <c r="GT375" s="417"/>
      <c r="GU375" s="417"/>
      <c r="GV375" s="417"/>
      <c r="GW375" s="417"/>
      <c r="GX375" s="417"/>
      <c r="GY375" s="417"/>
      <c r="GZ375" s="417"/>
      <c r="HA375" s="417"/>
      <c r="HB375" s="417"/>
      <c r="HC375" s="417"/>
      <c r="HD375" s="417"/>
      <c r="HE375" s="417"/>
      <c r="HF375" s="417"/>
      <c r="HG375" s="417"/>
      <c r="HH375" s="417"/>
      <c r="HI375" s="417"/>
      <c r="HJ375" s="417"/>
      <c r="HK375" s="417"/>
      <c r="HL375" s="417"/>
      <c r="HM375" s="417"/>
      <c r="HN375" s="417"/>
      <c r="HO375" s="417"/>
      <c r="HP375" s="417"/>
      <c r="HQ375" s="417"/>
      <c r="HR375" s="417"/>
      <c r="HS375" s="417"/>
      <c r="HT375" s="417"/>
      <c r="HU375" s="417"/>
      <c r="HV375" s="417"/>
      <c r="HW375" s="417"/>
      <c r="HX375" s="417"/>
      <c r="HY375" s="417"/>
      <c r="HZ375" s="417"/>
      <c r="IA375" s="417"/>
      <c r="IB375" s="417"/>
      <c r="IC375" s="417"/>
      <c r="ID375" s="417"/>
      <c r="IE375" s="417"/>
      <c r="IF375" s="417"/>
      <c r="IG375" s="417"/>
      <c r="IH375" s="417"/>
      <c r="II375" s="417"/>
      <c r="IJ375" s="417"/>
      <c r="IK375" s="417"/>
      <c r="IL375" s="417"/>
      <c r="IM375" s="417"/>
      <c r="IN375" s="417"/>
      <c r="IO375" s="417"/>
      <c r="IP375" s="417"/>
      <c r="IQ375" s="417"/>
      <c r="IR375" s="417"/>
      <c r="IS375" s="417"/>
      <c r="IT375" s="417"/>
      <c r="IU375" s="417"/>
      <c r="IV375" s="417"/>
    </row>
    <row r="376" spans="2:256" s="378" customFormat="1" ht="36" hidden="1" customHeight="1">
      <c r="B376" s="379"/>
      <c r="C376" s="380"/>
      <c r="D376" s="379"/>
      <c r="E376" s="379"/>
      <c r="F376" s="379"/>
      <c r="G376" s="379"/>
      <c r="H376" s="379"/>
      <c r="I376" s="379"/>
      <c r="J376" s="481"/>
      <c r="K376" s="381"/>
      <c r="L376" s="380"/>
      <c r="M376" s="379"/>
      <c r="N376" s="379"/>
      <c r="O376" s="379"/>
      <c r="P376" s="379"/>
      <c r="Q376" s="379"/>
      <c r="R376" s="379"/>
      <c r="S376" s="379"/>
      <c r="T376" s="382"/>
      <c r="U376" s="417"/>
      <c r="V376" s="417"/>
      <c r="W376" s="417"/>
      <c r="X376" s="417"/>
      <c r="Y376" s="417"/>
      <c r="Z376" s="417"/>
      <c r="AA376" s="417"/>
      <c r="AB376" s="417"/>
      <c r="AC376" s="417"/>
      <c r="AD376" s="417"/>
      <c r="AE376" s="417"/>
      <c r="AF376" s="417"/>
      <c r="AG376" s="417"/>
      <c r="AH376" s="417"/>
      <c r="AI376" s="417"/>
      <c r="AJ376" s="417"/>
      <c r="AK376" s="417"/>
      <c r="AL376" s="417"/>
      <c r="AM376" s="417"/>
      <c r="AN376" s="417"/>
      <c r="AO376" s="417"/>
      <c r="AP376" s="417"/>
      <c r="AQ376" s="417"/>
      <c r="AR376" s="417"/>
      <c r="AS376" s="417"/>
      <c r="AT376" s="417"/>
      <c r="AU376" s="417"/>
      <c r="AV376" s="417"/>
      <c r="AW376" s="417"/>
      <c r="AX376" s="417"/>
      <c r="AY376" s="417"/>
      <c r="AZ376" s="417"/>
      <c r="BA376" s="417"/>
      <c r="BB376" s="417"/>
      <c r="BC376" s="417"/>
      <c r="BD376" s="417"/>
      <c r="BE376" s="417"/>
      <c r="BF376" s="417"/>
      <c r="BG376" s="417"/>
      <c r="BH376" s="417"/>
      <c r="BI376" s="417"/>
      <c r="BJ376" s="417"/>
      <c r="BK376" s="417"/>
      <c r="BL376" s="417"/>
      <c r="BM376" s="417"/>
      <c r="BN376" s="417"/>
      <c r="BO376" s="417"/>
      <c r="BP376" s="417"/>
      <c r="BQ376" s="417"/>
      <c r="BR376" s="417"/>
      <c r="BS376" s="417"/>
      <c r="BT376" s="417"/>
      <c r="BU376" s="417"/>
      <c r="BV376" s="417"/>
      <c r="BW376" s="417"/>
      <c r="BX376" s="417"/>
      <c r="BY376" s="417"/>
      <c r="BZ376" s="417"/>
      <c r="CA376" s="417"/>
      <c r="CB376" s="417"/>
      <c r="CC376" s="417"/>
      <c r="CD376" s="417"/>
      <c r="CE376" s="417"/>
      <c r="CF376" s="417"/>
      <c r="CG376" s="417"/>
      <c r="CH376" s="417"/>
      <c r="CI376" s="417"/>
      <c r="CJ376" s="417"/>
      <c r="CK376" s="417"/>
      <c r="CL376" s="417"/>
      <c r="CM376" s="417"/>
      <c r="CN376" s="417"/>
      <c r="CO376" s="417"/>
      <c r="CP376" s="417"/>
      <c r="CQ376" s="417"/>
      <c r="CR376" s="417"/>
      <c r="CS376" s="417"/>
      <c r="CT376" s="417"/>
      <c r="CU376" s="417"/>
      <c r="CV376" s="417"/>
      <c r="CW376" s="417"/>
      <c r="CX376" s="417"/>
      <c r="CY376" s="417"/>
      <c r="CZ376" s="417"/>
      <c r="DA376" s="417"/>
      <c r="DB376" s="417"/>
      <c r="DC376" s="417"/>
      <c r="DD376" s="417"/>
      <c r="DE376" s="417"/>
      <c r="DF376" s="417"/>
      <c r="DG376" s="417"/>
      <c r="DH376" s="417"/>
      <c r="DI376" s="417"/>
      <c r="DJ376" s="417"/>
      <c r="DK376" s="417"/>
      <c r="DL376" s="417"/>
      <c r="DM376" s="417"/>
      <c r="DN376" s="417"/>
      <c r="DO376" s="417"/>
      <c r="DP376" s="417"/>
      <c r="DQ376" s="417"/>
      <c r="DR376" s="417"/>
      <c r="DS376" s="417"/>
      <c r="DT376" s="417"/>
      <c r="DU376" s="417"/>
      <c r="DV376" s="417"/>
      <c r="DW376" s="417"/>
      <c r="DX376" s="417"/>
      <c r="DY376" s="417"/>
      <c r="DZ376" s="417"/>
      <c r="EA376" s="417"/>
      <c r="EB376" s="417"/>
      <c r="EC376" s="417"/>
      <c r="ED376" s="417"/>
      <c r="EE376" s="417"/>
      <c r="EF376" s="417"/>
      <c r="EG376" s="417"/>
      <c r="EH376" s="417"/>
      <c r="EI376" s="417"/>
      <c r="EJ376" s="417"/>
      <c r="EK376" s="417"/>
      <c r="EL376" s="417"/>
      <c r="EM376" s="417"/>
      <c r="EN376" s="417"/>
      <c r="EO376" s="417"/>
      <c r="EP376" s="417"/>
      <c r="EQ376" s="417"/>
      <c r="ER376" s="417"/>
      <c r="ES376" s="417"/>
      <c r="ET376" s="417"/>
      <c r="EU376" s="417"/>
      <c r="EV376" s="417"/>
      <c r="EW376" s="417"/>
      <c r="EX376" s="417"/>
      <c r="EY376" s="417"/>
      <c r="EZ376" s="417"/>
      <c r="FA376" s="417"/>
      <c r="FB376" s="417"/>
      <c r="FC376" s="417"/>
      <c r="FD376" s="417"/>
      <c r="FE376" s="417"/>
      <c r="FF376" s="417"/>
      <c r="FG376" s="417"/>
      <c r="FH376" s="417"/>
      <c r="FI376" s="417"/>
      <c r="FJ376" s="417"/>
      <c r="FK376" s="417"/>
      <c r="FL376" s="417"/>
      <c r="FM376" s="417"/>
      <c r="FN376" s="417"/>
      <c r="FO376" s="417"/>
      <c r="FP376" s="417"/>
      <c r="FQ376" s="417"/>
      <c r="FR376" s="417"/>
      <c r="FS376" s="417"/>
      <c r="FT376" s="417"/>
      <c r="FU376" s="417"/>
      <c r="FV376" s="417"/>
      <c r="FW376" s="417"/>
      <c r="FX376" s="417"/>
      <c r="FY376" s="417"/>
      <c r="FZ376" s="417"/>
      <c r="GA376" s="417"/>
      <c r="GB376" s="417"/>
      <c r="GC376" s="417"/>
      <c r="GD376" s="417"/>
      <c r="GE376" s="417"/>
      <c r="GF376" s="417"/>
      <c r="GG376" s="417"/>
      <c r="GH376" s="417"/>
      <c r="GI376" s="417"/>
      <c r="GJ376" s="417"/>
      <c r="GK376" s="417"/>
      <c r="GL376" s="417"/>
      <c r="GM376" s="417"/>
      <c r="GN376" s="417"/>
      <c r="GO376" s="417"/>
      <c r="GP376" s="417"/>
      <c r="GQ376" s="417"/>
      <c r="GR376" s="417"/>
      <c r="GS376" s="417"/>
      <c r="GT376" s="417"/>
      <c r="GU376" s="417"/>
      <c r="GV376" s="417"/>
      <c r="GW376" s="417"/>
      <c r="GX376" s="417"/>
      <c r="GY376" s="417"/>
      <c r="GZ376" s="417"/>
      <c r="HA376" s="417"/>
      <c r="HB376" s="417"/>
      <c r="HC376" s="417"/>
      <c r="HD376" s="417"/>
      <c r="HE376" s="417"/>
      <c r="HF376" s="417"/>
      <c r="HG376" s="417"/>
      <c r="HH376" s="417"/>
      <c r="HI376" s="417"/>
      <c r="HJ376" s="417"/>
      <c r="HK376" s="417"/>
      <c r="HL376" s="417"/>
      <c r="HM376" s="417"/>
      <c r="HN376" s="417"/>
      <c r="HO376" s="417"/>
      <c r="HP376" s="417"/>
      <c r="HQ376" s="417"/>
      <c r="HR376" s="417"/>
      <c r="HS376" s="417"/>
      <c r="HT376" s="417"/>
      <c r="HU376" s="417"/>
      <c r="HV376" s="417"/>
      <c r="HW376" s="417"/>
      <c r="HX376" s="417"/>
      <c r="HY376" s="417"/>
      <c r="HZ376" s="417"/>
      <c r="IA376" s="417"/>
      <c r="IB376" s="417"/>
      <c r="IC376" s="417"/>
      <c r="ID376" s="417"/>
      <c r="IE376" s="417"/>
      <c r="IF376" s="417"/>
      <c r="IG376" s="417"/>
      <c r="IH376" s="417"/>
      <c r="II376" s="417"/>
      <c r="IJ376" s="417"/>
      <c r="IK376" s="417"/>
      <c r="IL376" s="417"/>
      <c r="IM376" s="417"/>
      <c r="IN376" s="417"/>
      <c r="IO376" s="417"/>
      <c r="IP376" s="417"/>
      <c r="IQ376" s="417"/>
      <c r="IR376" s="417"/>
      <c r="IS376" s="417"/>
      <c r="IT376" s="417"/>
      <c r="IU376" s="417"/>
      <c r="IV376" s="417"/>
    </row>
    <row r="377" spans="2:256" s="378" customFormat="1" ht="36" hidden="1" customHeight="1">
      <c r="B377" s="379"/>
      <c r="C377" s="380"/>
      <c r="D377" s="379"/>
      <c r="E377" s="379"/>
      <c r="F377" s="379"/>
      <c r="G377" s="379"/>
      <c r="H377" s="379"/>
      <c r="I377" s="379"/>
      <c r="J377" s="481"/>
      <c r="K377" s="381"/>
      <c r="L377" s="380"/>
      <c r="M377" s="379"/>
      <c r="N377" s="379"/>
      <c r="O377" s="379"/>
      <c r="P377" s="379"/>
      <c r="Q377" s="379"/>
      <c r="R377" s="379"/>
      <c r="S377" s="379"/>
      <c r="T377" s="382"/>
      <c r="U377" s="417"/>
      <c r="V377" s="417"/>
      <c r="W377" s="417"/>
      <c r="X377" s="417"/>
      <c r="Y377" s="417"/>
      <c r="Z377" s="417"/>
      <c r="AA377" s="417"/>
      <c r="AB377" s="417"/>
      <c r="AC377" s="417"/>
      <c r="AD377" s="417"/>
      <c r="AE377" s="417"/>
      <c r="AF377" s="417"/>
      <c r="AG377" s="417"/>
      <c r="AH377" s="417"/>
      <c r="AI377" s="417"/>
      <c r="AJ377" s="417"/>
      <c r="AK377" s="417"/>
      <c r="AL377" s="417"/>
      <c r="AM377" s="417"/>
      <c r="AN377" s="417"/>
      <c r="AO377" s="417"/>
      <c r="AP377" s="417"/>
      <c r="AQ377" s="417"/>
      <c r="AR377" s="417"/>
      <c r="AS377" s="417"/>
      <c r="AT377" s="417"/>
      <c r="AU377" s="417"/>
      <c r="AV377" s="417"/>
      <c r="AW377" s="417"/>
      <c r="AX377" s="417"/>
      <c r="AY377" s="417"/>
      <c r="AZ377" s="417"/>
      <c r="BA377" s="417"/>
      <c r="BB377" s="417"/>
      <c r="BC377" s="417"/>
      <c r="BD377" s="417"/>
      <c r="BE377" s="417"/>
      <c r="BF377" s="417"/>
      <c r="BG377" s="417"/>
      <c r="BH377" s="417"/>
      <c r="BI377" s="417"/>
      <c r="BJ377" s="417"/>
      <c r="BK377" s="417"/>
      <c r="BL377" s="417"/>
      <c r="BM377" s="417"/>
      <c r="BN377" s="417"/>
      <c r="BO377" s="417"/>
      <c r="BP377" s="417"/>
      <c r="BQ377" s="417"/>
      <c r="BR377" s="417"/>
      <c r="BS377" s="417"/>
      <c r="BT377" s="417"/>
      <c r="BU377" s="417"/>
      <c r="BV377" s="417"/>
      <c r="BW377" s="417"/>
      <c r="BX377" s="417"/>
      <c r="BY377" s="417"/>
      <c r="BZ377" s="417"/>
      <c r="CA377" s="417"/>
      <c r="CB377" s="417"/>
      <c r="CC377" s="417"/>
      <c r="CD377" s="417"/>
      <c r="CE377" s="417"/>
      <c r="CF377" s="417"/>
      <c r="CG377" s="417"/>
      <c r="CH377" s="417"/>
      <c r="CI377" s="417"/>
      <c r="CJ377" s="417"/>
      <c r="CK377" s="417"/>
      <c r="CL377" s="417"/>
      <c r="CM377" s="417"/>
      <c r="CN377" s="417"/>
      <c r="CO377" s="417"/>
      <c r="CP377" s="417"/>
      <c r="CQ377" s="417"/>
      <c r="CR377" s="417"/>
      <c r="CS377" s="417"/>
      <c r="CT377" s="417"/>
      <c r="CU377" s="417"/>
      <c r="CV377" s="417"/>
      <c r="CW377" s="417"/>
      <c r="CX377" s="417"/>
      <c r="CY377" s="417"/>
      <c r="CZ377" s="417"/>
      <c r="DA377" s="417"/>
      <c r="DB377" s="417"/>
      <c r="DC377" s="417"/>
      <c r="DD377" s="417"/>
      <c r="DE377" s="417"/>
      <c r="DF377" s="417"/>
      <c r="DG377" s="417"/>
      <c r="DH377" s="417"/>
      <c r="DI377" s="417"/>
      <c r="DJ377" s="417"/>
      <c r="DK377" s="417"/>
      <c r="DL377" s="417"/>
      <c r="DM377" s="417"/>
      <c r="DN377" s="417"/>
      <c r="DO377" s="417"/>
      <c r="DP377" s="417"/>
      <c r="DQ377" s="417"/>
      <c r="DR377" s="417"/>
      <c r="DS377" s="417"/>
      <c r="DT377" s="417"/>
      <c r="DU377" s="417"/>
      <c r="DV377" s="417"/>
      <c r="DW377" s="417"/>
      <c r="DX377" s="417"/>
      <c r="DY377" s="417"/>
      <c r="DZ377" s="417"/>
      <c r="EA377" s="417"/>
      <c r="EB377" s="417"/>
      <c r="EC377" s="417"/>
      <c r="ED377" s="417"/>
      <c r="EE377" s="417"/>
      <c r="EF377" s="417"/>
      <c r="EG377" s="417"/>
      <c r="EH377" s="417"/>
      <c r="EI377" s="417"/>
      <c r="EJ377" s="417"/>
      <c r="EK377" s="417"/>
      <c r="EL377" s="417"/>
      <c r="EM377" s="417"/>
      <c r="EN377" s="417"/>
      <c r="EO377" s="417"/>
      <c r="EP377" s="417"/>
      <c r="EQ377" s="417"/>
      <c r="ER377" s="417"/>
      <c r="ES377" s="417"/>
      <c r="ET377" s="417"/>
      <c r="EU377" s="417"/>
      <c r="EV377" s="417"/>
      <c r="EW377" s="417"/>
      <c r="EX377" s="417"/>
      <c r="EY377" s="417"/>
      <c r="EZ377" s="417"/>
      <c r="FA377" s="417"/>
      <c r="FB377" s="417"/>
      <c r="FC377" s="417"/>
      <c r="FD377" s="417"/>
      <c r="FE377" s="417"/>
      <c r="FF377" s="417"/>
      <c r="FG377" s="417"/>
      <c r="FH377" s="417"/>
      <c r="FI377" s="417"/>
      <c r="FJ377" s="417"/>
      <c r="FK377" s="417"/>
      <c r="FL377" s="417"/>
      <c r="FM377" s="417"/>
      <c r="FN377" s="417"/>
      <c r="FO377" s="417"/>
      <c r="FP377" s="417"/>
      <c r="FQ377" s="417"/>
      <c r="FR377" s="417"/>
      <c r="FS377" s="417"/>
      <c r="FT377" s="417"/>
      <c r="FU377" s="417"/>
      <c r="FV377" s="417"/>
      <c r="FW377" s="417"/>
      <c r="FX377" s="417"/>
      <c r="FY377" s="417"/>
      <c r="FZ377" s="417"/>
      <c r="GA377" s="417"/>
      <c r="GB377" s="417"/>
      <c r="GC377" s="417"/>
      <c r="GD377" s="417"/>
      <c r="GE377" s="417"/>
      <c r="GF377" s="417"/>
      <c r="GG377" s="417"/>
      <c r="GH377" s="417"/>
      <c r="GI377" s="417"/>
      <c r="GJ377" s="417"/>
      <c r="GK377" s="417"/>
      <c r="GL377" s="417"/>
      <c r="GM377" s="417"/>
      <c r="GN377" s="417"/>
      <c r="GO377" s="417"/>
      <c r="GP377" s="417"/>
      <c r="GQ377" s="417"/>
      <c r="GR377" s="417"/>
      <c r="GS377" s="417"/>
      <c r="GT377" s="417"/>
      <c r="GU377" s="417"/>
      <c r="GV377" s="417"/>
      <c r="GW377" s="417"/>
      <c r="GX377" s="417"/>
      <c r="GY377" s="417"/>
      <c r="GZ377" s="417"/>
      <c r="HA377" s="417"/>
      <c r="HB377" s="417"/>
      <c r="HC377" s="417"/>
      <c r="HD377" s="417"/>
      <c r="HE377" s="417"/>
      <c r="HF377" s="417"/>
      <c r="HG377" s="417"/>
      <c r="HH377" s="417"/>
      <c r="HI377" s="417"/>
      <c r="HJ377" s="417"/>
      <c r="HK377" s="417"/>
      <c r="HL377" s="417"/>
      <c r="HM377" s="417"/>
      <c r="HN377" s="417"/>
      <c r="HO377" s="417"/>
      <c r="HP377" s="417"/>
      <c r="HQ377" s="417"/>
      <c r="HR377" s="417"/>
      <c r="HS377" s="417"/>
      <c r="HT377" s="417"/>
      <c r="HU377" s="417"/>
      <c r="HV377" s="417"/>
      <c r="HW377" s="417"/>
      <c r="HX377" s="417"/>
      <c r="HY377" s="417"/>
      <c r="HZ377" s="417"/>
      <c r="IA377" s="417"/>
      <c r="IB377" s="417"/>
      <c r="IC377" s="417"/>
      <c r="ID377" s="417"/>
      <c r="IE377" s="417"/>
      <c r="IF377" s="417"/>
      <c r="IG377" s="417"/>
      <c r="IH377" s="417"/>
      <c r="II377" s="417"/>
      <c r="IJ377" s="417"/>
      <c r="IK377" s="417"/>
      <c r="IL377" s="417"/>
      <c r="IM377" s="417"/>
      <c r="IN377" s="417"/>
      <c r="IO377" s="417"/>
      <c r="IP377" s="417"/>
      <c r="IQ377" s="417"/>
      <c r="IR377" s="417"/>
      <c r="IS377" s="417"/>
      <c r="IT377" s="417"/>
      <c r="IU377" s="417"/>
      <c r="IV377" s="417"/>
    </row>
    <row r="378" spans="2:256" s="378" customFormat="1" ht="36" hidden="1" customHeight="1">
      <c r="B378" s="379"/>
      <c r="C378" s="380"/>
      <c r="D378" s="379"/>
      <c r="E378" s="379"/>
      <c r="F378" s="379"/>
      <c r="G378" s="379"/>
      <c r="H378" s="379"/>
      <c r="I378" s="379"/>
      <c r="J378" s="481"/>
      <c r="K378" s="381"/>
      <c r="L378" s="380"/>
      <c r="M378" s="379"/>
      <c r="N378" s="379"/>
      <c r="O378" s="379"/>
      <c r="P378" s="379"/>
      <c r="Q378" s="379"/>
      <c r="R378" s="379"/>
      <c r="S378" s="379"/>
      <c r="T378" s="382"/>
      <c r="U378" s="417"/>
      <c r="V378" s="417"/>
      <c r="W378" s="417"/>
      <c r="X378" s="417"/>
      <c r="Y378" s="417"/>
      <c r="Z378" s="417"/>
      <c r="AA378" s="417"/>
      <c r="AB378" s="417"/>
      <c r="AC378" s="417"/>
      <c r="AD378" s="417"/>
      <c r="AE378" s="417"/>
      <c r="AF378" s="417"/>
      <c r="AG378" s="417"/>
      <c r="AH378" s="417"/>
      <c r="AI378" s="417"/>
      <c r="AJ378" s="417"/>
      <c r="AK378" s="417"/>
      <c r="AL378" s="417"/>
      <c r="AM378" s="417"/>
      <c r="AN378" s="417"/>
      <c r="AO378" s="417"/>
      <c r="AP378" s="417"/>
      <c r="AQ378" s="417"/>
      <c r="AR378" s="417"/>
      <c r="AS378" s="417"/>
      <c r="AT378" s="417"/>
      <c r="AU378" s="417"/>
      <c r="AV378" s="417"/>
      <c r="AW378" s="417"/>
      <c r="AX378" s="417"/>
      <c r="AY378" s="417"/>
      <c r="AZ378" s="417"/>
      <c r="BA378" s="417"/>
      <c r="BB378" s="417"/>
      <c r="BC378" s="417"/>
      <c r="BD378" s="417"/>
      <c r="BE378" s="417"/>
      <c r="BF378" s="417"/>
      <c r="BG378" s="417"/>
      <c r="BH378" s="417"/>
      <c r="BI378" s="417"/>
      <c r="BJ378" s="417"/>
      <c r="BK378" s="417"/>
      <c r="BL378" s="417"/>
      <c r="BM378" s="417"/>
      <c r="BN378" s="417"/>
      <c r="BO378" s="417"/>
      <c r="BP378" s="417"/>
      <c r="BQ378" s="417"/>
      <c r="BR378" s="417"/>
      <c r="BS378" s="417"/>
      <c r="BT378" s="417"/>
      <c r="BU378" s="417"/>
      <c r="BV378" s="417"/>
      <c r="BW378" s="417"/>
      <c r="BX378" s="417"/>
      <c r="BY378" s="417"/>
      <c r="BZ378" s="417"/>
      <c r="CA378" s="417"/>
      <c r="CB378" s="417"/>
      <c r="CC378" s="417"/>
      <c r="CD378" s="417"/>
      <c r="CE378" s="417"/>
      <c r="CF378" s="417"/>
      <c r="CG378" s="417"/>
      <c r="CH378" s="417"/>
      <c r="CI378" s="417"/>
      <c r="CJ378" s="417"/>
      <c r="CK378" s="417"/>
      <c r="CL378" s="417"/>
      <c r="CM378" s="417"/>
      <c r="CN378" s="417"/>
      <c r="CO378" s="417"/>
      <c r="CP378" s="417"/>
      <c r="CQ378" s="417"/>
      <c r="CR378" s="417"/>
      <c r="CS378" s="417"/>
      <c r="CT378" s="417"/>
      <c r="CU378" s="417"/>
      <c r="CV378" s="417"/>
      <c r="CW378" s="417"/>
      <c r="CX378" s="417"/>
      <c r="CY378" s="417"/>
      <c r="CZ378" s="417"/>
      <c r="DA378" s="417"/>
      <c r="DB378" s="417"/>
      <c r="DC378" s="417"/>
      <c r="DD378" s="417"/>
      <c r="DE378" s="417"/>
      <c r="DF378" s="417"/>
      <c r="DG378" s="417"/>
      <c r="DH378" s="417"/>
      <c r="DI378" s="417"/>
      <c r="DJ378" s="417"/>
      <c r="DK378" s="417"/>
      <c r="DL378" s="417"/>
      <c r="DM378" s="417"/>
      <c r="DN378" s="417"/>
      <c r="DO378" s="417"/>
      <c r="DP378" s="417"/>
      <c r="DQ378" s="417"/>
      <c r="DR378" s="417"/>
      <c r="DS378" s="417"/>
      <c r="DT378" s="417"/>
      <c r="DU378" s="417"/>
      <c r="DV378" s="417"/>
      <c r="DW378" s="417"/>
      <c r="DX378" s="417"/>
      <c r="DY378" s="417"/>
      <c r="DZ378" s="417"/>
      <c r="EA378" s="417"/>
      <c r="EB378" s="417"/>
      <c r="EC378" s="417"/>
      <c r="ED378" s="417"/>
      <c r="EE378" s="417"/>
      <c r="EF378" s="417"/>
      <c r="EG378" s="417"/>
      <c r="EH378" s="417"/>
      <c r="EI378" s="417"/>
      <c r="EJ378" s="417"/>
      <c r="EK378" s="417"/>
      <c r="EL378" s="417"/>
      <c r="EM378" s="417"/>
      <c r="EN378" s="417"/>
      <c r="EO378" s="417"/>
      <c r="EP378" s="417"/>
      <c r="EQ378" s="417"/>
      <c r="ER378" s="417"/>
      <c r="ES378" s="417"/>
      <c r="ET378" s="417"/>
      <c r="EU378" s="417"/>
      <c r="EV378" s="417"/>
      <c r="EW378" s="417"/>
      <c r="EX378" s="417"/>
      <c r="EY378" s="417"/>
      <c r="EZ378" s="417"/>
      <c r="FA378" s="417"/>
      <c r="FB378" s="417"/>
      <c r="FC378" s="417"/>
      <c r="FD378" s="417"/>
      <c r="FE378" s="417"/>
      <c r="FF378" s="417"/>
      <c r="FG378" s="417"/>
      <c r="FH378" s="417"/>
      <c r="FI378" s="417"/>
      <c r="FJ378" s="417"/>
      <c r="FK378" s="417"/>
      <c r="FL378" s="417"/>
      <c r="FM378" s="417"/>
      <c r="FN378" s="417"/>
      <c r="FO378" s="417"/>
      <c r="FP378" s="417"/>
      <c r="FQ378" s="417"/>
      <c r="FR378" s="417"/>
      <c r="FS378" s="417"/>
      <c r="FT378" s="417"/>
      <c r="FU378" s="417"/>
      <c r="FV378" s="417"/>
      <c r="FW378" s="417"/>
      <c r="FX378" s="417"/>
      <c r="FY378" s="417"/>
      <c r="FZ378" s="417"/>
      <c r="GA378" s="417"/>
      <c r="GB378" s="417"/>
      <c r="GC378" s="417"/>
      <c r="GD378" s="417"/>
      <c r="GE378" s="417"/>
      <c r="GF378" s="417"/>
      <c r="GG378" s="417"/>
      <c r="GH378" s="417"/>
      <c r="GI378" s="417"/>
      <c r="GJ378" s="417"/>
      <c r="GK378" s="417"/>
      <c r="GL378" s="417"/>
      <c r="GM378" s="417"/>
      <c r="GN378" s="417"/>
      <c r="GO378" s="417"/>
      <c r="GP378" s="417"/>
      <c r="GQ378" s="417"/>
      <c r="GR378" s="417"/>
      <c r="GS378" s="417"/>
      <c r="GT378" s="417"/>
      <c r="GU378" s="417"/>
      <c r="GV378" s="417"/>
      <c r="GW378" s="417"/>
      <c r="GX378" s="417"/>
      <c r="GY378" s="417"/>
      <c r="GZ378" s="417"/>
      <c r="HA378" s="417"/>
      <c r="HB378" s="417"/>
      <c r="HC378" s="417"/>
      <c r="HD378" s="417"/>
      <c r="HE378" s="417"/>
      <c r="HF378" s="417"/>
      <c r="HG378" s="417"/>
      <c r="HH378" s="417"/>
      <c r="HI378" s="417"/>
      <c r="HJ378" s="417"/>
      <c r="HK378" s="417"/>
      <c r="HL378" s="417"/>
      <c r="HM378" s="417"/>
      <c r="HN378" s="417"/>
      <c r="HO378" s="417"/>
      <c r="HP378" s="417"/>
      <c r="HQ378" s="417"/>
      <c r="HR378" s="417"/>
      <c r="HS378" s="417"/>
      <c r="HT378" s="417"/>
      <c r="HU378" s="417"/>
      <c r="HV378" s="417"/>
      <c r="HW378" s="417"/>
      <c r="HX378" s="417"/>
      <c r="HY378" s="417"/>
      <c r="HZ378" s="417"/>
      <c r="IA378" s="417"/>
      <c r="IB378" s="417"/>
      <c r="IC378" s="417"/>
      <c r="ID378" s="417"/>
      <c r="IE378" s="417"/>
      <c r="IF378" s="417"/>
      <c r="IG378" s="417"/>
      <c r="IH378" s="417"/>
      <c r="II378" s="417"/>
      <c r="IJ378" s="417"/>
      <c r="IK378" s="417"/>
      <c r="IL378" s="417"/>
      <c r="IM378" s="417"/>
      <c r="IN378" s="417"/>
      <c r="IO378" s="417"/>
      <c r="IP378" s="417"/>
      <c r="IQ378" s="417"/>
      <c r="IR378" s="417"/>
      <c r="IS378" s="417"/>
      <c r="IT378" s="417"/>
      <c r="IU378" s="417"/>
      <c r="IV378" s="417"/>
    </row>
    <row r="379" spans="2:256" s="378" customFormat="1" ht="36" hidden="1" customHeight="1">
      <c r="B379" s="379"/>
      <c r="C379" s="380"/>
      <c r="D379" s="379"/>
      <c r="E379" s="379"/>
      <c r="F379" s="379"/>
      <c r="G379" s="379"/>
      <c r="H379" s="379"/>
      <c r="I379" s="379"/>
      <c r="J379" s="481"/>
      <c r="K379" s="381"/>
      <c r="L379" s="380"/>
      <c r="M379" s="379"/>
      <c r="N379" s="379"/>
      <c r="O379" s="379"/>
      <c r="P379" s="379"/>
      <c r="Q379" s="379"/>
      <c r="R379" s="379"/>
      <c r="S379" s="379"/>
      <c r="T379" s="382"/>
      <c r="U379" s="417"/>
      <c r="V379" s="417"/>
      <c r="W379" s="417"/>
      <c r="X379" s="417"/>
      <c r="Y379" s="417"/>
      <c r="Z379" s="417"/>
      <c r="AA379" s="417"/>
      <c r="AB379" s="417"/>
      <c r="AC379" s="417"/>
      <c r="AD379" s="417"/>
      <c r="AE379" s="417"/>
      <c r="AF379" s="417"/>
      <c r="AG379" s="417"/>
      <c r="AH379" s="417"/>
      <c r="AI379" s="417"/>
      <c r="AJ379" s="417"/>
      <c r="AK379" s="417"/>
      <c r="AL379" s="417"/>
      <c r="AM379" s="417"/>
      <c r="AN379" s="417"/>
      <c r="AO379" s="417"/>
      <c r="AP379" s="417"/>
      <c r="AQ379" s="417"/>
      <c r="AR379" s="417"/>
      <c r="AS379" s="417"/>
      <c r="AT379" s="417"/>
      <c r="AU379" s="417"/>
      <c r="AV379" s="417"/>
      <c r="AW379" s="417"/>
      <c r="AX379" s="417"/>
      <c r="AY379" s="417"/>
      <c r="AZ379" s="417"/>
      <c r="BA379" s="417"/>
      <c r="BB379" s="417"/>
      <c r="BC379" s="417"/>
      <c r="BD379" s="417"/>
      <c r="BE379" s="417"/>
      <c r="BF379" s="417"/>
      <c r="BG379" s="417"/>
      <c r="BH379" s="417"/>
      <c r="BI379" s="417"/>
      <c r="BJ379" s="417"/>
      <c r="BK379" s="417"/>
      <c r="BL379" s="417"/>
      <c r="BM379" s="417"/>
      <c r="BN379" s="417"/>
      <c r="BO379" s="417"/>
      <c r="BP379" s="417"/>
      <c r="BQ379" s="417"/>
      <c r="BR379" s="417"/>
      <c r="BS379" s="417"/>
      <c r="BT379" s="417"/>
      <c r="BU379" s="417"/>
      <c r="BV379" s="417"/>
      <c r="BW379" s="417"/>
      <c r="BX379" s="417"/>
      <c r="BY379" s="417"/>
      <c r="BZ379" s="417"/>
      <c r="CA379" s="417"/>
      <c r="CB379" s="417"/>
      <c r="CC379" s="417"/>
      <c r="CD379" s="417"/>
      <c r="CE379" s="417"/>
      <c r="CF379" s="417"/>
      <c r="CG379" s="417"/>
      <c r="CH379" s="417"/>
      <c r="CI379" s="417"/>
      <c r="CJ379" s="417"/>
      <c r="CK379" s="417"/>
      <c r="CL379" s="417"/>
      <c r="CM379" s="417"/>
      <c r="CN379" s="417"/>
      <c r="CO379" s="417"/>
      <c r="CP379" s="417"/>
      <c r="CQ379" s="417"/>
      <c r="CR379" s="417"/>
      <c r="CS379" s="417"/>
      <c r="CT379" s="417"/>
      <c r="CU379" s="417"/>
      <c r="CV379" s="417"/>
      <c r="CW379" s="417"/>
      <c r="CX379" s="417"/>
      <c r="CY379" s="417"/>
      <c r="CZ379" s="417"/>
      <c r="DA379" s="417"/>
      <c r="DB379" s="417"/>
      <c r="DC379" s="417"/>
      <c r="DD379" s="417"/>
      <c r="DE379" s="417"/>
      <c r="DF379" s="417"/>
      <c r="DG379" s="417"/>
      <c r="DH379" s="417"/>
      <c r="DI379" s="417"/>
      <c r="DJ379" s="417"/>
      <c r="DK379" s="417"/>
      <c r="DL379" s="417"/>
      <c r="DM379" s="417"/>
      <c r="DN379" s="417"/>
      <c r="DO379" s="417"/>
      <c r="DP379" s="417"/>
      <c r="DQ379" s="417"/>
      <c r="DR379" s="417"/>
      <c r="DS379" s="417"/>
      <c r="DT379" s="417"/>
      <c r="DU379" s="417"/>
      <c r="DV379" s="417"/>
      <c r="DW379" s="417"/>
      <c r="DX379" s="417"/>
      <c r="DY379" s="417"/>
      <c r="DZ379" s="417"/>
      <c r="EA379" s="417"/>
      <c r="EB379" s="417"/>
      <c r="EC379" s="417"/>
      <c r="ED379" s="417"/>
      <c r="EE379" s="417"/>
      <c r="EF379" s="417"/>
      <c r="EG379" s="417"/>
      <c r="EH379" s="417"/>
      <c r="EI379" s="417"/>
      <c r="EJ379" s="417"/>
      <c r="EK379" s="417"/>
      <c r="EL379" s="417"/>
      <c r="EM379" s="417"/>
      <c r="EN379" s="417"/>
      <c r="EO379" s="417"/>
      <c r="EP379" s="417"/>
      <c r="EQ379" s="417"/>
      <c r="ER379" s="417"/>
      <c r="ES379" s="417"/>
      <c r="ET379" s="417"/>
      <c r="EU379" s="417"/>
      <c r="EV379" s="417"/>
      <c r="EW379" s="417"/>
      <c r="EX379" s="417"/>
      <c r="EY379" s="417"/>
      <c r="EZ379" s="417"/>
      <c r="FA379" s="417"/>
      <c r="FB379" s="417"/>
      <c r="FC379" s="417"/>
      <c r="FD379" s="417"/>
      <c r="FE379" s="417"/>
      <c r="FF379" s="417"/>
      <c r="FG379" s="417"/>
      <c r="FH379" s="417"/>
      <c r="FI379" s="417"/>
      <c r="FJ379" s="417"/>
      <c r="FK379" s="417"/>
      <c r="FL379" s="417"/>
      <c r="FM379" s="417"/>
      <c r="FN379" s="417"/>
      <c r="FO379" s="417"/>
      <c r="FP379" s="417"/>
      <c r="FQ379" s="417"/>
      <c r="FR379" s="417"/>
      <c r="FS379" s="417"/>
      <c r="FT379" s="417"/>
      <c r="FU379" s="417"/>
      <c r="FV379" s="417"/>
      <c r="FW379" s="417"/>
      <c r="FX379" s="417"/>
      <c r="FY379" s="417"/>
      <c r="FZ379" s="417"/>
      <c r="GA379" s="417"/>
      <c r="GB379" s="417"/>
      <c r="GC379" s="417"/>
      <c r="GD379" s="417"/>
      <c r="GE379" s="417"/>
      <c r="GF379" s="417"/>
      <c r="GG379" s="417"/>
      <c r="GH379" s="417"/>
      <c r="GI379" s="417"/>
      <c r="GJ379" s="417"/>
      <c r="GK379" s="417"/>
      <c r="GL379" s="417"/>
      <c r="GM379" s="417"/>
      <c r="GN379" s="417"/>
      <c r="GO379" s="417"/>
      <c r="GP379" s="417"/>
      <c r="GQ379" s="417"/>
      <c r="GR379" s="417"/>
      <c r="GS379" s="417"/>
      <c r="GT379" s="417"/>
      <c r="GU379" s="417"/>
      <c r="GV379" s="417"/>
      <c r="GW379" s="417"/>
      <c r="GX379" s="417"/>
      <c r="GY379" s="417"/>
      <c r="GZ379" s="417"/>
      <c r="HA379" s="417"/>
      <c r="HB379" s="417"/>
      <c r="HC379" s="417"/>
      <c r="HD379" s="417"/>
      <c r="HE379" s="417"/>
      <c r="HF379" s="417"/>
      <c r="HG379" s="417"/>
      <c r="HH379" s="417"/>
      <c r="HI379" s="417"/>
      <c r="HJ379" s="417"/>
      <c r="HK379" s="417"/>
      <c r="HL379" s="417"/>
      <c r="HM379" s="417"/>
      <c r="HN379" s="417"/>
      <c r="HO379" s="417"/>
      <c r="HP379" s="417"/>
      <c r="HQ379" s="417"/>
      <c r="HR379" s="417"/>
      <c r="HS379" s="417"/>
      <c r="HT379" s="417"/>
      <c r="HU379" s="417"/>
      <c r="HV379" s="417"/>
      <c r="HW379" s="417"/>
      <c r="HX379" s="417"/>
      <c r="HY379" s="417"/>
      <c r="HZ379" s="417"/>
      <c r="IA379" s="417"/>
      <c r="IB379" s="417"/>
      <c r="IC379" s="417"/>
      <c r="ID379" s="417"/>
      <c r="IE379" s="417"/>
      <c r="IF379" s="417"/>
      <c r="IG379" s="417"/>
      <c r="IH379" s="417"/>
      <c r="II379" s="417"/>
      <c r="IJ379" s="417"/>
      <c r="IK379" s="417"/>
      <c r="IL379" s="417"/>
      <c r="IM379" s="417"/>
      <c r="IN379" s="417"/>
      <c r="IO379" s="417"/>
      <c r="IP379" s="417"/>
      <c r="IQ379" s="417"/>
      <c r="IR379" s="417"/>
      <c r="IS379" s="417"/>
      <c r="IT379" s="417"/>
      <c r="IU379" s="417"/>
      <c r="IV379" s="417"/>
    </row>
    <row r="380" spans="2:256" s="378" customFormat="1" ht="36" hidden="1" customHeight="1">
      <c r="B380" s="379"/>
      <c r="C380" s="380"/>
      <c r="D380" s="379"/>
      <c r="E380" s="379"/>
      <c r="F380" s="379"/>
      <c r="G380" s="379"/>
      <c r="H380" s="379"/>
      <c r="I380" s="379"/>
      <c r="J380" s="481"/>
      <c r="K380" s="381"/>
      <c r="L380" s="380"/>
      <c r="M380" s="379"/>
      <c r="N380" s="379"/>
      <c r="O380" s="379"/>
      <c r="P380" s="379"/>
      <c r="Q380" s="379"/>
      <c r="R380" s="379"/>
      <c r="S380" s="379"/>
      <c r="T380" s="382"/>
      <c r="U380" s="417"/>
      <c r="V380" s="417"/>
      <c r="W380" s="417"/>
      <c r="X380" s="417"/>
      <c r="Y380" s="417"/>
      <c r="Z380" s="417"/>
      <c r="AA380" s="417"/>
      <c r="AB380" s="417"/>
      <c r="AC380" s="417"/>
      <c r="AD380" s="417"/>
      <c r="AE380" s="417"/>
      <c r="AF380" s="417"/>
      <c r="AG380" s="417"/>
      <c r="AH380" s="417"/>
      <c r="AI380" s="417"/>
      <c r="AJ380" s="417"/>
      <c r="AK380" s="417"/>
      <c r="AL380" s="417"/>
      <c r="AM380" s="417"/>
      <c r="AN380" s="417"/>
      <c r="AO380" s="417"/>
      <c r="AP380" s="417"/>
      <c r="AQ380" s="417"/>
      <c r="AR380" s="417"/>
      <c r="AS380" s="417"/>
      <c r="AT380" s="417"/>
      <c r="AU380" s="417"/>
      <c r="AV380" s="417"/>
      <c r="AW380" s="417"/>
      <c r="AX380" s="417"/>
      <c r="AY380" s="417"/>
      <c r="AZ380" s="417"/>
      <c r="BA380" s="417"/>
      <c r="BB380" s="417"/>
      <c r="BC380" s="417"/>
      <c r="BD380" s="417"/>
      <c r="BE380" s="417"/>
      <c r="BF380" s="417"/>
      <c r="BG380" s="417"/>
      <c r="BH380" s="417"/>
      <c r="BI380" s="417"/>
      <c r="BJ380" s="417"/>
      <c r="BK380" s="417"/>
      <c r="BL380" s="417"/>
      <c r="BM380" s="417"/>
      <c r="BN380" s="417"/>
      <c r="BO380" s="417"/>
      <c r="BP380" s="417"/>
      <c r="BQ380" s="417"/>
      <c r="BR380" s="417"/>
      <c r="BS380" s="417"/>
      <c r="BT380" s="417"/>
      <c r="BU380" s="417"/>
      <c r="BV380" s="417"/>
      <c r="BW380" s="417"/>
      <c r="BX380" s="417"/>
      <c r="BY380" s="417"/>
      <c r="BZ380" s="417"/>
      <c r="CA380" s="417"/>
      <c r="CB380" s="417"/>
      <c r="CC380" s="417"/>
      <c r="CD380" s="417"/>
      <c r="CE380" s="417"/>
      <c r="CF380" s="417"/>
      <c r="CG380" s="417"/>
      <c r="CH380" s="417"/>
      <c r="CI380" s="417"/>
      <c r="CJ380" s="417"/>
      <c r="CK380" s="417"/>
      <c r="CL380" s="417"/>
      <c r="CM380" s="417"/>
      <c r="CN380" s="417"/>
      <c r="CO380" s="417"/>
      <c r="CP380" s="417"/>
      <c r="CQ380" s="417"/>
      <c r="CR380" s="417"/>
      <c r="CS380" s="417"/>
      <c r="CT380" s="417"/>
      <c r="CU380" s="417"/>
      <c r="CV380" s="417"/>
      <c r="CW380" s="417"/>
      <c r="CX380" s="417"/>
      <c r="CY380" s="417"/>
      <c r="CZ380" s="417"/>
      <c r="DA380" s="417"/>
      <c r="DB380" s="417"/>
      <c r="DC380" s="417"/>
      <c r="DD380" s="417"/>
      <c r="DE380" s="417"/>
      <c r="DF380" s="417"/>
      <c r="DG380" s="417"/>
      <c r="DH380" s="417"/>
      <c r="DI380" s="417"/>
      <c r="DJ380" s="417"/>
      <c r="DK380" s="417"/>
      <c r="DL380" s="417"/>
      <c r="DM380" s="417"/>
      <c r="DN380" s="417"/>
      <c r="DO380" s="417"/>
      <c r="DP380" s="417"/>
      <c r="DQ380" s="417"/>
      <c r="DR380" s="417"/>
      <c r="DS380" s="417"/>
      <c r="DT380" s="417"/>
      <c r="DU380" s="417"/>
      <c r="DV380" s="417"/>
      <c r="DW380" s="417"/>
      <c r="DX380" s="417"/>
      <c r="DY380" s="417"/>
      <c r="DZ380" s="417"/>
      <c r="EA380" s="417"/>
      <c r="EB380" s="417"/>
      <c r="EC380" s="417"/>
      <c r="ED380" s="417"/>
      <c r="EE380" s="417"/>
      <c r="EF380" s="417"/>
      <c r="EG380" s="417"/>
      <c r="EH380" s="417"/>
      <c r="EI380" s="417"/>
      <c r="EJ380" s="417"/>
      <c r="EK380" s="417"/>
      <c r="EL380" s="417"/>
      <c r="EM380" s="417"/>
      <c r="EN380" s="417"/>
      <c r="EO380" s="417"/>
      <c r="EP380" s="417"/>
      <c r="EQ380" s="417"/>
      <c r="ER380" s="417"/>
      <c r="ES380" s="417"/>
      <c r="ET380" s="417"/>
      <c r="EU380" s="417"/>
      <c r="EV380" s="417"/>
      <c r="EW380" s="417"/>
      <c r="EX380" s="417"/>
      <c r="EY380" s="417"/>
      <c r="EZ380" s="417"/>
      <c r="FA380" s="417"/>
      <c r="FB380" s="417"/>
      <c r="FC380" s="417"/>
      <c r="FD380" s="417"/>
      <c r="FE380" s="417"/>
      <c r="FF380" s="417"/>
      <c r="FG380" s="417"/>
      <c r="FH380" s="417"/>
      <c r="FI380" s="417"/>
      <c r="FJ380" s="417"/>
      <c r="FK380" s="417"/>
      <c r="FL380" s="417"/>
      <c r="FM380" s="417"/>
      <c r="FN380" s="417"/>
      <c r="FO380" s="417"/>
      <c r="FP380" s="417"/>
      <c r="FQ380" s="417"/>
      <c r="FR380" s="417"/>
      <c r="FS380" s="417"/>
      <c r="FT380" s="417"/>
      <c r="FU380" s="417"/>
      <c r="FV380" s="417"/>
      <c r="FW380" s="417"/>
      <c r="FX380" s="417"/>
      <c r="FY380" s="417"/>
      <c r="FZ380" s="417"/>
      <c r="GA380" s="417"/>
      <c r="GB380" s="417"/>
      <c r="GC380" s="417"/>
      <c r="GD380" s="417"/>
      <c r="GE380" s="417"/>
      <c r="GF380" s="417"/>
      <c r="GG380" s="417"/>
      <c r="GH380" s="417"/>
      <c r="GI380" s="417"/>
      <c r="GJ380" s="417"/>
      <c r="GK380" s="417"/>
      <c r="GL380" s="417"/>
      <c r="GM380" s="417"/>
      <c r="GN380" s="417"/>
      <c r="GO380" s="417"/>
      <c r="GP380" s="417"/>
      <c r="GQ380" s="417"/>
      <c r="GR380" s="417"/>
      <c r="GS380" s="417"/>
      <c r="GT380" s="417"/>
      <c r="GU380" s="417"/>
      <c r="GV380" s="417"/>
      <c r="GW380" s="417"/>
      <c r="GX380" s="417"/>
      <c r="GY380" s="417"/>
      <c r="GZ380" s="417"/>
      <c r="HA380" s="417"/>
      <c r="HB380" s="417"/>
      <c r="HC380" s="417"/>
      <c r="HD380" s="417"/>
      <c r="HE380" s="417"/>
      <c r="HF380" s="417"/>
      <c r="HG380" s="417"/>
      <c r="HH380" s="417"/>
      <c r="HI380" s="417"/>
      <c r="HJ380" s="417"/>
      <c r="HK380" s="417"/>
      <c r="HL380" s="417"/>
      <c r="HM380" s="417"/>
      <c r="HN380" s="417"/>
      <c r="HO380" s="417"/>
      <c r="HP380" s="417"/>
      <c r="HQ380" s="417"/>
      <c r="HR380" s="417"/>
      <c r="HS380" s="417"/>
      <c r="HT380" s="417"/>
      <c r="HU380" s="417"/>
      <c r="HV380" s="417"/>
      <c r="HW380" s="417"/>
      <c r="HX380" s="417"/>
      <c r="HY380" s="417"/>
      <c r="HZ380" s="417"/>
      <c r="IA380" s="417"/>
      <c r="IB380" s="417"/>
      <c r="IC380" s="417"/>
      <c r="ID380" s="417"/>
      <c r="IE380" s="417"/>
      <c r="IF380" s="417"/>
      <c r="IG380" s="417"/>
      <c r="IH380" s="417"/>
      <c r="II380" s="417"/>
      <c r="IJ380" s="417"/>
      <c r="IK380" s="417"/>
      <c r="IL380" s="417"/>
      <c r="IM380" s="417"/>
      <c r="IN380" s="417"/>
      <c r="IO380" s="417"/>
      <c r="IP380" s="417"/>
      <c r="IQ380" s="417"/>
      <c r="IR380" s="417"/>
      <c r="IS380" s="417"/>
      <c r="IT380" s="417"/>
      <c r="IU380" s="417"/>
      <c r="IV380" s="417"/>
    </row>
    <row r="381" spans="2:256" s="378" customFormat="1" ht="36" hidden="1" customHeight="1">
      <c r="B381" s="379"/>
      <c r="C381" s="380"/>
      <c r="D381" s="379"/>
      <c r="E381" s="379"/>
      <c r="F381" s="379"/>
      <c r="G381" s="379"/>
      <c r="H381" s="379"/>
      <c r="I381" s="379"/>
      <c r="J381" s="481"/>
      <c r="K381" s="381"/>
      <c r="L381" s="380"/>
      <c r="M381" s="379"/>
      <c r="N381" s="379"/>
      <c r="O381" s="379"/>
      <c r="P381" s="379"/>
      <c r="Q381" s="379"/>
      <c r="R381" s="379"/>
      <c r="S381" s="379"/>
      <c r="T381" s="382"/>
      <c r="U381" s="417"/>
      <c r="V381" s="417"/>
      <c r="W381" s="417"/>
      <c r="X381" s="417"/>
      <c r="Y381" s="417"/>
      <c r="Z381" s="417"/>
      <c r="AA381" s="417"/>
      <c r="AB381" s="417"/>
      <c r="AC381" s="417"/>
      <c r="AD381" s="417"/>
      <c r="AE381" s="417"/>
      <c r="AF381" s="417"/>
      <c r="AG381" s="417"/>
      <c r="AH381" s="417"/>
      <c r="AI381" s="417"/>
      <c r="AJ381" s="417"/>
      <c r="AK381" s="417"/>
      <c r="AL381" s="417"/>
      <c r="AM381" s="417"/>
      <c r="AN381" s="417"/>
      <c r="AO381" s="417"/>
      <c r="AP381" s="417"/>
      <c r="AQ381" s="417"/>
      <c r="AR381" s="417"/>
      <c r="AS381" s="417"/>
      <c r="AT381" s="417"/>
      <c r="AU381" s="417"/>
      <c r="AV381" s="417"/>
      <c r="AW381" s="417"/>
      <c r="AX381" s="417"/>
      <c r="AY381" s="417"/>
      <c r="AZ381" s="417"/>
      <c r="BA381" s="417"/>
      <c r="BB381" s="417"/>
      <c r="BC381" s="417"/>
      <c r="BD381" s="417"/>
      <c r="BE381" s="417"/>
      <c r="BF381" s="417"/>
      <c r="BG381" s="417"/>
      <c r="BH381" s="417"/>
      <c r="BI381" s="417"/>
      <c r="BJ381" s="417"/>
      <c r="BK381" s="417"/>
      <c r="BL381" s="417"/>
      <c r="BM381" s="417"/>
      <c r="BN381" s="417"/>
      <c r="BO381" s="417"/>
      <c r="BP381" s="417"/>
      <c r="BQ381" s="417"/>
      <c r="BR381" s="417"/>
      <c r="BS381" s="417"/>
      <c r="BT381" s="417"/>
      <c r="BU381" s="417"/>
      <c r="BV381" s="417"/>
      <c r="BW381" s="417"/>
      <c r="BX381" s="417"/>
      <c r="BY381" s="417"/>
      <c r="BZ381" s="417"/>
      <c r="CA381" s="417"/>
      <c r="CB381" s="417"/>
      <c r="CC381" s="417"/>
      <c r="CD381" s="417"/>
      <c r="CE381" s="417"/>
      <c r="CF381" s="417"/>
      <c r="CG381" s="417"/>
      <c r="CH381" s="417"/>
      <c r="CI381" s="417"/>
      <c r="CJ381" s="417"/>
      <c r="CK381" s="417"/>
      <c r="CL381" s="417"/>
      <c r="CM381" s="417"/>
      <c r="CN381" s="417"/>
      <c r="CO381" s="417"/>
      <c r="CP381" s="417"/>
      <c r="CQ381" s="417"/>
      <c r="CR381" s="417"/>
      <c r="CS381" s="417"/>
      <c r="CT381" s="417"/>
      <c r="CU381" s="417"/>
      <c r="CV381" s="417"/>
      <c r="CW381" s="417"/>
      <c r="CX381" s="417"/>
      <c r="CY381" s="417"/>
      <c r="CZ381" s="417"/>
      <c r="DA381" s="417"/>
      <c r="DB381" s="417"/>
      <c r="DC381" s="417"/>
      <c r="DD381" s="417"/>
      <c r="DE381" s="417"/>
      <c r="DF381" s="417"/>
      <c r="DG381" s="417"/>
      <c r="DH381" s="417"/>
      <c r="DI381" s="417"/>
      <c r="DJ381" s="417"/>
      <c r="DK381" s="417"/>
      <c r="DL381" s="417"/>
      <c r="DM381" s="417"/>
      <c r="DN381" s="417"/>
      <c r="DO381" s="417"/>
      <c r="DP381" s="417"/>
      <c r="DQ381" s="417"/>
      <c r="DR381" s="417"/>
      <c r="DS381" s="417"/>
      <c r="DT381" s="417"/>
      <c r="DU381" s="417"/>
      <c r="DV381" s="417"/>
      <c r="DW381" s="417"/>
      <c r="DX381" s="417"/>
      <c r="DY381" s="417"/>
      <c r="DZ381" s="417"/>
      <c r="EA381" s="417"/>
      <c r="EB381" s="417"/>
      <c r="EC381" s="417"/>
      <c r="ED381" s="417"/>
      <c r="EE381" s="417"/>
      <c r="EF381" s="417"/>
      <c r="EG381" s="417"/>
      <c r="EH381" s="417"/>
      <c r="EI381" s="417"/>
      <c r="EJ381" s="417"/>
      <c r="EK381" s="417"/>
      <c r="EL381" s="417"/>
      <c r="EM381" s="417"/>
      <c r="EN381" s="417"/>
      <c r="EO381" s="417"/>
      <c r="EP381" s="417"/>
      <c r="EQ381" s="417"/>
      <c r="ER381" s="417"/>
      <c r="ES381" s="417"/>
      <c r="ET381" s="417"/>
      <c r="EU381" s="417"/>
      <c r="EV381" s="417"/>
      <c r="EW381" s="417"/>
      <c r="EX381" s="417"/>
      <c r="EY381" s="417"/>
      <c r="EZ381" s="417"/>
      <c r="FA381" s="417"/>
      <c r="FB381" s="417"/>
      <c r="FC381" s="417"/>
      <c r="FD381" s="417"/>
      <c r="FE381" s="417"/>
      <c r="FF381" s="417"/>
      <c r="FG381" s="417"/>
      <c r="FH381" s="417"/>
      <c r="FI381" s="417"/>
      <c r="FJ381" s="417"/>
      <c r="FK381" s="417"/>
      <c r="FL381" s="417"/>
      <c r="FM381" s="417"/>
      <c r="FN381" s="417"/>
      <c r="FO381" s="417"/>
      <c r="FP381" s="417"/>
      <c r="FQ381" s="417"/>
      <c r="FR381" s="417"/>
      <c r="FS381" s="417"/>
      <c r="FT381" s="417"/>
      <c r="FU381" s="417"/>
      <c r="FV381" s="417"/>
      <c r="FW381" s="417"/>
      <c r="FX381" s="417"/>
      <c r="FY381" s="417"/>
      <c r="FZ381" s="417"/>
      <c r="GA381" s="417"/>
      <c r="GB381" s="417"/>
      <c r="GC381" s="417"/>
      <c r="GD381" s="417"/>
      <c r="GE381" s="417"/>
      <c r="GF381" s="417"/>
      <c r="GG381" s="417"/>
      <c r="GH381" s="417"/>
      <c r="GI381" s="417"/>
      <c r="GJ381" s="417"/>
      <c r="GK381" s="417"/>
      <c r="GL381" s="417"/>
      <c r="GM381" s="417"/>
      <c r="GN381" s="417"/>
      <c r="GO381" s="417"/>
      <c r="GP381" s="417"/>
      <c r="GQ381" s="417"/>
      <c r="GR381" s="417"/>
      <c r="GS381" s="417"/>
      <c r="GT381" s="417"/>
      <c r="GU381" s="417"/>
      <c r="GV381" s="417"/>
      <c r="GW381" s="417"/>
      <c r="GX381" s="417"/>
      <c r="GY381" s="417"/>
      <c r="GZ381" s="417"/>
      <c r="HA381" s="417"/>
      <c r="HB381" s="417"/>
      <c r="HC381" s="417"/>
      <c r="HD381" s="417"/>
      <c r="HE381" s="417"/>
      <c r="HF381" s="417"/>
      <c r="HG381" s="417"/>
      <c r="HH381" s="417"/>
      <c r="HI381" s="417"/>
      <c r="HJ381" s="417"/>
      <c r="HK381" s="417"/>
      <c r="HL381" s="417"/>
      <c r="HM381" s="417"/>
      <c r="HN381" s="417"/>
      <c r="HO381" s="417"/>
      <c r="HP381" s="417"/>
      <c r="HQ381" s="417"/>
      <c r="HR381" s="417"/>
      <c r="HS381" s="417"/>
      <c r="HT381" s="417"/>
      <c r="HU381" s="417"/>
      <c r="HV381" s="417"/>
      <c r="HW381" s="417"/>
      <c r="HX381" s="417"/>
      <c r="HY381" s="417"/>
      <c r="HZ381" s="417"/>
      <c r="IA381" s="417"/>
      <c r="IB381" s="417"/>
      <c r="IC381" s="417"/>
      <c r="ID381" s="417"/>
      <c r="IE381" s="417"/>
      <c r="IF381" s="417"/>
      <c r="IG381" s="417"/>
      <c r="IH381" s="417"/>
      <c r="II381" s="417"/>
      <c r="IJ381" s="417"/>
      <c r="IK381" s="417"/>
      <c r="IL381" s="417"/>
      <c r="IM381" s="417"/>
      <c r="IN381" s="417"/>
      <c r="IO381" s="417"/>
      <c r="IP381" s="417"/>
      <c r="IQ381" s="417"/>
      <c r="IR381" s="417"/>
      <c r="IS381" s="417"/>
      <c r="IT381" s="417"/>
      <c r="IU381" s="417"/>
      <c r="IV381" s="417"/>
    </row>
    <row r="382" spans="2:256" s="378" customFormat="1" ht="36" hidden="1" customHeight="1">
      <c r="B382" s="379"/>
      <c r="C382" s="380"/>
      <c r="D382" s="379"/>
      <c r="E382" s="379"/>
      <c r="F382" s="379"/>
      <c r="G382" s="379"/>
      <c r="H382" s="379"/>
      <c r="I382" s="379"/>
      <c r="J382" s="481"/>
      <c r="K382" s="381"/>
      <c r="L382" s="380"/>
      <c r="M382" s="379"/>
      <c r="N382" s="379"/>
      <c r="O382" s="379"/>
      <c r="P382" s="379"/>
      <c r="Q382" s="379"/>
      <c r="R382" s="379"/>
      <c r="S382" s="379"/>
      <c r="T382" s="382"/>
      <c r="U382" s="417"/>
      <c r="V382" s="417"/>
      <c r="W382" s="417"/>
      <c r="X382" s="417"/>
      <c r="Y382" s="417"/>
      <c r="Z382" s="417"/>
      <c r="AA382" s="417"/>
      <c r="AB382" s="417"/>
      <c r="AC382" s="417"/>
      <c r="AD382" s="417"/>
      <c r="AE382" s="417"/>
      <c r="AF382" s="417"/>
      <c r="AG382" s="417"/>
      <c r="AH382" s="417"/>
      <c r="AI382" s="417"/>
      <c r="AJ382" s="417"/>
      <c r="AK382" s="417"/>
      <c r="AL382" s="417"/>
      <c r="AM382" s="417"/>
      <c r="AN382" s="417"/>
      <c r="AO382" s="417"/>
      <c r="AP382" s="417"/>
      <c r="AQ382" s="417"/>
      <c r="AR382" s="417"/>
      <c r="AS382" s="417"/>
      <c r="AT382" s="417"/>
      <c r="AU382" s="417"/>
      <c r="AV382" s="417"/>
      <c r="AW382" s="417"/>
      <c r="AX382" s="417"/>
      <c r="AY382" s="417"/>
      <c r="AZ382" s="417"/>
      <c r="BA382" s="417"/>
      <c r="BB382" s="417"/>
      <c r="BC382" s="417"/>
      <c r="BD382" s="417"/>
      <c r="BE382" s="417"/>
      <c r="BF382" s="417"/>
      <c r="BG382" s="417"/>
      <c r="BH382" s="417"/>
      <c r="BI382" s="417"/>
      <c r="BJ382" s="417"/>
      <c r="BK382" s="417"/>
      <c r="BL382" s="417"/>
      <c r="BM382" s="417"/>
      <c r="BN382" s="417"/>
      <c r="BO382" s="417"/>
      <c r="BP382" s="417"/>
      <c r="BQ382" s="417"/>
      <c r="BR382" s="417"/>
      <c r="BS382" s="417"/>
      <c r="BT382" s="417"/>
      <c r="BU382" s="417"/>
      <c r="BV382" s="417"/>
      <c r="BW382" s="417"/>
      <c r="BX382" s="417"/>
      <c r="BY382" s="417"/>
      <c r="BZ382" s="417"/>
      <c r="CA382" s="417"/>
      <c r="CB382" s="417"/>
      <c r="CC382" s="417"/>
      <c r="CD382" s="417"/>
      <c r="CE382" s="417"/>
      <c r="CF382" s="417"/>
      <c r="CG382" s="417"/>
      <c r="CH382" s="417"/>
      <c r="CI382" s="417"/>
      <c r="CJ382" s="417"/>
      <c r="CK382" s="417"/>
      <c r="CL382" s="417"/>
      <c r="CM382" s="417"/>
      <c r="CN382" s="417"/>
      <c r="CO382" s="417"/>
      <c r="CP382" s="417"/>
      <c r="CQ382" s="417"/>
      <c r="CR382" s="417"/>
      <c r="CS382" s="417"/>
      <c r="CT382" s="417"/>
      <c r="CU382" s="417"/>
      <c r="CV382" s="417"/>
      <c r="CW382" s="417"/>
      <c r="CX382" s="417"/>
      <c r="CY382" s="417"/>
      <c r="CZ382" s="417"/>
      <c r="DA382" s="417"/>
      <c r="DB382" s="417"/>
      <c r="DC382" s="417"/>
      <c r="DD382" s="417"/>
      <c r="DE382" s="417"/>
      <c r="DF382" s="417"/>
      <c r="DG382" s="417"/>
      <c r="DH382" s="417"/>
      <c r="DI382" s="417"/>
      <c r="DJ382" s="417"/>
      <c r="DK382" s="417"/>
      <c r="DL382" s="417"/>
      <c r="DM382" s="417"/>
      <c r="DN382" s="417"/>
      <c r="DO382" s="417"/>
      <c r="DP382" s="417"/>
      <c r="DQ382" s="417"/>
      <c r="DR382" s="417"/>
      <c r="DS382" s="417"/>
      <c r="DT382" s="417"/>
      <c r="DU382" s="417"/>
      <c r="DV382" s="417"/>
      <c r="DW382" s="417"/>
      <c r="DX382" s="417"/>
      <c r="DY382" s="417"/>
      <c r="DZ382" s="417"/>
      <c r="EA382" s="417"/>
      <c r="EB382" s="417"/>
      <c r="EC382" s="417"/>
      <c r="ED382" s="417"/>
      <c r="EE382" s="417"/>
      <c r="EF382" s="417"/>
      <c r="EG382" s="417"/>
      <c r="EH382" s="417"/>
      <c r="EI382" s="417"/>
      <c r="EJ382" s="417"/>
      <c r="EK382" s="417"/>
      <c r="EL382" s="417"/>
      <c r="EM382" s="417"/>
      <c r="EN382" s="417"/>
      <c r="EO382" s="417"/>
      <c r="EP382" s="417"/>
      <c r="EQ382" s="417"/>
      <c r="ER382" s="417"/>
      <c r="ES382" s="417"/>
      <c r="ET382" s="417"/>
      <c r="EU382" s="417"/>
      <c r="EV382" s="417"/>
      <c r="EW382" s="417"/>
      <c r="EX382" s="417"/>
      <c r="EY382" s="417"/>
      <c r="EZ382" s="417"/>
      <c r="FA382" s="417"/>
      <c r="FB382" s="417"/>
      <c r="FC382" s="417"/>
      <c r="FD382" s="417"/>
      <c r="FE382" s="417"/>
      <c r="FF382" s="417"/>
      <c r="FG382" s="417"/>
      <c r="FH382" s="417"/>
      <c r="FI382" s="417"/>
      <c r="FJ382" s="417"/>
      <c r="FK382" s="417"/>
      <c r="FL382" s="417"/>
      <c r="FM382" s="417"/>
      <c r="FN382" s="417"/>
      <c r="FO382" s="417"/>
      <c r="FP382" s="417"/>
      <c r="FQ382" s="417"/>
      <c r="FR382" s="417"/>
      <c r="FS382" s="417"/>
      <c r="FT382" s="417"/>
      <c r="FU382" s="417"/>
      <c r="FV382" s="417"/>
      <c r="FW382" s="417"/>
      <c r="FX382" s="417"/>
      <c r="FY382" s="417"/>
      <c r="FZ382" s="417"/>
      <c r="GA382" s="417"/>
      <c r="GB382" s="417"/>
      <c r="GC382" s="417"/>
      <c r="GD382" s="417"/>
      <c r="GE382" s="417"/>
      <c r="GF382" s="417"/>
      <c r="GG382" s="417"/>
      <c r="GH382" s="417"/>
      <c r="GI382" s="417"/>
      <c r="GJ382" s="417"/>
      <c r="GK382" s="417"/>
      <c r="GL382" s="417"/>
      <c r="GM382" s="417"/>
      <c r="GN382" s="417"/>
      <c r="GO382" s="417"/>
      <c r="GP382" s="417"/>
      <c r="GQ382" s="417"/>
      <c r="GR382" s="417"/>
      <c r="GS382" s="417"/>
      <c r="GT382" s="417"/>
      <c r="GU382" s="417"/>
      <c r="GV382" s="417"/>
      <c r="GW382" s="417"/>
      <c r="GX382" s="417"/>
      <c r="GY382" s="417"/>
      <c r="GZ382" s="417"/>
      <c r="HA382" s="417"/>
      <c r="HB382" s="417"/>
      <c r="HC382" s="417"/>
      <c r="HD382" s="417"/>
      <c r="HE382" s="417"/>
      <c r="HF382" s="417"/>
      <c r="HG382" s="417"/>
      <c r="HH382" s="417"/>
      <c r="HI382" s="417"/>
      <c r="HJ382" s="417"/>
      <c r="HK382" s="417"/>
      <c r="HL382" s="417"/>
      <c r="HM382" s="417"/>
      <c r="HN382" s="417"/>
      <c r="HO382" s="417"/>
      <c r="HP382" s="417"/>
      <c r="HQ382" s="417"/>
      <c r="HR382" s="417"/>
      <c r="HS382" s="417"/>
      <c r="HT382" s="417"/>
      <c r="HU382" s="417"/>
      <c r="HV382" s="417"/>
      <c r="HW382" s="417"/>
      <c r="HX382" s="417"/>
      <c r="HY382" s="417"/>
      <c r="HZ382" s="417"/>
      <c r="IA382" s="417"/>
      <c r="IB382" s="417"/>
      <c r="IC382" s="417"/>
      <c r="ID382" s="417"/>
      <c r="IE382" s="417"/>
      <c r="IF382" s="417"/>
      <c r="IG382" s="417"/>
      <c r="IH382" s="417"/>
      <c r="II382" s="417"/>
      <c r="IJ382" s="417"/>
      <c r="IK382" s="417"/>
      <c r="IL382" s="417"/>
      <c r="IM382" s="417"/>
      <c r="IN382" s="417"/>
      <c r="IO382" s="417"/>
      <c r="IP382" s="417"/>
      <c r="IQ382" s="417"/>
      <c r="IR382" s="417"/>
      <c r="IS382" s="417"/>
      <c r="IT382" s="417"/>
      <c r="IU382" s="417"/>
      <c r="IV382" s="417"/>
    </row>
    <row r="383" spans="2:256" s="378" customFormat="1" ht="36" hidden="1" customHeight="1">
      <c r="B383" s="379"/>
      <c r="C383" s="380"/>
      <c r="D383" s="379"/>
      <c r="E383" s="379"/>
      <c r="F383" s="379"/>
      <c r="G383" s="379"/>
      <c r="H383" s="379"/>
      <c r="I383" s="379"/>
      <c r="J383" s="481"/>
      <c r="K383" s="381"/>
      <c r="L383" s="380"/>
      <c r="M383" s="379"/>
      <c r="N383" s="379"/>
      <c r="O383" s="379"/>
      <c r="P383" s="379"/>
      <c r="Q383" s="379"/>
      <c r="R383" s="379"/>
      <c r="S383" s="379"/>
      <c r="T383" s="382"/>
      <c r="U383" s="417"/>
      <c r="V383" s="417"/>
      <c r="W383" s="417"/>
      <c r="X383" s="417"/>
      <c r="Y383" s="417"/>
      <c r="Z383" s="417"/>
      <c r="AA383" s="417"/>
      <c r="AB383" s="417"/>
      <c r="AC383" s="417"/>
      <c r="AD383" s="417"/>
      <c r="AE383" s="417"/>
      <c r="AF383" s="417"/>
      <c r="AG383" s="417"/>
      <c r="AH383" s="417"/>
      <c r="AI383" s="417"/>
      <c r="AJ383" s="417"/>
      <c r="AK383" s="417"/>
      <c r="AL383" s="417"/>
      <c r="AM383" s="417"/>
      <c r="AN383" s="417"/>
      <c r="AO383" s="417"/>
      <c r="AP383" s="417"/>
      <c r="AQ383" s="417"/>
      <c r="AR383" s="417"/>
      <c r="AS383" s="417"/>
      <c r="AT383" s="417"/>
      <c r="AU383" s="417"/>
      <c r="AV383" s="417"/>
      <c r="AW383" s="417"/>
      <c r="AX383" s="417"/>
      <c r="AY383" s="417"/>
      <c r="AZ383" s="417"/>
      <c r="BA383" s="417"/>
      <c r="BB383" s="417"/>
      <c r="BC383" s="417"/>
      <c r="BD383" s="417"/>
      <c r="BE383" s="417"/>
      <c r="BF383" s="417"/>
      <c r="BG383" s="417"/>
      <c r="BH383" s="417"/>
      <c r="BI383" s="417"/>
      <c r="BJ383" s="417"/>
      <c r="BK383" s="417"/>
      <c r="BL383" s="417"/>
      <c r="BM383" s="417"/>
      <c r="BN383" s="417"/>
      <c r="BO383" s="417"/>
      <c r="BP383" s="417"/>
      <c r="BQ383" s="417"/>
      <c r="BR383" s="417"/>
      <c r="BS383" s="417"/>
      <c r="BT383" s="417"/>
      <c r="BU383" s="417"/>
      <c r="BV383" s="417"/>
      <c r="BW383" s="417"/>
      <c r="BX383" s="417"/>
      <c r="BY383" s="417"/>
      <c r="BZ383" s="417"/>
      <c r="CA383" s="417"/>
      <c r="CB383" s="417"/>
      <c r="CC383" s="417"/>
      <c r="CD383" s="417"/>
      <c r="CE383" s="417"/>
      <c r="CF383" s="417"/>
      <c r="CG383" s="417"/>
      <c r="CH383" s="417"/>
      <c r="CI383" s="417"/>
      <c r="CJ383" s="417"/>
      <c r="CK383" s="417"/>
      <c r="CL383" s="417"/>
      <c r="CM383" s="417"/>
      <c r="CN383" s="417"/>
      <c r="CO383" s="417"/>
      <c r="CP383" s="417"/>
      <c r="CQ383" s="417"/>
      <c r="CR383" s="417"/>
      <c r="CS383" s="417"/>
      <c r="CT383" s="417"/>
      <c r="CU383" s="417"/>
      <c r="CV383" s="417"/>
      <c r="CW383" s="417"/>
      <c r="CX383" s="417"/>
      <c r="CY383" s="417"/>
      <c r="CZ383" s="417"/>
      <c r="DA383" s="417"/>
      <c r="DB383" s="417"/>
      <c r="DC383" s="417"/>
      <c r="DD383" s="417"/>
      <c r="DE383" s="417"/>
      <c r="DF383" s="417"/>
      <c r="DG383" s="417"/>
      <c r="DH383" s="417"/>
      <c r="DI383" s="417"/>
      <c r="DJ383" s="417"/>
      <c r="DK383" s="417"/>
      <c r="DL383" s="417"/>
      <c r="DM383" s="417"/>
      <c r="DN383" s="417"/>
      <c r="DO383" s="417"/>
      <c r="DP383" s="417"/>
      <c r="DQ383" s="417"/>
      <c r="DR383" s="417"/>
      <c r="DS383" s="417"/>
      <c r="DT383" s="417"/>
      <c r="DU383" s="417"/>
      <c r="DV383" s="417"/>
      <c r="DW383" s="417"/>
      <c r="DX383" s="417"/>
      <c r="DY383" s="417"/>
      <c r="DZ383" s="417"/>
      <c r="EA383" s="417"/>
      <c r="EB383" s="417"/>
      <c r="EC383" s="417"/>
      <c r="ED383" s="417"/>
      <c r="EE383" s="417"/>
      <c r="EF383" s="417"/>
      <c r="EG383" s="417"/>
      <c r="EH383" s="417"/>
      <c r="EI383" s="417"/>
      <c r="EJ383" s="417"/>
      <c r="EK383" s="417"/>
      <c r="EL383" s="417"/>
      <c r="EM383" s="417"/>
      <c r="EN383" s="417"/>
      <c r="EO383" s="417"/>
      <c r="EP383" s="417"/>
      <c r="EQ383" s="417"/>
      <c r="ER383" s="417"/>
      <c r="ES383" s="417"/>
      <c r="ET383" s="417"/>
      <c r="EU383" s="417"/>
      <c r="EV383" s="417"/>
      <c r="EW383" s="417"/>
      <c r="EX383" s="417"/>
      <c r="EY383" s="417"/>
      <c r="EZ383" s="417"/>
      <c r="FA383" s="417"/>
      <c r="FB383" s="417"/>
      <c r="FC383" s="417"/>
      <c r="FD383" s="417"/>
      <c r="FE383" s="417"/>
      <c r="FF383" s="417"/>
      <c r="FG383" s="417"/>
      <c r="FH383" s="417"/>
      <c r="FI383" s="417"/>
      <c r="FJ383" s="417"/>
      <c r="FK383" s="417"/>
      <c r="FL383" s="417"/>
      <c r="FM383" s="417"/>
      <c r="FN383" s="417"/>
      <c r="FO383" s="417"/>
      <c r="FP383" s="417"/>
      <c r="FQ383" s="417"/>
      <c r="FR383" s="417"/>
      <c r="FS383" s="417"/>
      <c r="FT383" s="417"/>
      <c r="FU383" s="417"/>
      <c r="FV383" s="417"/>
      <c r="FW383" s="417"/>
      <c r="FX383" s="417"/>
      <c r="FY383" s="417"/>
      <c r="FZ383" s="417"/>
      <c r="GA383" s="417"/>
      <c r="GB383" s="417"/>
      <c r="GC383" s="417"/>
      <c r="GD383" s="417"/>
      <c r="GE383" s="417"/>
      <c r="GF383" s="417"/>
      <c r="GG383" s="417"/>
      <c r="GH383" s="417"/>
      <c r="GI383" s="417"/>
      <c r="GJ383" s="417"/>
      <c r="GK383" s="417"/>
      <c r="GL383" s="417"/>
      <c r="GM383" s="417"/>
      <c r="GN383" s="417"/>
      <c r="GO383" s="417"/>
      <c r="GP383" s="417"/>
      <c r="GQ383" s="417"/>
      <c r="GR383" s="417"/>
      <c r="GS383" s="417"/>
      <c r="GT383" s="417"/>
      <c r="GU383" s="417"/>
      <c r="GV383" s="417"/>
      <c r="GW383" s="417"/>
      <c r="GX383" s="417"/>
      <c r="GY383" s="417"/>
      <c r="GZ383" s="417"/>
      <c r="HA383" s="417"/>
      <c r="HB383" s="417"/>
      <c r="HC383" s="417"/>
      <c r="HD383" s="417"/>
      <c r="HE383" s="417"/>
      <c r="HF383" s="417"/>
      <c r="HG383" s="417"/>
      <c r="HH383" s="417"/>
      <c r="HI383" s="417"/>
      <c r="HJ383" s="417"/>
      <c r="HK383" s="417"/>
      <c r="HL383" s="417"/>
      <c r="HM383" s="417"/>
      <c r="HN383" s="417"/>
      <c r="HO383" s="417"/>
      <c r="HP383" s="417"/>
      <c r="HQ383" s="417"/>
      <c r="HR383" s="417"/>
      <c r="HS383" s="417"/>
      <c r="HT383" s="417"/>
      <c r="HU383" s="417"/>
      <c r="HV383" s="417"/>
      <c r="HW383" s="417"/>
      <c r="HX383" s="417"/>
      <c r="HY383" s="417"/>
      <c r="HZ383" s="417"/>
      <c r="IA383" s="417"/>
      <c r="IB383" s="417"/>
      <c r="IC383" s="417"/>
      <c r="ID383" s="417"/>
      <c r="IE383" s="417"/>
      <c r="IF383" s="417"/>
      <c r="IG383" s="417"/>
      <c r="IH383" s="417"/>
      <c r="II383" s="417"/>
      <c r="IJ383" s="417"/>
      <c r="IK383" s="417"/>
      <c r="IL383" s="417"/>
      <c r="IM383" s="417"/>
      <c r="IN383" s="417"/>
      <c r="IO383" s="417"/>
      <c r="IP383" s="417"/>
      <c r="IQ383" s="417"/>
      <c r="IR383" s="417"/>
      <c r="IS383" s="417"/>
      <c r="IT383" s="417"/>
      <c r="IU383" s="417"/>
      <c r="IV383" s="417"/>
    </row>
    <row r="384" spans="2:256" s="378" customFormat="1" ht="36" hidden="1" customHeight="1">
      <c r="B384" s="379"/>
      <c r="C384" s="380"/>
      <c r="D384" s="379"/>
      <c r="E384" s="379"/>
      <c r="F384" s="379"/>
      <c r="G384" s="379"/>
      <c r="H384" s="379"/>
      <c r="I384" s="379"/>
      <c r="J384" s="481"/>
      <c r="K384" s="381"/>
      <c r="L384" s="380"/>
      <c r="M384" s="379"/>
      <c r="N384" s="379"/>
      <c r="O384" s="379"/>
      <c r="P384" s="379"/>
      <c r="Q384" s="379"/>
      <c r="R384" s="379"/>
      <c r="S384" s="379"/>
      <c r="T384" s="382"/>
      <c r="U384" s="417"/>
      <c r="V384" s="417"/>
      <c r="W384" s="417"/>
      <c r="X384" s="417"/>
      <c r="Y384" s="417"/>
      <c r="Z384" s="417"/>
      <c r="AA384" s="417"/>
      <c r="AB384" s="417"/>
      <c r="AC384" s="417"/>
      <c r="AD384" s="417"/>
      <c r="AE384" s="417"/>
      <c r="AF384" s="417"/>
      <c r="AG384" s="417"/>
      <c r="AH384" s="417"/>
      <c r="AI384" s="417"/>
      <c r="AJ384" s="417"/>
      <c r="AK384" s="417"/>
      <c r="AL384" s="417"/>
      <c r="AM384" s="417"/>
      <c r="AN384" s="417"/>
      <c r="AO384" s="417"/>
      <c r="AP384" s="417"/>
      <c r="AQ384" s="417"/>
      <c r="AR384" s="417"/>
      <c r="AS384" s="417"/>
      <c r="AT384" s="417"/>
      <c r="AU384" s="417"/>
      <c r="AV384" s="417"/>
      <c r="AW384" s="417"/>
      <c r="AX384" s="417"/>
      <c r="AY384" s="417"/>
      <c r="AZ384" s="417"/>
      <c r="BA384" s="417"/>
      <c r="BB384" s="417"/>
      <c r="BC384" s="417"/>
      <c r="BD384" s="417"/>
      <c r="BE384" s="417"/>
      <c r="BF384" s="417"/>
      <c r="BG384" s="417"/>
      <c r="BH384" s="417"/>
      <c r="BI384" s="417"/>
      <c r="BJ384" s="417"/>
      <c r="BK384" s="417"/>
      <c r="BL384" s="417"/>
      <c r="BM384" s="417"/>
      <c r="BN384" s="417"/>
      <c r="BO384" s="417"/>
      <c r="BP384" s="417"/>
      <c r="BQ384" s="417"/>
      <c r="BR384" s="417"/>
      <c r="BS384" s="417"/>
      <c r="BT384" s="417"/>
      <c r="BU384" s="417"/>
      <c r="BV384" s="417"/>
      <c r="BW384" s="417"/>
      <c r="BX384" s="417"/>
      <c r="BY384" s="417"/>
      <c r="BZ384" s="417"/>
      <c r="CA384" s="417"/>
      <c r="CB384" s="417"/>
      <c r="CC384" s="417"/>
      <c r="CD384" s="417"/>
      <c r="CE384" s="417"/>
      <c r="CF384" s="417"/>
      <c r="CG384" s="417"/>
      <c r="CH384" s="417"/>
      <c r="CI384" s="417"/>
      <c r="CJ384" s="417"/>
      <c r="CK384" s="417"/>
      <c r="CL384" s="417"/>
      <c r="CM384" s="417"/>
      <c r="CN384" s="417"/>
      <c r="CO384" s="417"/>
      <c r="CP384" s="417"/>
      <c r="CQ384" s="417"/>
      <c r="CR384" s="417"/>
      <c r="CS384" s="417"/>
      <c r="CT384" s="417"/>
      <c r="CU384" s="417"/>
      <c r="CV384" s="417"/>
      <c r="CW384" s="417"/>
      <c r="CX384" s="417"/>
      <c r="CY384" s="417"/>
      <c r="CZ384" s="417"/>
      <c r="DA384" s="417"/>
      <c r="DB384" s="417"/>
      <c r="DC384" s="417"/>
      <c r="DD384" s="417"/>
      <c r="DE384" s="417"/>
      <c r="DF384" s="417"/>
      <c r="DG384" s="417"/>
      <c r="DH384" s="417"/>
      <c r="DI384" s="417"/>
      <c r="DJ384" s="417"/>
      <c r="DK384" s="417"/>
      <c r="DL384" s="417"/>
      <c r="DM384" s="417"/>
      <c r="DN384" s="417"/>
      <c r="DO384" s="417"/>
      <c r="DP384" s="417"/>
      <c r="DQ384" s="417"/>
      <c r="DR384" s="417"/>
      <c r="DS384" s="417"/>
      <c r="DT384" s="417"/>
      <c r="DU384" s="417"/>
      <c r="DV384" s="417"/>
      <c r="DW384" s="417"/>
      <c r="DX384" s="417"/>
      <c r="DY384" s="417"/>
      <c r="DZ384" s="417"/>
      <c r="EA384" s="417"/>
      <c r="EB384" s="417"/>
      <c r="EC384" s="417"/>
      <c r="ED384" s="417"/>
      <c r="EE384" s="417"/>
      <c r="EF384" s="417"/>
      <c r="EG384" s="417"/>
      <c r="EH384" s="417"/>
      <c r="EI384" s="417"/>
      <c r="EJ384" s="417"/>
      <c r="EK384" s="417"/>
      <c r="EL384" s="417"/>
      <c r="EM384" s="417"/>
      <c r="EN384" s="417"/>
      <c r="EO384" s="417"/>
      <c r="EP384" s="417"/>
      <c r="EQ384" s="417"/>
      <c r="ER384" s="417"/>
      <c r="ES384" s="417"/>
      <c r="ET384" s="417"/>
      <c r="EU384" s="417"/>
      <c r="EV384" s="417"/>
      <c r="EW384" s="417"/>
      <c r="EX384" s="417"/>
      <c r="EY384" s="417"/>
      <c r="EZ384" s="417"/>
      <c r="FA384" s="417"/>
      <c r="FB384" s="417"/>
      <c r="FC384" s="417"/>
      <c r="FD384" s="417"/>
      <c r="FE384" s="417"/>
      <c r="FF384" s="417"/>
      <c r="FG384" s="417"/>
      <c r="FH384" s="417"/>
      <c r="FI384" s="417"/>
      <c r="FJ384" s="417"/>
      <c r="FK384" s="417"/>
      <c r="FL384" s="417"/>
      <c r="FM384" s="417"/>
      <c r="FN384" s="417"/>
      <c r="FO384" s="417"/>
      <c r="FP384" s="417"/>
      <c r="FQ384" s="417"/>
      <c r="FR384" s="417"/>
      <c r="FS384" s="417"/>
      <c r="FT384" s="417"/>
      <c r="FU384" s="417"/>
      <c r="FV384" s="417"/>
      <c r="FW384" s="417"/>
      <c r="FX384" s="417"/>
      <c r="FY384" s="417"/>
      <c r="FZ384" s="417"/>
      <c r="GA384" s="417"/>
      <c r="GB384" s="417"/>
      <c r="GC384" s="417"/>
      <c r="GD384" s="417"/>
      <c r="GE384" s="417"/>
      <c r="GF384" s="417"/>
      <c r="GG384" s="417"/>
      <c r="GH384" s="417"/>
      <c r="GI384" s="417"/>
      <c r="GJ384" s="417"/>
      <c r="GK384" s="417"/>
      <c r="GL384" s="417"/>
      <c r="GM384" s="417"/>
      <c r="GN384" s="417"/>
      <c r="GO384" s="417"/>
      <c r="GP384" s="417"/>
      <c r="GQ384" s="417"/>
      <c r="GR384" s="417"/>
      <c r="GS384" s="417"/>
      <c r="GT384" s="417"/>
      <c r="GU384" s="417"/>
      <c r="GV384" s="417"/>
      <c r="GW384" s="417"/>
      <c r="GX384" s="417"/>
      <c r="GY384" s="417"/>
      <c r="GZ384" s="417"/>
      <c r="HA384" s="417"/>
      <c r="HB384" s="417"/>
      <c r="HC384" s="417"/>
      <c r="HD384" s="417"/>
      <c r="HE384" s="417"/>
      <c r="HF384" s="417"/>
      <c r="HG384" s="417"/>
      <c r="HH384" s="417"/>
      <c r="HI384" s="417"/>
      <c r="HJ384" s="417"/>
      <c r="HK384" s="417"/>
      <c r="HL384" s="417"/>
      <c r="HM384" s="417"/>
      <c r="HN384" s="417"/>
      <c r="HO384" s="417"/>
      <c r="HP384" s="417"/>
      <c r="HQ384" s="417"/>
      <c r="HR384" s="417"/>
      <c r="HS384" s="417"/>
      <c r="HT384" s="417"/>
      <c r="HU384" s="417"/>
      <c r="HV384" s="417"/>
      <c r="HW384" s="417"/>
      <c r="HX384" s="417"/>
      <c r="HY384" s="417"/>
      <c r="HZ384" s="417"/>
      <c r="IA384" s="417"/>
      <c r="IB384" s="417"/>
      <c r="IC384" s="417"/>
      <c r="ID384" s="417"/>
      <c r="IE384" s="417"/>
      <c r="IF384" s="417"/>
      <c r="IG384" s="417"/>
      <c r="IH384" s="417"/>
      <c r="II384" s="417"/>
      <c r="IJ384" s="417"/>
      <c r="IK384" s="417"/>
      <c r="IL384" s="417"/>
      <c r="IM384" s="417"/>
      <c r="IN384" s="417"/>
      <c r="IO384" s="417"/>
      <c r="IP384" s="417"/>
      <c r="IQ384" s="417"/>
      <c r="IR384" s="417"/>
      <c r="IS384" s="417"/>
      <c r="IT384" s="417"/>
      <c r="IU384" s="417"/>
      <c r="IV384" s="417"/>
    </row>
    <row r="385" spans="2:256" s="378" customFormat="1" ht="36" hidden="1" customHeight="1">
      <c r="B385" s="379"/>
      <c r="C385" s="380"/>
      <c r="D385" s="379"/>
      <c r="E385" s="379"/>
      <c r="F385" s="379"/>
      <c r="G385" s="379"/>
      <c r="H385" s="379"/>
      <c r="I385" s="379"/>
      <c r="J385" s="481"/>
      <c r="K385" s="381"/>
      <c r="L385" s="380"/>
      <c r="M385" s="379"/>
      <c r="N385" s="379"/>
      <c r="O385" s="379"/>
      <c r="P385" s="379"/>
      <c r="Q385" s="379"/>
      <c r="R385" s="379"/>
      <c r="S385" s="379"/>
      <c r="T385" s="382"/>
      <c r="U385" s="417"/>
      <c r="V385" s="417"/>
      <c r="W385" s="417"/>
      <c r="X385" s="417"/>
      <c r="Y385" s="417"/>
      <c r="Z385" s="417"/>
      <c r="AA385" s="417"/>
      <c r="AB385" s="417"/>
      <c r="AC385" s="417"/>
      <c r="AD385" s="417"/>
      <c r="AE385" s="417"/>
      <c r="AF385" s="417"/>
      <c r="AG385" s="417"/>
      <c r="AH385" s="417"/>
      <c r="AI385" s="417"/>
      <c r="AJ385" s="417"/>
      <c r="AK385" s="417"/>
      <c r="AL385" s="417"/>
      <c r="AM385" s="417"/>
      <c r="AN385" s="417"/>
      <c r="AO385" s="417"/>
      <c r="AP385" s="417"/>
      <c r="AQ385" s="417"/>
      <c r="AR385" s="417"/>
      <c r="AS385" s="417"/>
      <c r="AT385" s="417"/>
      <c r="AU385" s="417"/>
      <c r="AV385" s="417"/>
      <c r="AW385" s="417"/>
      <c r="AX385" s="417"/>
      <c r="AY385" s="417"/>
      <c r="AZ385" s="417"/>
      <c r="BA385" s="417"/>
      <c r="BB385" s="417"/>
      <c r="BC385" s="417"/>
      <c r="BD385" s="417"/>
      <c r="BE385" s="417"/>
      <c r="BF385" s="417"/>
      <c r="BG385" s="417"/>
      <c r="BH385" s="417"/>
      <c r="BI385" s="417"/>
      <c r="BJ385" s="417"/>
      <c r="BK385" s="417"/>
      <c r="BL385" s="417"/>
      <c r="BM385" s="417"/>
      <c r="BN385" s="417"/>
      <c r="BO385" s="417"/>
      <c r="BP385" s="417"/>
      <c r="BQ385" s="417"/>
      <c r="BR385" s="417"/>
      <c r="BS385" s="417"/>
      <c r="BT385" s="417"/>
      <c r="BU385" s="417"/>
      <c r="BV385" s="417"/>
      <c r="BW385" s="417"/>
      <c r="BX385" s="417"/>
      <c r="BY385" s="417"/>
      <c r="BZ385" s="417"/>
      <c r="CA385" s="417"/>
      <c r="CB385" s="417"/>
      <c r="CC385" s="417"/>
      <c r="CD385" s="417"/>
      <c r="CE385" s="417"/>
      <c r="CF385" s="417"/>
      <c r="CG385" s="417"/>
      <c r="CH385" s="417"/>
      <c r="CI385" s="417"/>
      <c r="CJ385" s="417"/>
      <c r="CK385" s="417"/>
      <c r="CL385" s="417"/>
      <c r="CM385" s="417"/>
      <c r="CN385" s="417"/>
      <c r="CO385" s="417"/>
      <c r="CP385" s="417"/>
      <c r="CQ385" s="417"/>
      <c r="CR385" s="417"/>
      <c r="CS385" s="417"/>
      <c r="CT385" s="417"/>
      <c r="CU385" s="417"/>
      <c r="CV385" s="417"/>
      <c r="CW385" s="417"/>
      <c r="CX385" s="417"/>
      <c r="CY385" s="417"/>
      <c r="CZ385" s="417"/>
      <c r="DA385" s="417"/>
      <c r="DB385" s="417"/>
      <c r="DC385" s="417"/>
      <c r="DD385" s="417"/>
      <c r="DE385" s="417"/>
      <c r="DF385" s="417"/>
      <c r="DG385" s="417"/>
      <c r="DH385" s="417"/>
      <c r="DI385" s="417"/>
      <c r="DJ385" s="417"/>
      <c r="DK385" s="417"/>
      <c r="DL385" s="417"/>
      <c r="DM385" s="417"/>
      <c r="DN385" s="417"/>
      <c r="DO385" s="417"/>
      <c r="DP385" s="417"/>
      <c r="DQ385" s="417"/>
      <c r="DR385" s="417"/>
      <c r="DS385" s="417"/>
      <c r="DT385" s="417"/>
      <c r="DU385" s="417"/>
      <c r="DV385" s="417"/>
      <c r="DW385" s="417"/>
      <c r="DX385" s="417"/>
      <c r="DY385" s="417"/>
      <c r="DZ385" s="417"/>
      <c r="EA385" s="417"/>
      <c r="EB385" s="417"/>
      <c r="EC385" s="417"/>
      <c r="ED385" s="417"/>
      <c r="EE385" s="417"/>
      <c r="EF385" s="417"/>
      <c r="EG385" s="417"/>
      <c r="EH385" s="417"/>
      <c r="EI385" s="417"/>
      <c r="EJ385" s="417"/>
      <c r="EK385" s="417"/>
      <c r="EL385" s="417"/>
      <c r="EM385" s="417"/>
      <c r="EN385" s="417"/>
      <c r="EO385" s="417"/>
      <c r="EP385" s="417"/>
      <c r="EQ385" s="417"/>
      <c r="ER385" s="417"/>
      <c r="ES385" s="417"/>
      <c r="ET385" s="417"/>
      <c r="EU385" s="417"/>
      <c r="EV385" s="417"/>
      <c r="EW385" s="417"/>
      <c r="EX385" s="417"/>
      <c r="EY385" s="417"/>
      <c r="EZ385" s="417"/>
      <c r="FA385" s="417"/>
      <c r="FB385" s="417"/>
      <c r="FC385" s="417"/>
      <c r="FD385" s="417"/>
      <c r="FE385" s="417"/>
      <c r="FF385" s="417"/>
      <c r="FG385" s="417"/>
      <c r="FH385" s="417"/>
      <c r="FI385" s="417"/>
      <c r="FJ385" s="417"/>
      <c r="FK385" s="417"/>
      <c r="FL385" s="417"/>
      <c r="FM385" s="417"/>
      <c r="FN385" s="417"/>
      <c r="FO385" s="417"/>
      <c r="FP385" s="417"/>
      <c r="FQ385" s="417"/>
      <c r="FR385" s="417"/>
      <c r="FS385" s="417"/>
      <c r="FT385" s="417"/>
      <c r="FU385" s="417"/>
      <c r="FV385" s="417"/>
      <c r="FW385" s="417"/>
      <c r="FX385" s="417"/>
      <c r="FY385" s="417"/>
      <c r="FZ385" s="417"/>
      <c r="GA385" s="417"/>
      <c r="GB385" s="417"/>
      <c r="GC385" s="417"/>
      <c r="GD385" s="417"/>
      <c r="GE385" s="417"/>
      <c r="GF385" s="417"/>
      <c r="GG385" s="417"/>
      <c r="GH385" s="417"/>
      <c r="GI385" s="417"/>
      <c r="GJ385" s="417"/>
      <c r="GK385" s="417"/>
      <c r="GL385" s="417"/>
      <c r="GM385" s="417"/>
      <c r="GN385" s="417"/>
      <c r="GO385" s="417"/>
      <c r="GP385" s="417"/>
      <c r="GQ385" s="417"/>
      <c r="GR385" s="417"/>
      <c r="GS385" s="417"/>
      <c r="GT385" s="417"/>
      <c r="GU385" s="417"/>
      <c r="GV385" s="417"/>
      <c r="GW385" s="417"/>
      <c r="GX385" s="417"/>
      <c r="GY385" s="417"/>
      <c r="GZ385" s="417"/>
      <c r="HA385" s="417"/>
      <c r="HB385" s="417"/>
      <c r="HC385" s="417"/>
      <c r="HD385" s="417"/>
      <c r="HE385" s="417"/>
      <c r="HF385" s="417"/>
      <c r="HG385" s="417"/>
      <c r="HH385" s="417"/>
      <c r="HI385" s="417"/>
      <c r="HJ385" s="417"/>
      <c r="HK385" s="417"/>
      <c r="HL385" s="417"/>
      <c r="HM385" s="417"/>
      <c r="HN385" s="417"/>
      <c r="HO385" s="417"/>
      <c r="HP385" s="417"/>
      <c r="HQ385" s="417"/>
      <c r="HR385" s="417"/>
      <c r="HS385" s="417"/>
      <c r="HT385" s="417"/>
      <c r="HU385" s="417"/>
      <c r="HV385" s="417"/>
      <c r="HW385" s="417"/>
      <c r="HX385" s="417"/>
      <c r="HY385" s="417"/>
      <c r="HZ385" s="417"/>
      <c r="IA385" s="417"/>
      <c r="IB385" s="417"/>
      <c r="IC385" s="417"/>
      <c r="ID385" s="417"/>
      <c r="IE385" s="417"/>
      <c r="IF385" s="417"/>
      <c r="IG385" s="417"/>
      <c r="IH385" s="417"/>
      <c r="II385" s="417"/>
      <c r="IJ385" s="417"/>
      <c r="IK385" s="417"/>
      <c r="IL385" s="417"/>
      <c r="IM385" s="417"/>
      <c r="IN385" s="417"/>
      <c r="IO385" s="417"/>
      <c r="IP385" s="417"/>
      <c r="IQ385" s="417"/>
      <c r="IR385" s="417"/>
      <c r="IS385" s="417"/>
      <c r="IT385" s="417"/>
      <c r="IU385" s="417"/>
      <c r="IV385" s="417"/>
    </row>
    <row r="386" spans="2:256" s="378" customFormat="1" ht="36" hidden="1" customHeight="1">
      <c r="B386" s="379"/>
      <c r="C386" s="380"/>
      <c r="D386" s="379"/>
      <c r="E386" s="379"/>
      <c r="F386" s="379"/>
      <c r="G386" s="379"/>
      <c r="H386" s="379"/>
      <c r="I386" s="379"/>
      <c r="J386" s="481"/>
      <c r="K386" s="381"/>
      <c r="L386" s="380"/>
      <c r="M386" s="379"/>
      <c r="N386" s="379"/>
      <c r="O386" s="379"/>
      <c r="P386" s="379"/>
      <c r="Q386" s="379"/>
      <c r="R386" s="379"/>
      <c r="S386" s="379"/>
      <c r="T386" s="382"/>
      <c r="U386" s="417"/>
      <c r="V386" s="417"/>
      <c r="W386" s="417"/>
      <c r="X386" s="417"/>
      <c r="Y386" s="417"/>
      <c r="Z386" s="417"/>
      <c r="AA386" s="417"/>
      <c r="AB386" s="417"/>
      <c r="AC386" s="417"/>
      <c r="AD386" s="417"/>
      <c r="AE386" s="417"/>
      <c r="AF386" s="417"/>
      <c r="AG386" s="417"/>
      <c r="AH386" s="417"/>
      <c r="AI386" s="417"/>
      <c r="AJ386" s="417"/>
      <c r="AK386" s="417"/>
      <c r="AL386" s="417"/>
      <c r="AM386" s="417"/>
      <c r="AN386" s="417"/>
      <c r="AO386" s="417"/>
      <c r="AP386" s="417"/>
      <c r="AQ386" s="417"/>
      <c r="AR386" s="417"/>
      <c r="AS386" s="417"/>
      <c r="AT386" s="417"/>
      <c r="AU386" s="417"/>
      <c r="AV386" s="417"/>
      <c r="AW386" s="417"/>
      <c r="AX386" s="417"/>
      <c r="AY386" s="417"/>
      <c r="AZ386" s="417"/>
      <c r="BA386" s="417"/>
      <c r="BB386" s="417"/>
      <c r="BC386" s="417"/>
      <c r="BD386" s="417"/>
      <c r="BE386" s="417"/>
      <c r="BF386" s="417"/>
      <c r="BG386" s="417"/>
      <c r="BH386" s="417"/>
      <c r="BI386" s="417"/>
      <c r="BJ386" s="417"/>
      <c r="BK386" s="417"/>
      <c r="BL386" s="417"/>
      <c r="BM386" s="417"/>
      <c r="BN386" s="417"/>
      <c r="BO386" s="417"/>
      <c r="BP386" s="417"/>
      <c r="BQ386" s="417"/>
      <c r="BR386" s="417"/>
      <c r="BS386" s="417"/>
      <c r="BT386" s="417"/>
      <c r="BU386" s="417"/>
      <c r="BV386" s="417"/>
      <c r="BW386" s="417"/>
      <c r="BX386" s="417"/>
      <c r="BY386" s="417"/>
      <c r="BZ386" s="417"/>
      <c r="CA386" s="417"/>
      <c r="CB386" s="417"/>
      <c r="CC386" s="417"/>
      <c r="CD386" s="417"/>
      <c r="CE386" s="417"/>
      <c r="CF386" s="417"/>
      <c r="CG386" s="417"/>
      <c r="CH386" s="417"/>
      <c r="CI386" s="417"/>
      <c r="CJ386" s="417"/>
      <c r="CK386" s="417"/>
      <c r="CL386" s="417"/>
      <c r="CM386" s="417"/>
      <c r="CN386" s="417"/>
      <c r="CO386" s="417"/>
      <c r="CP386" s="417"/>
      <c r="CQ386" s="417"/>
      <c r="CR386" s="417"/>
      <c r="CS386" s="417"/>
      <c r="CT386" s="417"/>
      <c r="CU386" s="417"/>
      <c r="CV386" s="417"/>
      <c r="CW386" s="417"/>
      <c r="CX386" s="417"/>
      <c r="CY386" s="417"/>
      <c r="CZ386" s="417"/>
      <c r="DA386" s="417"/>
      <c r="DB386" s="417"/>
      <c r="DC386" s="417"/>
      <c r="DD386" s="417"/>
      <c r="DE386" s="417"/>
      <c r="DF386" s="417"/>
      <c r="DG386" s="417"/>
      <c r="DH386" s="417"/>
      <c r="DI386" s="417"/>
      <c r="DJ386" s="417"/>
      <c r="DK386" s="417"/>
      <c r="DL386" s="417"/>
      <c r="DM386" s="417"/>
      <c r="DN386" s="417"/>
      <c r="DO386" s="417"/>
      <c r="DP386" s="417"/>
      <c r="DQ386" s="417"/>
      <c r="DR386" s="417"/>
      <c r="DS386" s="417"/>
      <c r="DT386" s="417"/>
      <c r="DU386" s="417"/>
      <c r="DV386" s="417"/>
      <c r="DW386" s="417"/>
      <c r="DX386" s="417"/>
      <c r="DY386" s="417"/>
      <c r="DZ386" s="417"/>
      <c r="EA386" s="417"/>
      <c r="EB386" s="417"/>
      <c r="EC386" s="417"/>
      <c r="ED386" s="417"/>
      <c r="EE386" s="417"/>
      <c r="EF386" s="417"/>
      <c r="EG386" s="417"/>
      <c r="EH386" s="417"/>
      <c r="EI386" s="417"/>
      <c r="EJ386" s="417"/>
      <c r="EK386" s="417"/>
      <c r="EL386" s="417"/>
      <c r="EM386" s="417"/>
      <c r="EN386" s="417"/>
      <c r="EO386" s="417"/>
      <c r="EP386" s="417"/>
      <c r="EQ386" s="417"/>
      <c r="ER386" s="417"/>
      <c r="ES386" s="417"/>
      <c r="ET386" s="417"/>
      <c r="EU386" s="417"/>
      <c r="EV386" s="417"/>
      <c r="EW386" s="417"/>
      <c r="EX386" s="417"/>
      <c r="EY386" s="417"/>
      <c r="EZ386" s="417"/>
      <c r="FA386" s="417"/>
      <c r="FB386" s="417"/>
      <c r="FC386" s="417"/>
      <c r="FD386" s="417"/>
      <c r="FE386" s="417"/>
      <c r="FF386" s="417"/>
      <c r="FG386" s="417"/>
      <c r="FH386" s="417"/>
      <c r="FI386" s="417"/>
      <c r="FJ386" s="417"/>
      <c r="FK386" s="417"/>
      <c r="FL386" s="417"/>
      <c r="FM386" s="417"/>
      <c r="FN386" s="417"/>
      <c r="FO386" s="417"/>
      <c r="FP386" s="417"/>
      <c r="FQ386" s="417"/>
      <c r="FR386" s="417"/>
      <c r="FS386" s="417"/>
      <c r="FT386" s="417"/>
      <c r="FU386" s="417"/>
      <c r="FV386" s="417"/>
      <c r="FW386" s="417"/>
      <c r="FX386" s="417"/>
      <c r="FY386" s="417"/>
      <c r="FZ386" s="417"/>
      <c r="GA386" s="417"/>
      <c r="GB386" s="417"/>
      <c r="GC386" s="417"/>
      <c r="GD386" s="417"/>
      <c r="GE386" s="417"/>
      <c r="GF386" s="417"/>
      <c r="GG386" s="417"/>
      <c r="GH386" s="417"/>
      <c r="GI386" s="417"/>
      <c r="GJ386" s="417"/>
      <c r="GK386" s="417"/>
      <c r="GL386" s="417"/>
      <c r="GM386" s="417"/>
      <c r="GN386" s="417"/>
      <c r="GO386" s="417"/>
      <c r="GP386" s="417"/>
      <c r="GQ386" s="417"/>
      <c r="GR386" s="417"/>
      <c r="GS386" s="417"/>
      <c r="GT386" s="417"/>
      <c r="GU386" s="417"/>
      <c r="GV386" s="417"/>
      <c r="GW386" s="417"/>
      <c r="GX386" s="417"/>
      <c r="GY386" s="417"/>
      <c r="GZ386" s="417"/>
      <c r="HA386" s="417"/>
      <c r="HB386" s="417"/>
      <c r="HC386" s="417"/>
      <c r="HD386" s="417"/>
      <c r="HE386" s="417"/>
      <c r="HF386" s="417"/>
      <c r="HG386" s="417"/>
      <c r="HH386" s="417"/>
      <c r="HI386" s="417"/>
      <c r="HJ386" s="417"/>
      <c r="HK386" s="417"/>
      <c r="HL386" s="417"/>
      <c r="HM386" s="417"/>
      <c r="HN386" s="417"/>
      <c r="HO386" s="417"/>
      <c r="HP386" s="417"/>
      <c r="HQ386" s="417"/>
      <c r="HR386" s="417"/>
      <c r="HS386" s="417"/>
      <c r="HT386" s="417"/>
      <c r="HU386" s="417"/>
      <c r="HV386" s="417"/>
      <c r="HW386" s="417"/>
      <c r="HX386" s="417"/>
      <c r="HY386" s="417"/>
      <c r="HZ386" s="417"/>
      <c r="IA386" s="417"/>
      <c r="IB386" s="417"/>
      <c r="IC386" s="417"/>
      <c r="ID386" s="417"/>
      <c r="IE386" s="417"/>
      <c r="IF386" s="417"/>
      <c r="IG386" s="417"/>
      <c r="IH386" s="417"/>
      <c r="II386" s="417"/>
      <c r="IJ386" s="417"/>
      <c r="IK386" s="417"/>
      <c r="IL386" s="417"/>
      <c r="IM386" s="417"/>
      <c r="IN386" s="417"/>
      <c r="IO386" s="417"/>
      <c r="IP386" s="417"/>
      <c r="IQ386" s="417"/>
      <c r="IR386" s="417"/>
      <c r="IS386" s="417"/>
      <c r="IT386" s="417"/>
      <c r="IU386" s="417"/>
      <c r="IV386" s="417"/>
    </row>
    <row r="387" spans="2:256" s="378" customFormat="1" ht="36" hidden="1" customHeight="1">
      <c r="B387" s="379"/>
      <c r="C387" s="380"/>
      <c r="D387" s="379"/>
      <c r="E387" s="379"/>
      <c r="F387" s="379"/>
      <c r="G387" s="379"/>
      <c r="H387" s="379"/>
      <c r="I387" s="379"/>
      <c r="J387" s="481"/>
      <c r="K387" s="381"/>
      <c r="L387" s="380"/>
      <c r="M387" s="379"/>
      <c r="N387" s="379"/>
      <c r="O387" s="379"/>
      <c r="P387" s="379"/>
      <c r="Q387" s="379"/>
      <c r="R387" s="379"/>
      <c r="S387" s="379"/>
      <c r="T387" s="382"/>
      <c r="U387" s="417"/>
      <c r="V387" s="417"/>
      <c r="W387" s="417"/>
      <c r="X387" s="417"/>
      <c r="Y387" s="417"/>
      <c r="Z387" s="417"/>
      <c r="AA387" s="417"/>
      <c r="AB387" s="417"/>
      <c r="AC387" s="417"/>
      <c r="AD387" s="417"/>
      <c r="AE387" s="417"/>
      <c r="AF387" s="417"/>
      <c r="AG387" s="417"/>
      <c r="AH387" s="417"/>
      <c r="AI387" s="417"/>
      <c r="AJ387" s="417"/>
      <c r="AK387" s="417"/>
      <c r="AL387" s="417"/>
      <c r="AM387" s="417"/>
      <c r="AN387" s="417"/>
      <c r="AO387" s="417"/>
      <c r="AP387" s="417"/>
      <c r="AQ387" s="417"/>
      <c r="AR387" s="417"/>
      <c r="AS387" s="417"/>
      <c r="AT387" s="417"/>
      <c r="AU387" s="417"/>
      <c r="AV387" s="417"/>
      <c r="AW387" s="417"/>
      <c r="AX387" s="417"/>
      <c r="AY387" s="417"/>
      <c r="AZ387" s="417"/>
      <c r="BA387" s="417"/>
      <c r="BB387" s="417"/>
      <c r="BC387" s="417"/>
      <c r="BD387" s="417"/>
      <c r="BE387" s="417"/>
      <c r="BF387" s="417"/>
      <c r="BG387" s="417"/>
      <c r="BH387" s="417"/>
      <c r="BI387" s="417"/>
      <c r="BJ387" s="417"/>
      <c r="BK387" s="417"/>
      <c r="BL387" s="417"/>
      <c r="BM387" s="417"/>
      <c r="BN387" s="417"/>
      <c r="BO387" s="417"/>
      <c r="BP387" s="417"/>
      <c r="BQ387" s="417"/>
      <c r="BR387" s="417"/>
      <c r="BS387" s="417"/>
      <c r="BT387" s="417"/>
      <c r="BU387" s="417"/>
      <c r="BV387" s="417"/>
      <c r="BW387" s="417"/>
      <c r="BX387" s="417"/>
      <c r="BY387" s="417"/>
      <c r="BZ387" s="417"/>
      <c r="CA387" s="417"/>
      <c r="CB387" s="417"/>
      <c r="CC387" s="417"/>
      <c r="CD387" s="417"/>
      <c r="CE387" s="417"/>
      <c r="CF387" s="417"/>
      <c r="CG387" s="417"/>
      <c r="CH387" s="417"/>
      <c r="CI387" s="417"/>
      <c r="CJ387" s="417"/>
      <c r="CK387" s="417"/>
      <c r="CL387" s="417"/>
      <c r="CM387" s="417"/>
      <c r="CN387" s="417"/>
      <c r="CO387" s="417"/>
      <c r="CP387" s="417"/>
      <c r="CQ387" s="417"/>
      <c r="CR387" s="417"/>
      <c r="CS387" s="417"/>
      <c r="CT387" s="417"/>
      <c r="CU387" s="417"/>
      <c r="CV387" s="417"/>
      <c r="CW387" s="417"/>
      <c r="CX387" s="417"/>
      <c r="CY387" s="417"/>
      <c r="CZ387" s="417"/>
      <c r="DA387" s="417"/>
      <c r="DB387" s="417"/>
      <c r="DC387" s="417"/>
      <c r="DD387" s="417"/>
      <c r="DE387" s="417"/>
      <c r="DF387" s="417"/>
      <c r="DG387" s="417"/>
      <c r="DH387" s="417"/>
      <c r="DI387" s="417"/>
      <c r="DJ387" s="417"/>
      <c r="DK387" s="417"/>
      <c r="DL387" s="417"/>
      <c r="DM387" s="417"/>
      <c r="DN387" s="417"/>
      <c r="DO387" s="417"/>
      <c r="DP387" s="417"/>
      <c r="DQ387" s="417"/>
      <c r="DR387" s="417"/>
      <c r="DS387" s="417"/>
      <c r="DT387" s="417"/>
      <c r="DU387" s="417"/>
      <c r="DV387" s="417"/>
      <c r="DW387" s="417"/>
      <c r="DX387" s="417"/>
      <c r="DY387" s="417"/>
      <c r="DZ387" s="417"/>
      <c r="EA387" s="417"/>
      <c r="EB387" s="417"/>
      <c r="EC387" s="417"/>
      <c r="ED387" s="417"/>
      <c r="EE387" s="417"/>
      <c r="EF387" s="417"/>
      <c r="EG387" s="417"/>
      <c r="EH387" s="417"/>
      <c r="EI387" s="417"/>
      <c r="EJ387" s="417"/>
      <c r="EK387" s="417"/>
      <c r="EL387" s="417"/>
      <c r="EM387" s="417"/>
      <c r="EN387" s="417"/>
      <c r="EO387" s="417"/>
      <c r="EP387" s="417"/>
      <c r="EQ387" s="417"/>
      <c r="ER387" s="417"/>
      <c r="ES387" s="417"/>
      <c r="ET387" s="417"/>
      <c r="EU387" s="417"/>
      <c r="EV387" s="417"/>
      <c r="EW387" s="417"/>
      <c r="EX387" s="417"/>
      <c r="EY387" s="417"/>
      <c r="EZ387" s="417"/>
      <c r="FA387" s="417"/>
      <c r="FB387" s="417"/>
      <c r="FC387" s="417"/>
      <c r="FD387" s="417"/>
      <c r="FE387" s="417"/>
      <c r="FF387" s="417"/>
      <c r="FG387" s="417"/>
      <c r="FH387" s="417"/>
      <c r="FI387" s="417"/>
      <c r="FJ387" s="417"/>
      <c r="FK387" s="417"/>
      <c r="FL387" s="417"/>
      <c r="FM387" s="417"/>
      <c r="FN387" s="417"/>
      <c r="FO387" s="417"/>
      <c r="FP387" s="417"/>
      <c r="FQ387" s="417"/>
      <c r="FR387" s="417"/>
      <c r="FS387" s="417"/>
      <c r="FT387" s="417"/>
      <c r="FU387" s="417"/>
      <c r="FV387" s="417"/>
      <c r="FW387" s="417"/>
      <c r="FX387" s="417"/>
      <c r="FY387" s="417"/>
      <c r="FZ387" s="417"/>
      <c r="GA387" s="417"/>
      <c r="GB387" s="417"/>
      <c r="GC387" s="417"/>
      <c r="GD387" s="417"/>
      <c r="GE387" s="417"/>
      <c r="GF387" s="417"/>
      <c r="GG387" s="417"/>
      <c r="GH387" s="417"/>
      <c r="GI387" s="417"/>
      <c r="GJ387" s="417"/>
      <c r="GK387" s="417"/>
      <c r="GL387" s="417"/>
      <c r="GM387" s="417"/>
      <c r="GN387" s="417"/>
      <c r="GO387" s="417"/>
      <c r="GP387" s="417"/>
      <c r="GQ387" s="417"/>
      <c r="GR387" s="417"/>
      <c r="GS387" s="417"/>
      <c r="GT387" s="417"/>
      <c r="GU387" s="417"/>
      <c r="GV387" s="417"/>
      <c r="GW387" s="417"/>
      <c r="GX387" s="417"/>
      <c r="GY387" s="417"/>
      <c r="GZ387" s="417"/>
      <c r="HA387" s="417"/>
      <c r="HB387" s="417"/>
      <c r="HC387" s="417"/>
      <c r="HD387" s="417"/>
      <c r="HE387" s="417"/>
      <c r="HF387" s="417"/>
      <c r="HG387" s="417"/>
      <c r="HH387" s="417"/>
      <c r="HI387" s="417"/>
      <c r="HJ387" s="417"/>
      <c r="HK387" s="417"/>
      <c r="HL387" s="417"/>
      <c r="HM387" s="417"/>
      <c r="HN387" s="417"/>
      <c r="HO387" s="417"/>
      <c r="HP387" s="417"/>
      <c r="HQ387" s="417"/>
      <c r="HR387" s="417"/>
      <c r="HS387" s="417"/>
      <c r="HT387" s="417"/>
      <c r="HU387" s="417"/>
      <c r="HV387" s="417"/>
      <c r="HW387" s="417"/>
      <c r="HX387" s="417"/>
      <c r="HY387" s="417"/>
      <c r="HZ387" s="417"/>
      <c r="IA387" s="417"/>
      <c r="IB387" s="417"/>
      <c r="IC387" s="417"/>
      <c r="ID387" s="417"/>
      <c r="IE387" s="417"/>
      <c r="IF387" s="417"/>
      <c r="IG387" s="417"/>
      <c r="IH387" s="417"/>
      <c r="II387" s="417"/>
      <c r="IJ387" s="417"/>
      <c r="IK387" s="417"/>
      <c r="IL387" s="417"/>
      <c r="IM387" s="417"/>
      <c r="IN387" s="417"/>
      <c r="IO387" s="417"/>
      <c r="IP387" s="417"/>
      <c r="IQ387" s="417"/>
      <c r="IR387" s="417"/>
      <c r="IS387" s="417"/>
      <c r="IT387" s="417"/>
      <c r="IU387" s="417"/>
      <c r="IV387" s="417"/>
    </row>
    <row r="388" spans="2:256" s="378" customFormat="1" ht="36" hidden="1" customHeight="1">
      <c r="B388" s="379"/>
      <c r="C388" s="380"/>
      <c r="D388" s="379"/>
      <c r="E388" s="379"/>
      <c r="F388" s="379"/>
      <c r="G388" s="379"/>
      <c r="H388" s="379"/>
      <c r="I388" s="379"/>
      <c r="J388" s="481"/>
      <c r="K388" s="381"/>
      <c r="L388" s="380"/>
      <c r="M388" s="379"/>
      <c r="N388" s="379"/>
      <c r="O388" s="379"/>
      <c r="P388" s="379"/>
      <c r="Q388" s="379"/>
      <c r="R388" s="379"/>
      <c r="S388" s="379"/>
      <c r="T388" s="382"/>
      <c r="U388" s="417"/>
      <c r="V388" s="417"/>
      <c r="W388" s="417"/>
      <c r="X388" s="417"/>
      <c r="Y388" s="417"/>
      <c r="Z388" s="417"/>
      <c r="AA388" s="417"/>
      <c r="AB388" s="417"/>
      <c r="AC388" s="417"/>
      <c r="AD388" s="417"/>
      <c r="AE388" s="417"/>
      <c r="AF388" s="417"/>
      <c r="AG388" s="417"/>
      <c r="AH388" s="417"/>
      <c r="AI388" s="417"/>
      <c r="AJ388" s="417"/>
      <c r="AK388" s="417"/>
      <c r="AL388" s="417"/>
      <c r="AM388" s="417"/>
      <c r="AN388" s="417"/>
      <c r="AO388" s="417"/>
      <c r="AP388" s="417"/>
      <c r="AQ388" s="417"/>
      <c r="AR388" s="417"/>
      <c r="AS388" s="417"/>
      <c r="AT388" s="417"/>
      <c r="AU388" s="417"/>
      <c r="AV388" s="417"/>
      <c r="AW388" s="417"/>
      <c r="AX388" s="417"/>
      <c r="AY388" s="417"/>
      <c r="AZ388" s="417"/>
      <c r="BA388" s="417"/>
      <c r="BB388" s="417"/>
      <c r="BC388" s="417"/>
      <c r="BD388" s="417"/>
      <c r="BE388" s="417"/>
      <c r="BF388" s="417"/>
      <c r="BG388" s="417"/>
      <c r="BH388" s="417"/>
      <c r="BI388" s="417"/>
      <c r="BJ388" s="417"/>
      <c r="BK388" s="417"/>
      <c r="BL388" s="417"/>
      <c r="BM388" s="417"/>
      <c r="BN388" s="417"/>
      <c r="BO388" s="417"/>
      <c r="BP388" s="417"/>
      <c r="BQ388" s="417"/>
      <c r="BR388" s="417"/>
      <c r="BS388" s="417"/>
      <c r="BT388" s="417"/>
      <c r="BU388" s="417"/>
      <c r="BV388" s="417"/>
      <c r="BW388" s="417"/>
      <c r="BX388" s="417"/>
      <c r="BY388" s="417"/>
      <c r="BZ388" s="417"/>
      <c r="CA388" s="417"/>
      <c r="CB388" s="417"/>
      <c r="CC388" s="417"/>
      <c r="CD388" s="417"/>
      <c r="CE388" s="417"/>
      <c r="CF388" s="417"/>
      <c r="CG388" s="417"/>
      <c r="CH388" s="417"/>
      <c r="CI388" s="417"/>
      <c r="CJ388" s="417"/>
      <c r="CK388" s="417"/>
      <c r="CL388" s="417"/>
      <c r="CM388" s="417"/>
      <c r="CN388" s="417"/>
      <c r="CO388" s="417"/>
      <c r="CP388" s="417"/>
      <c r="CQ388" s="417"/>
      <c r="CR388" s="417"/>
      <c r="CS388" s="417"/>
      <c r="CT388" s="417"/>
      <c r="CU388" s="417"/>
      <c r="CV388" s="417"/>
      <c r="CW388" s="417"/>
      <c r="CX388" s="417"/>
      <c r="CY388" s="417"/>
      <c r="CZ388" s="417"/>
      <c r="DA388" s="417"/>
      <c r="DB388" s="417"/>
      <c r="DC388" s="417"/>
      <c r="DD388" s="417"/>
      <c r="DE388" s="417"/>
      <c r="DF388" s="417"/>
      <c r="DG388" s="417"/>
      <c r="DH388" s="417"/>
      <c r="DI388" s="417"/>
      <c r="DJ388" s="417"/>
      <c r="DK388" s="417"/>
      <c r="DL388" s="417"/>
      <c r="DM388" s="417"/>
      <c r="DN388" s="417"/>
      <c r="DO388" s="417"/>
      <c r="DP388" s="417"/>
      <c r="DQ388" s="417"/>
      <c r="DR388" s="417"/>
      <c r="DS388" s="417"/>
      <c r="DT388" s="417"/>
      <c r="DU388" s="417"/>
      <c r="DV388" s="417"/>
      <c r="DW388" s="417"/>
      <c r="DX388" s="417"/>
      <c r="DY388" s="417"/>
      <c r="DZ388" s="417"/>
      <c r="EA388" s="417"/>
      <c r="EB388" s="417"/>
      <c r="EC388" s="417"/>
      <c r="ED388" s="417"/>
      <c r="EE388" s="417"/>
      <c r="EF388" s="417"/>
      <c r="EG388" s="417"/>
      <c r="EH388" s="417"/>
      <c r="EI388" s="417"/>
      <c r="EJ388" s="417"/>
      <c r="EK388" s="417"/>
      <c r="EL388" s="417"/>
      <c r="EM388" s="417"/>
      <c r="EN388" s="417"/>
      <c r="EO388" s="417"/>
      <c r="EP388" s="417"/>
      <c r="EQ388" s="417"/>
      <c r="ER388" s="417"/>
      <c r="ES388" s="417"/>
      <c r="ET388" s="417"/>
      <c r="EU388" s="417"/>
      <c r="EV388" s="417"/>
      <c r="EW388" s="417"/>
      <c r="EX388" s="417"/>
      <c r="EY388" s="417"/>
      <c r="EZ388" s="417"/>
      <c r="FA388" s="417"/>
      <c r="FB388" s="417"/>
      <c r="FC388" s="417"/>
      <c r="FD388" s="417"/>
      <c r="FE388" s="417"/>
      <c r="FF388" s="417"/>
      <c r="FG388" s="417"/>
      <c r="FH388" s="417"/>
      <c r="FI388" s="417"/>
      <c r="FJ388" s="417"/>
      <c r="FK388" s="417"/>
      <c r="FL388" s="417"/>
      <c r="FM388" s="417"/>
      <c r="FN388" s="417"/>
      <c r="FO388" s="417"/>
      <c r="FP388" s="417"/>
      <c r="FQ388" s="417"/>
      <c r="FR388" s="417"/>
      <c r="FS388" s="417"/>
      <c r="FT388" s="417"/>
      <c r="FU388" s="417"/>
      <c r="FV388" s="417"/>
      <c r="FW388" s="417"/>
      <c r="FX388" s="417"/>
      <c r="FY388" s="417"/>
      <c r="FZ388" s="417"/>
      <c r="GA388" s="417"/>
      <c r="GB388" s="417"/>
      <c r="GC388" s="417"/>
      <c r="GD388" s="417"/>
      <c r="GE388" s="417"/>
      <c r="GF388" s="417"/>
      <c r="GG388" s="417"/>
      <c r="GH388" s="417"/>
      <c r="GI388" s="417"/>
      <c r="GJ388" s="417"/>
      <c r="GK388" s="417"/>
      <c r="GL388" s="417"/>
      <c r="GM388" s="417"/>
      <c r="GN388" s="417"/>
      <c r="GO388" s="417"/>
      <c r="GP388" s="417"/>
      <c r="GQ388" s="417"/>
      <c r="GR388" s="417"/>
      <c r="GS388" s="417"/>
      <c r="GT388" s="417"/>
      <c r="GU388" s="417"/>
      <c r="GV388" s="417"/>
      <c r="GW388" s="417"/>
      <c r="GX388" s="417"/>
      <c r="GY388" s="417"/>
      <c r="GZ388" s="417"/>
      <c r="HA388" s="417"/>
      <c r="HB388" s="417"/>
      <c r="HC388" s="417"/>
      <c r="HD388" s="417"/>
      <c r="HE388" s="417"/>
      <c r="HF388" s="417"/>
      <c r="HG388" s="417"/>
      <c r="HH388" s="417"/>
      <c r="HI388" s="417"/>
      <c r="HJ388" s="417"/>
      <c r="HK388" s="417"/>
      <c r="HL388" s="417"/>
      <c r="HM388" s="417"/>
      <c r="HN388" s="417"/>
      <c r="HO388" s="417"/>
      <c r="HP388" s="417"/>
      <c r="HQ388" s="417"/>
      <c r="HR388" s="417"/>
      <c r="HS388" s="417"/>
      <c r="HT388" s="417"/>
      <c r="HU388" s="417"/>
      <c r="HV388" s="417"/>
      <c r="HW388" s="417"/>
      <c r="HX388" s="417"/>
      <c r="HY388" s="417"/>
      <c r="HZ388" s="417"/>
      <c r="IA388" s="417"/>
      <c r="IB388" s="417"/>
      <c r="IC388" s="417"/>
      <c r="ID388" s="417"/>
      <c r="IE388" s="417"/>
      <c r="IF388" s="417"/>
      <c r="IG388" s="417"/>
      <c r="IH388" s="417"/>
      <c r="II388" s="417"/>
      <c r="IJ388" s="417"/>
      <c r="IK388" s="417"/>
      <c r="IL388" s="417"/>
      <c r="IM388" s="417"/>
      <c r="IN388" s="417"/>
      <c r="IO388" s="417"/>
      <c r="IP388" s="417"/>
      <c r="IQ388" s="417"/>
      <c r="IR388" s="417"/>
      <c r="IS388" s="417"/>
      <c r="IT388" s="417"/>
      <c r="IU388" s="417"/>
      <c r="IV388" s="417"/>
    </row>
    <row r="389" spans="2:256" s="378" customFormat="1" ht="36" hidden="1" customHeight="1">
      <c r="B389" s="379"/>
      <c r="C389" s="380"/>
      <c r="D389" s="379"/>
      <c r="E389" s="379"/>
      <c r="F389" s="379"/>
      <c r="G389" s="379"/>
      <c r="H389" s="379"/>
      <c r="I389" s="379"/>
      <c r="J389" s="481"/>
      <c r="K389" s="381"/>
      <c r="L389" s="380"/>
      <c r="M389" s="379"/>
      <c r="N389" s="379"/>
      <c r="O389" s="379"/>
      <c r="P389" s="379"/>
      <c r="Q389" s="379"/>
      <c r="R389" s="379"/>
      <c r="S389" s="379"/>
      <c r="T389" s="382"/>
      <c r="U389" s="417"/>
      <c r="V389" s="417"/>
      <c r="W389" s="417"/>
      <c r="X389" s="417"/>
      <c r="Y389" s="417"/>
      <c r="Z389" s="417"/>
      <c r="AA389" s="417"/>
      <c r="AB389" s="417"/>
      <c r="AC389" s="417"/>
      <c r="AD389" s="417"/>
      <c r="AE389" s="417"/>
      <c r="AF389" s="417"/>
      <c r="AG389" s="417"/>
      <c r="AH389" s="417"/>
      <c r="AI389" s="417"/>
      <c r="AJ389" s="417"/>
      <c r="AK389" s="417"/>
      <c r="AL389" s="417"/>
      <c r="AM389" s="417"/>
      <c r="AN389" s="417"/>
      <c r="AO389" s="417"/>
      <c r="AP389" s="417"/>
      <c r="AQ389" s="417"/>
      <c r="AR389" s="417"/>
      <c r="AS389" s="417"/>
      <c r="AT389" s="417"/>
      <c r="AU389" s="417"/>
      <c r="AV389" s="417"/>
      <c r="AW389" s="417"/>
      <c r="AX389" s="417"/>
      <c r="AY389" s="417"/>
      <c r="AZ389" s="417"/>
      <c r="BA389" s="417"/>
      <c r="BB389" s="417"/>
      <c r="BC389" s="417"/>
      <c r="BD389" s="417"/>
      <c r="BE389" s="417"/>
      <c r="BF389" s="417"/>
      <c r="BG389" s="417"/>
      <c r="BH389" s="417"/>
      <c r="BI389" s="417"/>
      <c r="BJ389" s="417"/>
      <c r="BK389" s="417"/>
      <c r="BL389" s="417"/>
      <c r="BM389" s="417"/>
      <c r="BN389" s="417"/>
      <c r="BO389" s="417"/>
      <c r="BP389" s="417"/>
      <c r="BQ389" s="417"/>
      <c r="BR389" s="417"/>
      <c r="BS389" s="417"/>
      <c r="BT389" s="417"/>
      <c r="BU389" s="417"/>
      <c r="BV389" s="417"/>
      <c r="BW389" s="417"/>
      <c r="BX389" s="417"/>
      <c r="BY389" s="417"/>
      <c r="BZ389" s="417"/>
      <c r="CA389" s="417"/>
      <c r="CB389" s="417"/>
      <c r="CC389" s="417"/>
      <c r="CD389" s="417"/>
      <c r="CE389" s="417"/>
      <c r="CF389" s="417"/>
      <c r="CG389" s="417"/>
      <c r="CH389" s="417"/>
      <c r="CI389" s="417"/>
      <c r="CJ389" s="417"/>
      <c r="CK389" s="417"/>
      <c r="CL389" s="417"/>
      <c r="CM389" s="417"/>
      <c r="CN389" s="417"/>
      <c r="CO389" s="417"/>
      <c r="CP389" s="417"/>
      <c r="CQ389" s="417"/>
      <c r="CR389" s="417"/>
      <c r="CS389" s="417"/>
      <c r="CT389" s="417"/>
      <c r="CU389" s="417"/>
      <c r="CV389" s="417"/>
      <c r="CW389" s="417"/>
      <c r="CX389" s="417"/>
      <c r="CY389" s="417"/>
      <c r="CZ389" s="417"/>
      <c r="DA389" s="417"/>
      <c r="DB389" s="417"/>
      <c r="DC389" s="417"/>
      <c r="DD389" s="417"/>
      <c r="DE389" s="417"/>
      <c r="DF389" s="417"/>
      <c r="DG389" s="417"/>
      <c r="DH389" s="417"/>
      <c r="DI389" s="417"/>
      <c r="DJ389" s="417"/>
      <c r="DK389" s="417"/>
      <c r="DL389" s="417"/>
      <c r="DM389" s="417"/>
      <c r="DN389" s="417"/>
      <c r="DO389" s="417"/>
      <c r="DP389" s="417"/>
      <c r="DQ389" s="417"/>
      <c r="DR389" s="417"/>
      <c r="DS389" s="417"/>
      <c r="DT389" s="417"/>
      <c r="DU389" s="417"/>
      <c r="DV389" s="417"/>
      <c r="DW389" s="417"/>
      <c r="DX389" s="417"/>
      <c r="DY389" s="417"/>
      <c r="DZ389" s="417"/>
      <c r="EA389" s="417"/>
      <c r="EB389" s="417"/>
      <c r="EC389" s="417"/>
      <c r="ED389" s="417"/>
      <c r="EE389" s="417"/>
      <c r="EF389" s="417"/>
      <c r="EG389" s="417"/>
      <c r="EH389" s="417"/>
      <c r="EI389" s="417"/>
      <c r="EJ389" s="417"/>
      <c r="EK389" s="417"/>
      <c r="EL389" s="417"/>
      <c r="EM389" s="417"/>
      <c r="EN389" s="417"/>
      <c r="EO389" s="417"/>
      <c r="EP389" s="417"/>
      <c r="EQ389" s="417"/>
      <c r="ER389" s="417"/>
      <c r="ES389" s="417"/>
      <c r="ET389" s="417"/>
      <c r="EU389" s="417"/>
      <c r="EV389" s="417"/>
      <c r="EW389" s="417"/>
      <c r="EX389" s="417"/>
      <c r="EY389" s="417"/>
      <c r="EZ389" s="417"/>
      <c r="FA389" s="417"/>
      <c r="FB389" s="417"/>
      <c r="FC389" s="417"/>
      <c r="FD389" s="417"/>
      <c r="FE389" s="417"/>
      <c r="FF389" s="417"/>
      <c r="FG389" s="417"/>
      <c r="FH389" s="417"/>
      <c r="FI389" s="417"/>
      <c r="FJ389" s="417"/>
      <c r="FK389" s="417"/>
      <c r="FL389" s="417"/>
      <c r="FM389" s="417"/>
      <c r="FN389" s="417"/>
      <c r="FO389" s="417"/>
      <c r="FP389" s="417"/>
      <c r="FQ389" s="417"/>
      <c r="FR389" s="417"/>
      <c r="FS389" s="417"/>
      <c r="FT389" s="417"/>
      <c r="FU389" s="417"/>
      <c r="FV389" s="417"/>
      <c r="FW389" s="417"/>
      <c r="FX389" s="417"/>
      <c r="FY389" s="417"/>
      <c r="FZ389" s="417"/>
      <c r="GA389" s="417"/>
      <c r="GB389" s="417"/>
      <c r="GC389" s="417"/>
      <c r="GD389" s="417"/>
      <c r="GE389" s="417"/>
      <c r="GF389" s="417"/>
      <c r="GG389" s="417"/>
      <c r="GH389" s="417"/>
      <c r="GI389" s="417"/>
      <c r="GJ389" s="417"/>
      <c r="GK389" s="417"/>
      <c r="GL389" s="417"/>
      <c r="GM389" s="417"/>
      <c r="GN389" s="417"/>
      <c r="GO389" s="417"/>
      <c r="GP389" s="417"/>
      <c r="GQ389" s="417"/>
      <c r="GR389" s="417"/>
      <c r="GS389" s="417"/>
      <c r="GT389" s="417"/>
      <c r="GU389" s="417"/>
      <c r="GV389" s="417"/>
      <c r="GW389" s="417"/>
      <c r="GX389" s="417"/>
      <c r="GY389" s="417"/>
      <c r="GZ389" s="417"/>
      <c r="HA389" s="417"/>
      <c r="HB389" s="417"/>
      <c r="HC389" s="417"/>
      <c r="HD389" s="417"/>
      <c r="HE389" s="417"/>
      <c r="HF389" s="417"/>
      <c r="HG389" s="417"/>
      <c r="HH389" s="417"/>
      <c r="HI389" s="417"/>
      <c r="HJ389" s="417"/>
      <c r="HK389" s="417"/>
      <c r="HL389" s="417"/>
      <c r="HM389" s="417"/>
      <c r="HN389" s="417"/>
      <c r="HO389" s="417"/>
      <c r="HP389" s="417"/>
      <c r="HQ389" s="417"/>
      <c r="HR389" s="417"/>
      <c r="HS389" s="417"/>
      <c r="HT389" s="417"/>
      <c r="HU389" s="417"/>
      <c r="HV389" s="417"/>
      <c r="HW389" s="417"/>
      <c r="HX389" s="417"/>
      <c r="HY389" s="417"/>
      <c r="HZ389" s="417"/>
      <c r="IA389" s="417"/>
      <c r="IB389" s="417"/>
      <c r="IC389" s="417"/>
      <c r="ID389" s="417"/>
      <c r="IE389" s="417"/>
      <c r="IF389" s="417"/>
      <c r="IG389" s="417"/>
      <c r="IH389" s="417"/>
      <c r="II389" s="417"/>
      <c r="IJ389" s="417"/>
      <c r="IK389" s="417"/>
      <c r="IL389" s="417"/>
      <c r="IM389" s="417"/>
      <c r="IN389" s="417"/>
      <c r="IO389" s="417"/>
      <c r="IP389" s="417"/>
      <c r="IQ389" s="417"/>
      <c r="IR389" s="417"/>
      <c r="IS389" s="417"/>
      <c r="IT389" s="417"/>
      <c r="IU389" s="417"/>
      <c r="IV389" s="417"/>
    </row>
    <row r="390" spans="2:256" s="378" customFormat="1" ht="36" hidden="1" customHeight="1">
      <c r="B390" s="379"/>
      <c r="C390" s="380"/>
      <c r="D390" s="379"/>
      <c r="E390" s="379"/>
      <c r="F390" s="379"/>
      <c r="G390" s="379"/>
      <c r="H390" s="379"/>
      <c r="I390" s="379"/>
      <c r="J390" s="481"/>
      <c r="K390" s="381"/>
      <c r="L390" s="380"/>
      <c r="M390" s="379"/>
      <c r="N390" s="379"/>
      <c r="O390" s="379"/>
      <c r="P390" s="379"/>
      <c r="Q390" s="379"/>
      <c r="R390" s="379"/>
      <c r="S390" s="379"/>
      <c r="T390" s="382"/>
      <c r="U390" s="417"/>
      <c r="V390" s="417"/>
      <c r="W390" s="417"/>
      <c r="X390" s="417"/>
      <c r="Y390" s="417"/>
      <c r="Z390" s="417"/>
      <c r="AA390" s="417"/>
      <c r="AB390" s="417"/>
      <c r="AC390" s="417"/>
      <c r="AD390" s="417"/>
      <c r="AE390" s="417"/>
      <c r="AF390" s="417"/>
      <c r="AG390" s="417"/>
      <c r="AH390" s="417"/>
      <c r="AI390" s="417"/>
      <c r="AJ390" s="417"/>
      <c r="AK390" s="417"/>
      <c r="AL390" s="417"/>
      <c r="AM390" s="417"/>
      <c r="AN390" s="417"/>
      <c r="AO390" s="417"/>
      <c r="AP390" s="417"/>
      <c r="AQ390" s="417"/>
      <c r="AR390" s="417"/>
      <c r="AS390" s="417"/>
      <c r="AT390" s="417"/>
      <c r="AU390" s="417"/>
      <c r="AV390" s="417"/>
      <c r="AW390" s="417"/>
      <c r="AX390" s="417"/>
      <c r="AY390" s="417"/>
      <c r="AZ390" s="417"/>
      <c r="BA390" s="417"/>
      <c r="BB390" s="417"/>
      <c r="BC390" s="417"/>
      <c r="BD390" s="417"/>
      <c r="BE390" s="417"/>
      <c r="BF390" s="417"/>
      <c r="BG390" s="417"/>
      <c r="BH390" s="417"/>
      <c r="BI390" s="417"/>
      <c r="BJ390" s="417"/>
      <c r="BK390" s="417"/>
      <c r="BL390" s="417"/>
      <c r="BM390" s="417"/>
      <c r="BN390" s="417"/>
      <c r="BO390" s="417"/>
      <c r="BP390" s="417"/>
      <c r="BQ390" s="417"/>
      <c r="BR390" s="417"/>
      <c r="BS390" s="417"/>
      <c r="BT390" s="417"/>
      <c r="BU390" s="417"/>
      <c r="BV390" s="417"/>
      <c r="BW390" s="417"/>
      <c r="BX390" s="417"/>
      <c r="BY390" s="417"/>
      <c r="BZ390" s="417"/>
      <c r="CA390" s="417"/>
      <c r="CB390" s="417"/>
      <c r="CC390" s="417"/>
      <c r="CD390" s="417"/>
      <c r="CE390" s="417"/>
      <c r="CF390" s="417"/>
      <c r="CG390" s="417"/>
      <c r="CH390" s="417"/>
      <c r="CI390" s="417"/>
      <c r="CJ390" s="417"/>
      <c r="CK390" s="417"/>
      <c r="CL390" s="417"/>
      <c r="CM390" s="417"/>
      <c r="CN390" s="417"/>
      <c r="CO390" s="417"/>
      <c r="CP390" s="417"/>
      <c r="CQ390" s="417"/>
      <c r="CR390" s="417"/>
      <c r="CS390" s="417"/>
      <c r="CT390" s="417"/>
      <c r="CU390" s="417"/>
      <c r="CV390" s="417"/>
      <c r="CW390" s="417"/>
      <c r="CX390" s="417"/>
      <c r="CY390" s="417"/>
      <c r="CZ390" s="417"/>
      <c r="DA390" s="417"/>
      <c r="DB390" s="417"/>
      <c r="DC390" s="417"/>
      <c r="DD390" s="417"/>
      <c r="DE390" s="417"/>
      <c r="DF390" s="417"/>
      <c r="DG390" s="417"/>
      <c r="DH390" s="417"/>
      <c r="DI390" s="417"/>
      <c r="DJ390" s="417"/>
      <c r="DK390" s="417"/>
      <c r="DL390" s="417"/>
      <c r="DM390" s="417"/>
      <c r="DN390" s="417"/>
      <c r="DO390" s="417"/>
      <c r="DP390" s="417"/>
      <c r="DQ390" s="417"/>
      <c r="DR390" s="417"/>
      <c r="DS390" s="417"/>
      <c r="DT390" s="417"/>
      <c r="DU390" s="417"/>
      <c r="DV390" s="417"/>
      <c r="DW390" s="417"/>
      <c r="DX390" s="417"/>
      <c r="DY390" s="417"/>
      <c r="DZ390" s="417"/>
      <c r="EA390" s="417"/>
      <c r="EB390" s="417"/>
      <c r="EC390" s="417"/>
      <c r="ED390" s="417"/>
      <c r="EE390" s="417"/>
      <c r="EF390" s="417"/>
      <c r="EG390" s="417"/>
      <c r="EH390" s="417"/>
      <c r="EI390" s="417"/>
      <c r="EJ390" s="417"/>
      <c r="EK390" s="417"/>
      <c r="EL390" s="417"/>
      <c r="EM390" s="417"/>
      <c r="EN390" s="417"/>
      <c r="EO390" s="417"/>
      <c r="EP390" s="417"/>
      <c r="EQ390" s="417"/>
      <c r="ER390" s="417"/>
      <c r="ES390" s="417"/>
      <c r="ET390" s="417"/>
      <c r="EU390" s="417"/>
      <c r="EV390" s="417"/>
      <c r="EW390" s="417"/>
      <c r="EX390" s="417"/>
      <c r="EY390" s="417"/>
      <c r="EZ390" s="417"/>
      <c r="FA390" s="417"/>
      <c r="FB390" s="417"/>
      <c r="FC390" s="417"/>
      <c r="FD390" s="417"/>
      <c r="FE390" s="417"/>
      <c r="FF390" s="417"/>
      <c r="FG390" s="417"/>
      <c r="FH390" s="417"/>
      <c r="FI390" s="417"/>
      <c r="FJ390" s="417"/>
      <c r="FK390" s="417"/>
      <c r="FL390" s="417"/>
      <c r="FM390" s="417"/>
      <c r="FN390" s="417"/>
      <c r="FO390" s="417"/>
      <c r="FP390" s="417"/>
      <c r="FQ390" s="417"/>
      <c r="FR390" s="417"/>
      <c r="FS390" s="417"/>
      <c r="FT390" s="417"/>
      <c r="FU390" s="417"/>
      <c r="FV390" s="417"/>
      <c r="FW390" s="417"/>
      <c r="FX390" s="417"/>
      <c r="FY390" s="417"/>
      <c r="FZ390" s="417"/>
      <c r="GA390" s="417"/>
      <c r="GB390" s="417"/>
      <c r="GC390" s="417"/>
      <c r="GD390" s="417"/>
      <c r="GE390" s="417"/>
      <c r="GF390" s="417"/>
      <c r="GG390" s="417"/>
      <c r="GH390" s="417"/>
      <c r="GI390" s="417"/>
      <c r="GJ390" s="417"/>
      <c r="GK390" s="417"/>
      <c r="GL390" s="417"/>
      <c r="GM390" s="417"/>
      <c r="GN390" s="417"/>
      <c r="GO390" s="417"/>
      <c r="GP390" s="417"/>
      <c r="GQ390" s="417"/>
      <c r="GR390" s="417"/>
      <c r="GS390" s="417"/>
      <c r="GT390" s="417"/>
      <c r="GU390" s="417"/>
      <c r="GV390" s="417"/>
      <c r="GW390" s="417"/>
      <c r="GX390" s="417"/>
      <c r="GY390" s="417"/>
      <c r="GZ390" s="417"/>
      <c r="HA390" s="417"/>
      <c r="HB390" s="417"/>
      <c r="HC390" s="417"/>
      <c r="HD390" s="417"/>
      <c r="HE390" s="417"/>
      <c r="HF390" s="417"/>
      <c r="HG390" s="417"/>
      <c r="HH390" s="417"/>
      <c r="HI390" s="417"/>
      <c r="HJ390" s="417"/>
      <c r="HK390" s="417"/>
      <c r="HL390" s="417"/>
      <c r="HM390" s="417"/>
      <c r="HN390" s="417"/>
      <c r="HO390" s="417"/>
      <c r="HP390" s="417"/>
      <c r="HQ390" s="417"/>
      <c r="HR390" s="417"/>
      <c r="HS390" s="417"/>
      <c r="HT390" s="417"/>
      <c r="HU390" s="417"/>
      <c r="HV390" s="417"/>
      <c r="HW390" s="417"/>
      <c r="HX390" s="417"/>
      <c r="HY390" s="417"/>
      <c r="HZ390" s="417"/>
      <c r="IA390" s="417"/>
      <c r="IB390" s="417"/>
      <c r="IC390" s="417"/>
      <c r="ID390" s="417"/>
      <c r="IE390" s="417"/>
      <c r="IF390" s="417"/>
      <c r="IG390" s="417"/>
      <c r="IH390" s="417"/>
      <c r="II390" s="417"/>
      <c r="IJ390" s="417"/>
      <c r="IK390" s="417"/>
      <c r="IL390" s="417"/>
      <c r="IM390" s="417"/>
      <c r="IN390" s="417"/>
      <c r="IO390" s="417"/>
      <c r="IP390" s="417"/>
      <c r="IQ390" s="417"/>
      <c r="IR390" s="417"/>
      <c r="IS390" s="417"/>
      <c r="IT390" s="417"/>
      <c r="IU390" s="417"/>
      <c r="IV390" s="417"/>
    </row>
    <row r="391" spans="2:256" s="378" customFormat="1" ht="36" hidden="1" customHeight="1">
      <c r="B391" s="379"/>
      <c r="C391" s="380"/>
      <c r="D391" s="379"/>
      <c r="E391" s="379"/>
      <c r="F391" s="379"/>
      <c r="G391" s="379"/>
      <c r="H391" s="379"/>
      <c r="I391" s="379"/>
      <c r="J391" s="481"/>
      <c r="K391" s="381"/>
      <c r="L391" s="380"/>
      <c r="M391" s="379"/>
      <c r="N391" s="379"/>
      <c r="O391" s="379"/>
      <c r="P391" s="379"/>
      <c r="Q391" s="379"/>
      <c r="R391" s="379"/>
      <c r="S391" s="379"/>
      <c r="T391" s="382"/>
      <c r="U391" s="417"/>
      <c r="V391" s="417"/>
      <c r="W391" s="417"/>
      <c r="X391" s="417"/>
      <c r="Y391" s="417"/>
      <c r="Z391" s="417"/>
      <c r="AA391" s="417"/>
      <c r="AB391" s="417"/>
      <c r="AC391" s="417"/>
      <c r="AD391" s="417"/>
      <c r="AE391" s="417"/>
      <c r="AF391" s="417"/>
      <c r="AG391" s="417"/>
      <c r="AH391" s="417"/>
      <c r="AI391" s="417"/>
      <c r="AJ391" s="417"/>
      <c r="AK391" s="417"/>
      <c r="AL391" s="417"/>
      <c r="AM391" s="417"/>
      <c r="AN391" s="417"/>
      <c r="AO391" s="417"/>
      <c r="AP391" s="417"/>
      <c r="AQ391" s="417"/>
      <c r="AR391" s="417"/>
      <c r="AS391" s="417"/>
      <c r="AT391" s="417"/>
      <c r="AU391" s="417"/>
      <c r="AV391" s="417"/>
      <c r="AW391" s="417"/>
      <c r="AX391" s="417"/>
      <c r="AY391" s="417"/>
      <c r="AZ391" s="417"/>
      <c r="BA391" s="417"/>
      <c r="BB391" s="417"/>
      <c r="BC391" s="417"/>
      <c r="BD391" s="417"/>
      <c r="BE391" s="417"/>
      <c r="BF391" s="417"/>
      <c r="BG391" s="417"/>
      <c r="BH391" s="417"/>
      <c r="BI391" s="417"/>
      <c r="BJ391" s="417"/>
      <c r="BK391" s="417"/>
      <c r="BL391" s="417"/>
      <c r="BM391" s="417"/>
      <c r="BN391" s="417"/>
      <c r="BO391" s="417"/>
      <c r="BP391" s="417"/>
      <c r="BQ391" s="417"/>
      <c r="BR391" s="417"/>
      <c r="BS391" s="417"/>
      <c r="BT391" s="417"/>
      <c r="BU391" s="417"/>
      <c r="BV391" s="417"/>
      <c r="BW391" s="417"/>
      <c r="BX391" s="417"/>
      <c r="BY391" s="417"/>
      <c r="BZ391" s="417"/>
      <c r="CA391" s="417"/>
      <c r="CB391" s="417"/>
      <c r="CC391" s="417"/>
      <c r="CD391" s="417"/>
      <c r="CE391" s="417"/>
      <c r="CF391" s="417"/>
      <c r="CG391" s="417"/>
      <c r="CH391" s="417"/>
      <c r="CI391" s="417"/>
      <c r="CJ391" s="417"/>
      <c r="CK391" s="417"/>
      <c r="CL391" s="417"/>
      <c r="CM391" s="417"/>
      <c r="CN391" s="417"/>
      <c r="CO391" s="417"/>
      <c r="CP391" s="417"/>
      <c r="CQ391" s="417"/>
      <c r="CR391" s="417"/>
      <c r="CS391" s="417"/>
      <c r="CT391" s="417"/>
      <c r="CU391" s="417"/>
      <c r="CV391" s="417"/>
      <c r="CW391" s="417"/>
      <c r="CX391" s="417"/>
      <c r="CY391" s="417"/>
      <c r="CZ391" s="417"/>
      <c r="DA391" s="417"/>
      <c r="DB391" s="417"/>
      <c r="DC391" s="417"/>
      <c r="DD391" s="417"/>
      <c r="DE391" s="417"/>
      <c r="DF391" s="417"/>
      <c r="DG391" s="417"/>
      <c r="DH391" s="417"/>
      <c r="DI391" s="417"/>
      <c r="DJ391" s="417"/>
      <c r="DK391" s="417"/>
      <c r="DL391" s="417"/>
      <c r="DM391" s="417"/>
      <c r="DN391" s="417"/>
      <c r="DO391" s="417"/>
      <c r="DP391" s="417"/>
      <c r="DQ391" s="417"/>
      <c r="DR391" s="417"/>
      <c r="DS391" s="417"/>
      <c r="DT391" s="417"/>
      <c r="DU391" s="417"/>
      <c r="DV391" s="417"/>
      <c r="DW391" s="417"/>
      <c r="DX391" s="417"/>
      <c r="DY391" s="417"/>
      <c r="DZ391" s="417"/>
      <c r="EA391" s="417"/>
      <c r="EB391" s="417"/>
      <c r="EC391" s="417"/>
      <c r="ED391" s="417"/>
      <c r="EE391" s="417"/>
      <c r="EF391" s="417"/>
      <c r="EG391" s="417"/>
      <c r="EH391" s="417"/>
      <c r="EI391" s="417"/>
      <c r="EJ391" s="417"/>
      <c r="EK391" s="417"/>
      <c r="EL391" s="417"/>
      <c r="EM391" s="417"/>
      <c r="EN391" s="417"/>
      <c r="EO391" s="417"/>
      <c r="EP391" s="417"/>
      <c r="EQ391" s="417"/>
      <c r="ER391" s="417"/>
      <c r="ES391" s="417"/>
      <c r="ET391" s="417"/>
      <c r="EU391" s="417"/>
      <c r="EV391" s="417"/>
      <c r="EW391" s="417"/>
      <c r="EX391" s="417"/>
      <c r="EY391" s="417"/>
      <c r="EZ391" s="417"/>
      <c r="FA391" s="417"/>
      <c r="FB391" s="417"/>
      <c r="FC391" s="417"/>
      <c r="FD391" s="417"/>
      <c r="FE391" s="417"/>
      <c r="FF391" s="417"/>
      <c r="FG391" s="417"/>
      <c r="FH391" s="417"/>
      <c r="FI391" s="417"/>
      <c r="FJ391" s="417"/>
      <c r="FK391" s="417"/>
      <c r="FL391" s="417"/>
      <c r="FM391" s="417"/>
      <c r="FN391" s="417"/>
      <c r="FO391" s="417"/>
      <c r="FP391" s="417"/>
      <c r="FQ391" s="417"/>
      <c r="FR391" s="417"/>
      <c r="FS391" s="417"/>
      <c r="FT391" s="417"/>
      <c r="FU391" s="417"/>
      <c r="FV391" s="417"/>
      <c r="FW391" s="417"/>
      <c r="FX391" s="417"/>
      <c r="FY391" s="417"/>
      <c r="FZ391" s="417"/>
      <c r="GA391" s="417"/>
      <c r="GB391" s="417"/>
      <c r="GC391" s="417"/>
      <c r="GD391" s="417"/>
      <c r="GE391" s="417"/>
      <c r="GF391" s="417"/>
      <c r="GG391" s="417"/>
      <c r="GH391" s="417"/>
      <c r="GI391" s="417"/>
      <c r="GJ391" s="417"/>
      <c r="GK391" s="417"/>
      <c r="GL391" s="417"/>
      <c r="GM391" s="417"/>
      <c r="GN391" s="417"/>
      <c r="GO391" s="417"/>
      <c r="GP391" s="417"/>
      <c r="GQ391" s="417"/>
      <c r="GR391" s="417"/>
      <c r="GS391" s="417"/>
      <c r="GT391" s="417"/>
      <c r="GU391" s="417"/>
      <c r="GV391" s="417"/>
      <c r="GW391" s="417"/>
      <c r="GX391" s="417"/>
      <c r="GY391" s="417"/>
      <c r="GZ391" s="417"/>
      <c r="HA391" s="417"/>
      <c r="HB391" s="417"/>
      <c r="HC391" s="417"/>
      <c r="HD391" s="417"/>
      <c r="HE391" s="417"/>
      <c r="HF391" s="417"/>
      <c r="HG391" s="417"/>
      <c r="HH391" s="417"/>
      <c r="HI391" s="417"/>
      <c r="HJ391" s="417"/>
      <c r="HK391" s="417"/>
      <c r="HL391" s="417"/>
      <c r="HM391" s="417"/>
      <c r="HN391" s="417"/>
      <c r="HO391" s="417"/>
      <c r="HP391" s="417"/>
      <c r="HQ391" s="417"/>
      <c r="HR391" s="417"/>
      <c r="HS391" s="417"/>
      <c r="HT391" s="417"/>
      <c r="HU391" s="417"/>
      <c r="HV391" s="417"/>
      <c r="HW391" s="417"/>
      <c r="HX391" s="417"/>
      <c r="HY391" s="417"/>
      <c r="HZ391" s="417"/>
      <c r="IA391" s="417"/>
      <c r="IB391" s="417"/>
      <c r="IC391" s="417"/>
      <c r="ID391" s="417"/>
      <c r="IE391" s="417"/>
      <c r="IF391" s="417"/>
      <c r="IG391" s="417"/>
      <c r="IH391" s="417"/>
      <c r="II391" s="417"/>
      <c r="IJ391" s="417"/>
      <c r="IK391" s="417"/>
      <c r="IL391" s="417"/>
      <c r="IM391" s="417"/>
      <c r="IN391" s="417"/>
      <c r="IO391" s="417"/>
      <c r="IP391" s="417"/>
      <c r="IQ391" s="417"/>
      <c r="IR391" s="417"/>
      <c r="IS391" s="417"/>
      <c r="IT391" s="417"/>
      <c r="IU391" s="417"/>
      <c r="IV391" s="417"/>
    </row>
    <row r="392" spans="2:256" s="378" customFormat="1" ht="36" hidden="1" customHeight="1">
      <c r="B392" s="379"/>
      <c r="C392" s="380"/>
      <c r="D392" s="379"/>
      <c r="E392" s="379"/>
      <c r="F392" s="379"/>
      <c r="G392" s="379"/>
      <c r="H392" s="379"/>
      <c r="I392" s="379"/>
      <c r="J392" s="481"/>
      <c r="K392" s="381"/>
      <c r="L392" s="380"/>
      <c r="M392" s="379"/>
      <c r="N392" s="379"/>
      <c r="O392" s="379"/>
      <c r="P392" s="379"/>
      <c r="Q392" s="379"/>
      <c r="R392" s="379"/>
      <c r="S392" s="379"/>
      <c r="T392" s="382"/>
      <c r="U392" s="417"/>
      <c r="V392" s="417"/>
      <c r="W392" s="417"/>
      <c r="X392" s="417"/>
      <c r="Y392" s="417"/>
      <c r="Z392" s="417"/>
      <c r="AA392" s="417"/>
      <c r="AB392" s="417"/>
      <c r="AC392" s="417"/>
      <c r="AD392" s="417"/>
      <c r="AE392" s="417"/>
      <c r="AF392" s="417"/>
      <c r="AG392" s="417"/>
      <c r="AH392" s="417"/>
      <c r="AI392" s="417"/>
      <c r="AJ392" s="417"/>
      <c r="AK392" s="417"/>
      <c r="AL392" s="417"/>
      <c r="AM392" s="417"/>
      <c r="AN392" s="417"/>
      <c r="AO392" s="417"/>
      <c r="AP392" s="417"/>
      <c r="AQ392" s="417"/>
      <c r="AR392" s="417"/>
      <c r="AS392" s="417"/>
      <c r="AT392" s="417"/>
      <c r="AU392" s="417"/>
      <c r="AV392" s="417"/>
      <c r="AW392" s="417"/>
      <c r="AX392" s="417"/>
      <c r="AY392" s="417"/>
      <c r="AZ392" s="417"/>
      <c r="BA392" s="417"/>
      <c r="BB392" s="417"/>
      <c r="BC392" s="417"/>
      <c r="BD392" s="417"/>
      <c r="BE392" s="417"/>
      <c r="BF392" s="417"/>
      <c r="BG392" s="417"/>
      <c r="BH392" s="417"/>
      <c r="BI392" s="417"/>
      <c r="BJ392" s="417"/>
      <c r="BK392" s="417"/>
      <c r="BL392" s="417"/>
      <c r="BM392" s="417"/>
      <c r="BN392" s="417"/>
      <c r="BO392" s="417"/>
      <c r="BP392" s="417"/>
      <c r="BQ392" s="417"/>
      <c r="BR392" s="417"/>
      <c r="BS392" s="417"/>
      <c r="BT392" s="417"/>
      <c r="BU392" s="417"/>
      <c r="BV392" s="417"/>
      <c r="BW392" s="417"/>
      <c r="BX392" s="417"/>
      <c r="BY392" s="417"/>
      <c r="BZ392" s="417"/>
      <c r="CA392" s="417"/>
      <c r="CB392" s="417"/>
      <c r="CC392" s="417"/>
      <c r="CD392" s="417"/>
      <c r="CE392" s="417"/>
      <c r="CF392" s="417"/>
      <c r="CG392" s="417"/>
      <c r="CH392" s="417"/>
      <c r="CI392" s="417"/>
      <c r="CJ392" s="417"/>
      <c r="CK392" s="417"/>
      <c r="CL392" s="417"/>
      <c r="CM392" s="417"/>
      <c r="CN392" s="417"/>
      <c r="CO392" s="417"/>
      <c r="CP392" s="417"/>
      <c r="CQ392" s="417"/>
      <c r="CR392" s="417"/>
      <c r="CS392" s="417"/>
      <c r="CT392" s="417"/>
      <c r="CU392" s="417"/>
      <c r="CV392" s="417"/>
      <c r="CW392" s="417"/>
      <c r="CX392" s="417"/>
      <c r="CY392" s="417"/>
      <c r="CZ392" s="417"/>
      <c r="DA392" s="417"/>
      <c r="DB392" s="417"/>
      <c r="DC392" s="417"/>
      <c r="DD392" s="417"/>
      <c r="DE392" s="417"/>
      <c r="DF392" s="417"/>
      <c r="DG392" s="417"/>
      <c r="DH392" s="417"/>
      <c r="DI392" s="417"/>
      <c r="DJ392" s="417"/>
      <c r="DK392" s="417"/>
      <c r="DL392" s="417"/>
      <c r="DM392" s="417"/>
      <c r="DN392" s="417"/>
      <c r="DO392" s="417"/>
      <c r="DP392" s="417"/>
      <c r="DQ392" s="417"/>
      <c r="DR392" s="417"/>
      <c r="DS392" s="417"/>
      <c r="DT392" s="417"/>
      <c r="DU392" s="417"/>
      <c r="DV392" s="417"/>
      <c r="DW392" s="417"/>
      <c r="DX392" s="417"/>
      <c r="DY392" s="417"/>
      <c r="DZ392" s="417"/>
      <c r="EA392" s="417"/>
      <c r="EB392" s="417"/>
      <c r="EC392" s="417"/>
      <c r="ED392" s="417"/>
      <c r="EE392" s="417"/>
      <c r="EF392" s="417"/>
      <c r="EG392" s="417"/>
      <c r="EH392" s="417"/>
      <c r="EI392" s="417"/>
      <c r="EJ392" s="417"/>
      <c r="EK392" s="417"/>
      <c r="EL392" s="417"/>
      <c r="EM392" s="417"/>
      <c r="EN392" s="417"/>
      <c r="EO392" s="417"/>
      <c r="EP392" s="417"/>
      <c r="EQ392" s="417"/>
      <c r="ER392" s="417"/>
      <c r="ES392" s="417"/>
      <c r="ET392" s="417"/>
      <c r="EU392" s="417"/>
      <c r="EV392" s="417"/>
      <c r="EW392" s="417"/>
      <c r="EX392" s="417"/>
      <c r="EY392" s="417"/>
      <c r="EZ392" s="417"/>
      <c r="FA392" s="417"/>
      <c r="FB392" s="417"/>
      <c r="FC392" s="417"/>
      <c r="FD392" s="417"/>
      <c r="FE392" s="417"/>
      <c r="FF392" s="417"/>
      <c r="FG392" s="417"/>
      <c r="FH392" s="417"/>
      <c r="FI392" s="417"/>
      <c r="FJ392" s="417"/>
      <c r="FK392" s="417"/>
      <c r="FL392" s="417"/>
      <c r="FM392" s="417"/>
      <c r="FN392" s="417"/>
      <c r="FO392" s="417"/>
      <c r="FP392" s="417"/>
      <c r="FQ392" s="417"/>
      <c r="FR392" s="417"/>
      <c r="FS392" s="417"/>
      <c r="FT392" s="417"/>
      <c r="FU392" s="417"/>
      <c r="FV392" s="417"/>
      <c r="FW392" s="417"/>
      <c r="FX392" s="417"/>
      <c r="FY392" s="417"/>
      <c r="FZ392" s="417"/>
      <c r="GA392" s="417"/>
      <c r="GB392" s="417"/>
      <c r="GC392" s="417"/>
      <c r="GD392" s="417"/>
      <c r="GE392" s="417"/>
      <c r="GF392" s="417"/>
      <c r="GG392" s="417"/>
      <c r="GH392" s="417"/>
      <c r="GI392" s="417"/>
      <c r="GJ392" s="417"/>
      <c r="GK392" s="417"/>
      <c r="GL392" s="417"/>
      <c r="GM392" s="417"/>
      <c r="GN392" s="417"/>
      <c r="GO392" s="417"/>
      <c r="GP392" s="417"/>
      <c r="GQ392" s="417"/>
      <c r="GR392" s="417"/>
      <c r="GS392" s="417"/>
      <c r="GT392" s="417"/>
      <c r="GU392" s="417"/>
      <c r="GV392" s="417"/>
      <c r="GW392" s="417"/>
      <c r="GX392" s="417"/>
      <c r="GY392" s="417"/>
      <c r="GZ392" s="417"/>
      <c r="HA392" s="417"/>
      <c r="HB392" s="417"/>
      <c r="HC392" s="417"/>
      <c r="HD392" s="417"/>
      <c r="HE392" s="417"/>
      <c r="HF392" s="417"/>
      <c r="HG392" s="417"/>
      <c r="HH392" s="417"/>
      <c r="HI392" s="417"/>
      <c r="HJ392" s="417"/>
      <c r="HK392" s="417"/>
      <c r="HL392" s="417"/>
      <c r="HM392" s="417"/>
      <c r="HN392" s="417"/>
      <c r="HO392" s="417"/>
      <c r="HP392" s="417"/>
      <c r="HQ392" s="417"/>
      <c r="HR392" s="417"/>
      <c r="HS392" s="417"/>
      <c r="HT392" s="417"/>
      <c r="HU392" s="417"/>
      <c r="HV392" s="417"/>
      <c r="HW392" s="417"/>
      <c r="HX392" s="417"/>
      <c r="HY392" s="417"/>
      <c r="HZ392" s="417"/>
      <c r="IA392" s="417"/>
      <c r="IB392" s="417"/>
      <c r="IC392" s="417"/>
      <c r="ID392" s="417"/>
      <c r="IE392" s="417"/>
      <c r="IF392" s="417"/>
      <c r="IG392" s="417"/>
      <c r="IH392" s="417"/>
      <c r="II392" s="417"/>
      <c r="IJ392" s="417"/>
      <c r="IK392" s="417"/>
      <c r="IL392" s="417"/>
      <c r="IM392" s="417"/>
      <c r="IN392" s="417"/>
      <c r="IO392" s="417"/>
      <c r="IP392" s="417"/>
      <c r="IQ392" s="417"/>
      <c r="IR392" s="417"/>
      <c r="IS392" s="417"/>
      <c r="IT392" s="417"/>
      <c r="IU392" s="417"/>
      <c r="IV392" s="417"/>
    </row>
    <row r="393" spans="2:256" s="378" customFormat="1" ht="36" hidden="1" customHeight="1">
      <c r="B393" s="379"/>
      <c r="C393" s="380"/>
      <c r="D393" s="379"/>
      <c r="E393" s="379"/>
      <c r="F393" s="379"/>
      <c r="G393" s="379"/>
      <c r="H393" s="379"/>
      <c r="I393" s="379"/>
      <c r="J393" s="481"/>
      <c r="K393" s="381"/>
      <c r="L393" s="380"/>
      <c r="M393" s="379"/>
      <c r="N393" s="379"/>
      <c r="O393" s="379"/>
      <c r="P393" s="379"/>
      <c r="Q393" s="379"/>
      <c r="R393" s="379"/>
      <c r="S393" s="379"/>
      <c r="T393" s="382"/>
      <c r="U393" s="417"/>
      <c r="V393" s="417"/>
      <c r="W393" s="417"/>
      <c r="X393" s="417"/>
      <c r="Y393" s="417"/>
      <c r="Z393" s="417"/>
      <c r="AA393" s="417"/>
      <c r="AB393" s="417"/>
      <c r="AC393" s="417"/>
      <c r="AD393" s="417"/>
      <c r="AE393" s="417"/>
      <c r="AF393" s="417"/>
      <c r="AG393" s="417"/>
      <c r="AH393" s="417"/>
      <c r="AI393" s="417"/>
      <c r="AJ393" s="417"/>
      <c r="AK393" s="417"/>
      <c r="AL393" s="417"/>
      <c r="AM393" s="417"/>
      <c r="AN393" s="417"/>
      <c r="AO393" s="417"/>
      <c r="AP393" s="417"/>
      <c r="AQ393" s="417"/>
      <c r="AR393" s="417"/>
      <c r="AS393" s="417"/>
      <c r="AT393" s="417"/>
      <c r="AU393" s="417"/>
      <c r="AV393" s="417"/>
      <c r="AW393" s="417"/>
      <c r="AX393" s="417"/>
      <c r="AY393" s="417"/>
      <c r="AZ393" s="417"/>
      <c r="BA393" s="417"/>
      <c r="BB393" s="417"/>
      <c r="BC393" s="417"/>
      <c r="BD393" s="417"/>
      <c r="BE393" s="417"/>
      <c r="BF393" s="417"/>
      <c r="BG393" s="417"/>
      <c r="BH393" s="417"/>
      <c r="BI393" s="417"/>
      <c r="BJ393" s="417"/>
      <c r="BK393" s="417"/>
      <c r="BL393" s="417"/>
      <c r="BM393" s="417"/>
      <c r="BN393" s="417"/>
      <c r="BO393" s="417"/>
      <c r="BP393" s="417"/>
      <c r="BQ393" s="417"/>
      <c r="BR393" s="417"/>
      <c r="BS393" s="417"/>
      <c r="BT393" s="417"/>
      <c r="BU393" s="417"/>
      <c r="BV393" s="417"/>
      <c r="BW393" s="417"/>
      <c r="BX393" s="417"/>
      <c r="BY393" s="417"/>
      <c r="BZ393" s="417"/>
      <c r="CA393" s="417"/>
      <c r="CB393" s="417"/>
      <c r="CC393" s="417"/>
      <c r="CD393" s="417"/>
      <c r="CE393" s="417"/>
      <c r="CF393" s="417"/>
      <c r="CG393" s="417"/>
      <c r="CH393" s="417"/>
      <c r="CI393" s="417"/>
      <c r="CJ393" s="417"/>
      <c r="CK393" s="417"/>
      <c r="CL393" s="417"/>
      <c r="CM393" s="417"/>
      <c r="CN393" s="417"/>
      <c r="CO393" s="417"/>
      <c r="CP393" s="417"/>
      <c r="CQ393" s="417"/>
      <c r="CR393" s="417"/>
      <c r="CS393" s="417"/>
      <c r="CT393" s="417"/>
      <c r="CU393" s="417"/>
      <c r="CV393" s="417"/>
      <c r="CW393" s="417"/>
      <c r="CX393" s="417"/>
      <c r="CY393" s="417"/>
      <c r="CZ393" s="417"/>
      <c r="DA393" s="417"/>
      <c r="DB393" s="417"/>
      <c r="DC393" s="417"/>
      <c r="DD393" s="417"/>
      <c r="DE393" s="417"/>
      <c r="DF393" s="417"/>
      <c r="DG393" s="417"/>
      <c r="DH393" s="417"/>
      <c r="DI393" s="417"/>
      <c r="DJ393" s="417"/>
      <c r="DK393" s="417"/>
      <c r="DL393" s="417"/>
      <c r="DM393" s="417"/>
      <c r="DN393" s="417"/>
      <c r="DO393" s="417"/>
      <c r="DP393" s="417"/>
      <c r="DQ393" s="417"/>
      <c r="DR393" s="417"/>
      <c r="DS393" s="417"/>
      <c r="DT393" s="417"/>
      <c r="DU393" s="417"/>
      <c r="DV393" s="417"/>
      <c r="DW393" s="417"/>
      <c r="DX393" s="417"/>
      <c r="DY393" s="417"/>
      <c r="DZ393" s="417"/>
      <c r="EA393" s="417"/>
      <c r="EB393" s="417"/>
      <c r="EC393" s="417"/>
      <c r="ED393" s="417"/>
      <c r="EE393" s="417"/>
      <c r="EF393" s="417"/>
      <c r="EG393" s="417"/>
      <c r="EH393" s="417"/>
      <c r="EI393" s="417"/>
      <c r="EJ393" s="417"/>
      <c r="EK393" s="417"/>
      <c r="EL393" s="417"/>
      <c r="EM393" s="417"/>
      <c r="EN393" s="417"/>
      <c r="EO393" s="417"/>
      <c r="EP393" s="417"/>
      <c r="EQ393" s="417"/>
      <c r="ER393" s="417"/>
      <c r="ES393" s="417"/>
      <c r="ET393" s="417"/>
      <c r="EU393" s="417"/>
      <c r="EV393" s="417"/>
      <c r="EW393" s="417"/>
      <c r="EX393" s="417"/>
      <c r="EY393" s="417"/>
      <c r="EZ393" s="417"/>
      <c r="FA393" s="417"/>
      <c r="FB393" s="417"/>
      <c r="FC393" s="417"/>
      <c r="FD393" s="417"/>
      <c r="FE393" s="417"/>
      <c r="FF393" s="417"/>
      <c r="FG393" s="417"/>
      <c r="FH393" s="417"/>
      <c r="FI393" s="417"/>
      <c r="FJ393" s="417"/>
      <c r="FK393" s="417"/>
      <c r="FL393" s="417"/>
      <c r="FM393" s="417"/>
      <c r="FN393" s="417"/>
      <c r="FO393" s="417"/>
      <c r="FP393" s="417"/>
      <c r="FQ393" s="417"/>
      <c r="FR393" s="417"/>
      <c r="FS393" s="417"/>
      <c r="FT393" s="417"/>
      <c r="FU393" s="417"/>
      <c r="FV393" s="417"/>
      <c r="FW393" s="417"/>
      <c r="FX393" s="417"/>
      <c r="FY393" s="417"/>
      <c r="FZ393" s="417"/>
      <c r="GA393" s="417"/>
      <c r="GB393" s="417"/>
      <c r="GC393" s="417"/>
      <c r="GD393" s="417"/>
      <c r="GE393" s="417"/>
      <c r="GF393" s="417"/>
      <c r="GG393" s="417"/>
      <c r="GH393" s="417"/>
      <c r="GI393" s="417"/>
      <c r="GJ393" s="417"/>
      <c r="GK393" s="417"/>
      <c r="GL393" s="417"/>
      <c r="GM393" s="417"/>
      <c r="GN393" s="417"/>
      <c r="GO393" s="417"/>
      <c r="GP393" s="417"/>
      <c r="GQ393" s="417"/>
      <c r="GR393" s="417"/>
      <c r="GS393" s="417"/>
      <c r="GT393" s="417"/>
      <c r="GU393" s="417"/>
      <c r="GV393" s="417"/>
      <c r="GW393" s="417"/>
      <c r="GX393" s="417"/>
      <c r="GY393" s="417"/>
      <c r="GZ393" s="417"/>
      <c r="HA393" s="417"/>
      <c r="HB393" s="417"/>
      <c r="HC393" s="417"/>
      <c r="HD393" s="417"/>
      <c r="HE393" s="417"/>
      <c r="HF393" s="417"/>
      <c r="HG393" s="417"/>
      <c r="HH393" s="417"/>
      <c r="HI393" s="417"/>
      <c r="HJ393" s="417"/>
      <c r="HK393" s="417"/>
      <c r="HL393" s="417"/>
      <c r="HM393" s="417"/>
      <c r="HN393" s="417"/>
      <c r="HO393" s="417"/>
      <c r="HP393" s="417"/>
      <c r="HQ393" s="417"/>
      <c r="HR393" s="417"/>
      <c r="HS393" s="417"/>
      <c r="HT393" s="417"/>
      <c r="HU393" s="417"/>
      <c r="HV393" s="417"/>
      <c r="HW393" s="417"/>
      <c r="HX393" s="417"/>
      <c r="HY393" s="417"/>
      <c r="HZ393" s="417"/>
      <c r="IA393" s="417"/>
      <c r="IB393" s="417"/>
      <c r="IC393" s="417"/>
      <c r="ID393" s="417"/>
      <c r="IE393" s="417"/>
      <c r="IF393" s="417"/>
      <c r="IG393" s="417"/>
      <c r="IH393" s="417"/>
      <c r="II393" s="417"/>
      <c r="IJ393" s="417"/>
      <c r="IK393" s="417"/>
      <c r="IL393" s="417"/>
      <c r="IM393" s="417"/>
      <c r="IN393" s="417"/>
      <c r="IO393" s="417"/>
      <c r="IP393" s="417"/>
      <c r="IQ393" s="417"/>
      <c r="IR393" s="417"/>
      <c r="IS393" s="417"/>
      <c r="IT393" s="417"/>
      <c r="IU393" s="417"/>
      <c r="IV393" s="417"/>
    </row>
    <row r="394" spans="2:256" s="378" customFormat="1" ht="36" hidden="1" customHeight="1">
      <c r="B394" s="379"/>
      <c r="C394" s="380"/>
      <c r="D394" s="379"/>
      <c r="E394" s="379"/>
      <c r="F394" s="379"/>
      <c r="G394" s="379"/>
      <c r="H394" s="379"/>
      <c r="I394" s="379"/>
      <c r="J394" s="481"/>
      <c r="K394" s="381"/>
      <c r="L394" s="380"/>
      <c r="M394" s="379"/>
      <c r="N394" s="379"/>
      <c r="O394" s="379"/>
      <c r="P394" s="379"/>
      <c r="Q394" s="379"/>
      <c r="R394" s="379"/>
      <c r="S394" s="379"/>
      <c r="T394" s="382"/>
      <c r="U394" s="417"/>
      <c r="V394" s="417"/>
      <c r="W394" s="417"/>
      <c r="X394" s="417"/>
      <c r="Y394" s="417"/>
      <c r="Z394" s="417"/>
      <c r="AA394" s="417"/>
      <c r="AB394" s="417"/>
      <c r="AC394" s="417"/>
      <c r="AD394" s="417"/>
      <c r="AE394" s="417"/>
      <c r="AF394" s="417"/>
      <c r="AG394" s="417"/>
      <c r="AH394" s="417"/>
      <c r="AI394" s="417"/>
      <c r="AJ394" s="417"/>
      <c r="AK394" s="417"/>
      <c r="AL394" s="417"/>
      <c r="AM394" s="417"/>
      <c r="AN394" s="417"/>
      <c r="AO394" s="417"/>
      <c r="AP394" s="417"/>
      <c r="AQ394" s="417"/>
      <c r="AR394" s="417"/>
      <c r="AS394" s="417"/>
      <c r="AT394" s="417"/>
      <c r="AU394" s="417"/>
      <c r="AV394" s="417"/>
      <c r="AW394" s="417"/>
      <c r="AX394" s="417"/>
      <c r="AY394" s="417"/>
      <c r="AZ394" s="417"/>
      <c r="BA394" s="417"/>
      <c r="BB394" s="417"/>
      <c r="BC394" s="417"/>
      <c r="BD394" s="417"/>
      <c r="BE394" s="417"/>
      <c r="BF394" s="417"/>
      <c r="BG394" s="417"/>
      <c r="BH394" s="417"/>
      <c r="BI394" s="417"/>
      <c r="BJ394" s="417"/>
      <c r="BK394" s="417"/>
      <c r="BL394" s="417"/>
      <c r="BM394" s="417"/>
      <c r="BN394" s="417"/>
      <c r="BO394" s="417"/>
      <c r="BP394" s="417"/>
      <c r="BQ394" s="417"/>
      <c r="BR394" s="417"/>
      <c r="BS394" s="417"/>
      <c r="BT394" s="417"/>
      <c r="BU394" s="417"/>
      <c r="BV394" s="417"/>
      <c r="BW394" s="417"/>
      <c r="BX394" s="417"/>
      <c r="BY394" s="417"/>
      <c r="BZ394" s="417"/>
      <c r="CA394" s="417"/>
      <c r="CB394" s="417"/>
      <c r="CC394" s="417"/>
      <c r="CD394" s="417"/>
      <c r="CE394" s="417"/>
      <c r="CF394" s="417"/>
      <c r="CG394" s="417"/>
      <c r="CH394" s="417"/>
      <c r="CI394" s="417"/>
      <c r="CJ394" s="417"/>
      <c r="CK394" s="417"/>
      <c r="CL394" s="417"/>
      <c r="CM394" s="417"/>
      <c r="CN394" s="417"/>
      <c r="CO394" s="417"/>
      <c r="CP394" s="417"/>
      <c r="CQ394" s="417"/>
      <c r="CR394" s="417"/>
      <c r="CS394" s="417"/>
      <c r="CT394" s="417"/>
      <c r="CU394" s="417"/>
      <c r="CV394" s="417"/>
      <c r="CW394" s="417"/>
      <c r="CX394" s="417"/>
      <c r="CY394" s="417"/>
      <c r="CZ394" s="417"/>
      <c r="DA394" s="417"/>
      <c r="DB394" s="417"/>
      <c r="DC394" s="417"/>
      <c r="DD394" s="417"/>
      <c r="DE394" s="417"/>
      <c r="DF394" s="417"/>
      <c r="DG394" s="417"/>
      <c r="DH394" s="417"/>
      <c r="DI394" s="417"/>
      <c r="DJ394" s="417"/>
      <c r="DK394" s="417"/>
      <c r="DL394" s="417"/>
      <c r="DM394" s="417"/>
      <c r="DN394" s="417"/>
      <c r="DO394" s="417"/>
      <c r="DP394" s="417"/>
      <c r="DQ394" s="417"/>
      <c r="DR394" s="417"/>
      <c r="DS394" s="417"/>
      <c r="DT394" s="417"/>
      <c r="DU394" s="417"/>
      <c r="DV394" s="417"/>
      <c r="DW394" s="417"/>
      <c r="DX394" s="417"/>
      <c r="DY394" s="417"/>
      <c r="DZ394" s="417"/>
      <c r="EA394" s="417"/>
      <c r="EB394" s="417"/>
      <c r="EC394" s="417"/>
      <c r="ED394" s="417"/>
      <c r="EE394" s="417"/>
      <c r="EF394" s="417"/>
      <c r="EG394" s="417"/>
      <c r="EH394" s="417"/>
      <c r="EI394" s="417"/>
      <c r="EJ394" s="417"/>
      <c r="EK394" s="417"/>
      <c r="EL394" s="417"/>
      <c r="EM394" s="417"/>
      <c r="EN394" s="417"/>
      <c r="EO394" s="417"/>
      <c r="EP394" s="417"/>
      <c r="EQ394" s="417"/>
      <c r="ER394" s="417"/>
      <c r="ES394" s="417"/>
      <c r="ET394" s="417"/>
      <c r="EU394" s="417"/>
      <c r="EV394" s="417"/>
      <c r="EW394" s="417"/>
      <c r="EX394" s="417"/>
      <c r="EY394" s="417"/>
      <c r="EZ394" s="417"/>
      <c r="FA394" s="417"/>
      <c r="FB394" s="417"/>
      <c r="FC394" s="417"/>
      <c r="FD394" s="417"/>
      <c r="FE394" s="417"/>
      <c r="FF394" s="417"/>
      <c r="FG394" s="417"/>
      <c r="FH394" s="417"/>
      <c r="FI394" s="417"/>
      <c r="FJ394" s="417"/>
      <c r="FK394" s="417"/>
      <c r="FL394" s="417"/>
      <c r="FM394" s="417"/>
      <c r="FN394" s="417"/>
      <c r="FO394" s="417"/>
      <c r="FP394" s="417"/>
      <c r="FQ394" s="417"/>
      <c r="FR394" s="417"/>
      <c r="FS394" s="417"/>
      <c r="FT394" s="417"/>
      <c r="FU394" s="417"/>
      <c r="FV394" s="417"/>
      <c r="FW394" s="417"/>
      <c r="FX394" s="417"/>
      <c r="FY394" s="417"/>
      <c r="FZ394" s="417"/>
      <c r="GA394" s="417"/>
      <c r="GB394" s="417"/>
      <c r="GC394" s="417"/>
      <c r="GD394" s="417"/>
      <c r="GE394" s="417"/>
      <c r="GF394" s="417"/>
      <c r="GG394" s="417"/>
      <c r="GH394" s="417"/>
      <c r="GI394" s="417"/>
      <c r="GJ394" s="417"/>
      <c r="GK394" s="417"/>
      <c r="GL394" s="417"/>
      <c r="GM394" s="417"/>
      <c r="GN394" s="417"/>
      <c r="GO394" s="417"/>
      <c r="GP394" s="417"/>
      <c r="GQ394" s="417"/>
      <c r="GR394" s="417"/>
      <c r="GS394" s="417"/>
      <c r="GT394" s="417"/>
      <c r="GU394" s="417"/>
      <c r="GV394" s="417"/>
      <c r="GW394" s="417"/>
      <c r="GX394" s="417"/>
      <c r="GY394" s="417"/>
      <c r="GZ394" s="417"/>
      <c r="HA394" s="417"/>
      <c r="HB394" s="417"/>
      <c r="HC394" s="417"/>
      <c r="HD394" s="417"/>
      <c r="HE394" s="417"/>
      <c r="HF394" s="417"/>
      <c r="HG394" s="417"/>
      <c r="HH394" s="417"/>
      <c r="HI394" s="417"/>
      <c r="HJ394" s="417"/>
      <c r="HK394" s="417"/>
      <c r="HL394" s="417"/>
      <c r="HM394" s="417"/>
      <c r="HN394" s="417"/>
      <c r="HO394" s="417"/>
      <c r="HP394" s="417"/>
      <c r="HQ394" s="417"/>
      <c r="HR394" s="417"/>
      <c r="HS394" s="417"/>
      <c r="HT394" s="417"/>
      <c r="HU394" s="417"/>
      <c r="HV394" s="417"/>
      <c r="HW394" s="417"/>
      <c r="HX394" s="417"/>
      <c r="HY394" s="417"/>
      <c r="HZ394" s="417"/>
      <c r="IA394" s="417"/>
      <c r="IB394" s="417"/>
      <c r="IC394" s="417"/>
      <c r="ID394" s="417"/>
      <c r="IE394" s="417"/>
      <c r="IF394" s="417"/>
      <c r="IG394" s="417"/>
      <c r="IH394" s="417"/>
      <c r="II394" s="417"/>
      <c r="IJ394" s="417"/>
      <c r="IK394" s="417"/>
      <c r="IL394" s="417"/>
      <c r="IM394" s="417"/>
      <c r="IN394" s="417"/>
      <c r="IO394" s="417"/>
      <c r="IP394" s="417"/>
      <c r="IQ394" s="417"/>
      <c r="IR394" s="417"/>
      <c r="IS394" s="417"/>
      <c r="IT394" s="417"/>
      <c r="IU394" s="417"/>
      <c r="IV394" s="417"/>
    </row>
    <row r="395" spans="2:256" s="378" customFormat="1" ht="36" hidden="1" customHeight="1">
      <c r="B395" s="379"/>
      <c r="C395" s="380"/>
      <c r="D395" s="379"/>
      <c r="E395" s="379"/>
      <c r="F395" s="379"/>
      <c r="G395" s="379"/>
      <c r="H395" s="379"/>
      <c r="I395" s="379"/>
      <c r="J395" s="481"/>
      <c r="K395" s="381"/>
      <c r="L395" s="380"/>
      <c r="M395" s="379"/>
      <c r="N395" s="379"/>
      <c r="O395" s="379"/>
      <c r="P395" s="379"/>
      <c r="Q395" s="379"/>
      <c r="R395" s="379"/>
      <c r="S395" s="379"/>
      <c r="T395" s="382"/>
      <c r="U395" s="417"/>
      <c r="V395" s="417"/>
      <c r="W395" s="417"/>
      <c r="X395" s="417"/>
      <c r="Y395" s="417"/>
      <c r="Z395" s="417"/>
      <c r="AA395" s="417"/>
      <c r="AB395" s="417"/>
      <c r="AC395" s="417"/>
      <c r="AD395" s="417"/>
      <c r="AE395" s="417"/>
      <c r="AF395" s="417"/>
      <c r="AG395" s="417"/>
      <c r="AH395" s="417"/>
      <c r="AI395" s="417"/>
      <c r="AJ395" s="417"/>
      <c r="AK395" s="417"/>
      <c r="AL395" s="417"/>
      <c r="AM395" s="417"/>
      <c r="AN395" s="417"/>
      <c r="AO395" s="417"/>
      <c r="AP395" s="417"/>
      <c r="AQ395" s="417"/>
      <c r="AR395" s="417"/>
      <c r="AS395" s="417"/>
      <c r="AT395" s="417"/>
      <c r="AU395" s="417"/>
      <c r="AV395" s="417"/>
      <c r="AW395" s="417"/>
      <c r="AX395" s="417"/>
      <c r="AY395" s="417"/>
      <c r="AZ395" s="417"/>
      <c r="BA395" s="417"/>
      <c r="BB395" s="417"/>
      <c r="BC395" s="417"/>
      <c r="BD395" s="417"/>
      <c r="BE395" s="417"/>
      <c r="BF395" s="417"/>
      <c r="BG395" s="417"/>
      <c r="BH395" s="417"/>
      <c r="BI395" s="417"/>
      <c r="BJ395" s="417"/>
      <c r="BK395" s="417"/>
      <c r="BL395" s="417"/>
      <c r="BM395" s="417"/>
      <c r="BN395" s="417"/>
      <c r="BO395" s="417"/>
      <c r="BP395" s="417"/>
      <c r="BQ395" s="417"/>
      <c r="BR395" s="417"/>
      <c r="BS395" s="417"/>
      <c r="BT395" s="417"/>
      <c r="BU395" s="417"/>
      <c r="BV395" s="417"/>
      <c r="BW395" s="417"/>
      <c r="BX395" s="417"/>
      <c r="BY395" s="417"/>
      <c r="BZ395" s="417"/>
      <c r="CA395" s="417"/>
      <c r="CB395" s="417"/>
      <c r="CC395" s="417"/>
      <c r="CD395" s="417"/>
      <c r="CE395" s="417"/>
      <c r="CF395" s="417"/>
      <c r="CG395" s="417"/>
      <c r="CH395" s="417"/>
      <c r="CI395" s="417"/>
      <c r="CJ395" s="417"/>
      <c r="CK395" s="417"/>
      <c r="CL395" s="417"/>
      <c r="CM395" s="417"/>
      <c r="CN395" s="417"/>
      <c r="CO395" s="417"/>
      <c r="CP395" s="417"/>
      <c r="CQ395" s="417"/>
      <c r="CR395" s="417"/>
      <c r="CS395" s="417"/>
      <c r="CT395" s="417"/>
      <c r="CU395" s="417"/>
      <c r="CV395" s="417"/>
      <c r="CW395" s="417"/>
      <c r="CX395" s="417"/>
      <c r="CY395" s="417"/>
      <c r="CZ395" s="417"/>
      <c r="DA395" s="417"/>
      <c r="DB395" s="417"/>
      <c r="DC395" s="417"/>
      <c r="DD395" s="417"/>
      <c r="DE395" s="417"/>
      <c r="DF395" s="417"/>
      <c r="DG395" s="417"/>
      <c r="DH395" s="417"/>
      <c r="DI395" s="417"/>
      <c r="DJ395" s="417"/>
      <c r="DK395" s="417"/>
      <c r="DL395" s="417"/>
      <c r="DM395" s="417"/>
      <c r="DN395" s="417"/>
      <c r="DO395" s="417"/>
      <c r="DP395" s="417"/>
      <c r="DQ395" s="417"/>
      <c r="DR395" s="417"/>
      <c r="DS395" s="417"/>
      <c r="DT395" s="417"/>
      <c r="DU395" s="417"/>
      <c r="DV395" s="417"/>
      <c r="DW395" s="417"/>
      <c r="DX395" s="417"/>
      <c r="DY395" s="417"/>
      <c r="DZ395" s="417"/>
      <c r="EA395" s="417"/>
      <c r="EB395" s="417"/>
      <c r="EC395" s="417"/>
      <c r="ED395" s="417"/>
      <c r="EE395" s="417"/>
      <c r="EF395" s="417"/>
      <c r="EG395" s="417"/>
      <c r="EH395" s="417"/>
      <c r="EI395" s="417"/>
      <c r="EJ395" s="417"/>
      <c r="EK395" s="417"/>
      <c r="EL395" s="417"/>
      <c r="EM395" s="417"/>
      <c r="EN395" s="417"/>
      <c r="EO395" s="417"/>
      <c r="EP395" s="417"/>
      <c r="EQ395" s="417"/>
      <c r="ER395" s="417"/>
      <c r="ES395" s="417"/>
      <c r="ET395" s="417"/>
      <c r="EU395" s="417"/>
      <c r="EV395" s="417"/>
      <c r="EW395" s="417"/>
      <c r="EX395" s="417"/>
      <c r="EY395" s="417"/>
      <c r="EZ395" s="417"/>
      <c r="FA395" s="417"/>
      <c r="FB395" s="417"/>
      <c r="FC395" s="417"/>
      <c r="FD395" s="417"/>
      <c r="FE395" s="417"/>
      <c r="FF395" s="417"/>
      <c r="FG395" s="417"/>
      <c r="FH395" s="417"/>
      <c r="FI395" s="417"/>
      <c r="FJ395" s="417"/>
      <c r="FK395" s="417"/>
      <c r="FL395" s="417"/>
      <c r="FM395" s="417"/>
      <c r="FN395" s="417"/>
      <c r="FO395" s="417"/>
      <c r="FP395" s="417"/>
      <c r="FQ395" s="417"/>
      <c r="FR395" s="417"/>
      <c r="FS395" s="417"/>
      <c r="FT395" s="417"/>
      <c r="FU395" s="417"/>
      <c r="FV395" s="417"/>
      <c r="FW395" s="417"/>
      <c r="FX395" s="417"/>
      <c r="FY395" s="417"/>
      <c r="FZ395" s="417"/>
      <c r="GA395" s="417"/>
      <c r="GB395" s="417"/>
      <c r="GC395" s="417"/>
      <c r="GD395" s="417"/>
      <c r="GE395" s="417"/>
      <c r="GF395" s="417"/>
      <c r="GG395" s="417"/>
      <c r="GH395" s="417"/>
      <c r="GI395" s="417"/>
      <c r="GJ395" s="417"/>
      <c r="GK395" s="417"/>
      <c r="GL395" s="417"/>
      <c r="GM395" s="417"/>
      <c r="GN395" s="417"/>
      <c r="GO395" s="417"/>
      <c r="GP395" s="417"/>
      <c r="GQ395" s="417"/>
      <c r="GR395" s="417"/>
      <c r="GS395" s="417"/>
      <c r="GT395" s="417"/>
      <c r="GU395" s="417"/>
      <c r="GV395" s="417"/>
      <c r="GW395" s="417"/>
      <c r="GX395" s="417"/>
      <c r="GY395" s="417"/>
      <c r="GZ395" s="417"/>
      <c r="HA395" s="417"/>
      <c r="HB395" s="417"/>
      <c r="HC395" s="417"/>
      <c r="HD395" s="417"/>
      <c r="HE395" s="417"/>
      <c r="HF395" s="417"/>
      <c r="HG395" s="417"/>
      <c r="HH395" s="417"/>
      <c r="HI395" s="417"/>
      <c r="HJ395" s="417"/>
      <c r="HK395" s="417"/>
      <c r="HL395" s="417"/>
      <c r="HM395" s="417"/>
      <c r="HN395" s="417"/>
      <c r="HO395" s="417"/>
      <c r="HP395" s="417"/>
      <c r="HQ395" s="417"/>
      <c r="HR395" s="417"/>
      <c r="HS395" s="417"/>
      <c r="HT395" s="417"/>
      <c r="HU395" s="417"/>
      <c r="HV395" s="417"/>
      <c r="HW395" s="417"/>
      <c r="HX395" s="417"/>
      <c r="HY395" s="417"/>
      <c r="HZ395" s="417"/>
      <c r="IA395" s="417"/>
      <c r="IB395" s="417"/>
      <c r="IC395" s="417"/>
      <c r="ID395" s="417"/>
      <c r="IE395" s="417"/>
      <c r="IF395" s="417"/>
      <c r="IG395" s="417"/>
      <c r="IH395" s="417"/>
      <c r="II395" s="417"/>
      <c r="IJ395" s="417"/>
      <c r="IK395" s="417"/>
      <c r="IL395" s="417"/>
      <c r="IM395" s="417"/>
      <c r="IN395" s="417"/>
      <c r="IO395" s="417"/>
      <c r="IP395" s="417"/>
      <c r="IQ395" s="417"/>
      <c r="IR395" s="417"/>
      <c r="IS395" s="417"/>
      <c r="IT395" s="417"/>
      <c r="IU395" s="417"/>
      <c r="IV395" s="417"/>
    </row>
    <row r="396" spans="2:256" s="378" customFormat="1" ht="36" hidden="1" customHeight="1">
      <c r="B396" s="379"/>
      <c r="C396" s="380"/>
      <c r="D396" s="379"/>
      <c r="E396" s="379"/>
      <c r="F396" s="379"/>
      <c r="G396" s="379"/>
      <c r="H396" s="379"/>
      <c r="I396" s="379"/>
      <c r="J396" s="481"/>
      <c r="K396" s="381"/>
      <c r="L396" s="380"/>
      <c r="M396" s="379"/>
      <c r="N396" s="379"/>
      <c r="O396" s="379"/>
      <c r="P396" s="379"/>
      <c r="Q396" s="379"/>
      <c r="R396" s="379"/>
      <c r="S396" s="379"/>
      <c r="T396" s="382"/>
      <c r="U396" s="417"/>
      <c r="V396" s="417"/>
      <c r="W396" s="417"/>
      <c r="X396" s="417"/>
      <c r="Y396" s="417"/>
      <c r="Z396" s="417"/>
      <c r="AA396" s="417"/>
      <c r="AB396" s="417"/>
      <c r="AC396" s="417"/>
      <c r="AD396" s="417"/>
      <c r="AE396" s="417"/>
      <c r="AF396" s="417"/>
      <c r="AG396" s="417"/>
      <c r="AH396" s="417"/>
      <c r="AI396" s="417"/>
      <c r="AJ396" s="417"/>
      <c r="AK396" s="417"/>
      <c r="AL396" s="417"/>
      <c r="AM396" s="417"/>
      <c r="AN396" s="417"/>
      <c r="AO396" s="417"/>
      <c r="AP396" s="417"/>
      <c r="AQ396" s="417"/>
      <c r="AR396" s="417"/>
      <c r="AS396" s="417"/>
      <c r="AT396" s="417"/>
      <c r="AU396" s="417"/>
      <c r="AV396" s="417"/>
      <c r="AW396" s="417"/>
      <c r="AX396" s="417"/>
      <c r="AY396" s="417"/>
      <c r="AZ396" s="417"/>
      <c r="BA396" s="417"/>
      <c r="BB396" s="417"/>
      <c r="BC396" s="417"/>
      <c r="BD396" s="417"/>
      <c r="BE396" s="417"/>
      <c r="BF396" s="417"/>
      <c r="BG396" s="417"/>
      <c r="BH396" s="417"/>
      <c r="BI396" s="417"/>
      <c r="BJ396" s="417"/>
      <c r="BK396" s="417"/>
      <c r="BL396" s="417"/>
      <c r="BM396" s="417"/>
      <c r="BN396" s="417"/>
      <c r="BO396" s="417"/>
      <c r="BP396" s="417"/>
      <c r="BQ396" s="417"/>
      <c r="BR396" s="417"/>
      <c r="BS396" s="417"/>
      <c r="BT396" s="417"/>
      <c r="BU396" s="417"/>
      <c r="BV396" s="417"/>
      <c r="BW396" s="417"/>
      <c r="BX396" s="417"/>
      <c r="BY396" s="417"/>
      <c r="BZ396" s="417"/>
      <c r="CA396" s="417"/>
      <c r="CB396" s="417"/>
      <c r="CC396" s="417"/>
      <c r="CD396" s="417"/>
      <c r="CE396" s="417"/>
      <c r="CF396" s="417"/>
      <c r="CG396" s="417"/>
      <c r="CH396" s="417"/>
      <c r="CI396" s="417"/>
      <c r="CJ396" s="417"/>
      <c r="CK396" s="417"/>
      <c r="CL396" s="417"/>
      <c r="CM396" s="417"/>
      <c r="CN396" s="417"/>
      <c r="CO396" s="417"/>
      <c r="CP396" s="417"/>
      <c r="CQ396" s="417"/>
      <c r="CR396" s="417"/>
      <c r="CS396" s="417"/>
      <c r="CT396" s="417"/>
      <c r="CU396" s="417"/>
      <c r="CV396" s="417"/>
      <c r="CW396" s="417"/>
      <c r="CX396" s="417"/>
      <c r="CY396" s="417"/>
      <c r="CZ396" s="417"/>
      <c r="DA396" s="417"/>
      <c r="DB396" s="417"/>
      <c r="DC396" s="417"/>
      <c r="DD396" s="417"/>
      <c r="DE396" s="417"/>
      <c r="DF396" s="417"/>
      <c r="DG396" s="417"/>
      <c r="DH396" s="417"/>
      <c r="DI396" s="417"/>
      <c r="DJ396" s="417"/>
      <c r="DK396" s="417"/>
      <c r="DL396" s="417"/>
      <c r="DM396" s="417"/>
      <c r="DN396" s="417"/>
      <c r="DO396" s="417"/>
      <c r="DP396" s="417"/>
      <c r="DQ396" s="417"/>
      <c r="DR396" s="417"/>
      <c r="DS396" s="417"/>
      <c r="DT396" s="417"/>
      <c r="DU396" s="417"/>
      <c r="DV396" s="417"/>
      <c r="DW396" s="417"/>
      <c r="DX396" s="417"/>
      <c r="DY396" s="417"/>
      <c r="DZ396" s="417"/>
      <c r="EA396" s="417"/>
      <c r="EB396" s="417"/>
      <c r="EC396" s="417"/>
      <c r="ED396" s="417"/>
      <c r="EE396" s="417"/>
      <c r="EF396" s="417"/>
      <c r="EG396" s="417"/>
      <c r="EH396" s="417"/>
      <c r="EI396" s="417"/>
      <c r="EJ396" s="417"/>
      <c r="EK396" s="417"/>
      <c r="EL396" s="417"/>
      <c r="EM396" s="417"/>
      <c r="EN396" s="417"/>
      <c r="EO396" s="417"/>
      <c r="EP396" s="417"/>
      <c r="EQ396" s="417"/>
      <c r="ER396" s="417"/>
      <c r="ES396" s="417"/>
      <c r="ET396" s="417"/>
      <c r="EU396" s="417"/>
      <c r="EV396" s="417"/>
      <c r="EW396" s="417"/>
      <c r="EX396" s="417"/>
      <c r="EY396" s="417"/>
      <c r="EZ396" s="417"/>
      <c r="FA396" s="417"/>
      <c r="FB396" s="417"/>
      <c r="FC396" s="417"/>
      <c r="FD396" s="417"/>
      <c r="FE396" s="417"/>
      <c r="FF396" s="417"/>
      <c r="FG396" s="417"/>
      <c r="FH396" s="417"/>
      <c r="FI396" s="417"/>
      <c r="FJ396" s="417"/>
      <c r="FK396" s="417"/>
      <c r="FL396" s="417"/>
      <c r="FM396" s="417"/>
      <c r="FN396" s="417"/>
      <c r="FO396" s="417"/>
      <c r="FP396" s="417"/>
      <c r="FQ396" s="417"/>
      <c r="FR396" s="417"/>
      <c r="FS396" s="417"/>
      <c r="FT396" s="417"/>
      <c r="FU396" s="417"/>
      <c r="FV396" s="417"/>
      <c r="FW396" s="417"/>
      <c r="FX396" s="417"/>
      <c r="FY396" s="417"/>
      <c r="FZ396" s="417"/>
      <c r="GA396" s="417"/>
      <c r="GB396" s="417"/>
      <c r="GC396" s="417"/>
      <c r="GD396" s="417"/>
      <c r="GE396" s="417"/>
      <c r="GF396" s="417"/>
      <c r="GG396" s="417"/>
      <c r="GH396" s="417"/>
      <c r="GI396" s="417"/>
      <c r="GJ396" s="417"/>
      <c r="GK396" s="417"/>
      <c r="GL396" s="417"/>
      <c r="GM396" s="417"/>
      <c r="GN396" s="417"/>
      <c r="GO396" s="417"/>
      <c r="GP396" s="417"/>
      <c r="GQ396" s="417"/>
      <c r="GR396" s="417"/>
      <c r="GS396" s="417"/>
      <c r="GT396" s="417"/>
      <c r="GU396" s="417"/>
      <c r="GV396" s="417"/>
      <c r="GW396" s="417"/>
      <c r="GX396" s="417"/>
      <c r="GY396" s="417"/>
      <c r="GZ396" s="417"/>
      <c r="HA396" s="417"/>
      <c r="HB396" s="417"/>
      <c r="HC396" s="417"/>
      <c r="HD396" s="417"/>
      <c r="HE396" s="417"/>
      <c r="HF396" s="417"/>
      <c r="HG396" s="417"/>
      <c r="HH396" s="417"/>
      <c r="HI396" s="417"/>
      <c r="HJ396" s="417"/>
      <c r="HK396" s="417"/>
      <c r="HL396" s="417"/>
      <c r="HM396" s="417"/>
      <c r="HN396" s="417"/>
      <c r="HO396" s="417"/>
      <c r="HP396" s="417"/>
      <c r="HQ396" s="417"/>
      <c r="HR396" s="417"/>
      <c r="HS396" s="417"/>
      <c r="HT396" s="417"/>
      <c r="HU396" s="417"/>
      <c r="HV396" s="417"/>
      <c r="HW396" s="417"/>
      <c r="HX396" s="417"/>
      <c r="HY396" s="417"/>
      <c r="HZ396" s="417"/>
      <c r="IA396" s="417"/>
      <c r="IB396" s="417"/>
      <c r="IC396" s="417"/>
      <c r="ID396" s="417"/>
      <c r="IE396" s="417"/>
      <c r="IF396" s="417"/>
      <c r="IG396" s="417"/>
      <c r="IH396" s="417"/>
      <c r="II396" s="417"/>
      <c r="IJ396" s="417"/>
      <c r="IK396" s="417"/>
      <c r="IL396" s="417"/>
      <c r="IM396" s="417"/>
      <c r="IN396" s="417"/>
      <c r="IO396" s="417"/>
      <c r="IP396" s="417"/>
      <c r="IQ396" s="417"/>
      <c r="IR396" s="417"/>
      <c r="IS396" s="417"/>
      <c r="IT396" s="417"/>
      <c r="IU396" s="417"/>
      <c r="IV396" s="417"/>
    </row>
    <row r="397" spans="2:256" s="378" customFormat="1" ht="36" hidden="1" customHeight="1">
      <c r="B397" s="379"/>
      <c r="C397" s="380"/>
      <c r="D397" s="379"/>
      <c r="E397" s="379"/>
      <c r="F397" s="379"/>
      <c r="G397" s="379"/>
      <c r="H397" s="379"/>
      <c r="I397" s="379"/>
      <c r="J397" s="481"/>
      <c r="K397" s="381"/>
      <c r="L397" s="380"/>
      <c r="M397" s="379"/>
      <c r="N397" s="379"/>
      <c r="O397" s="379"/>
      <c r="P397" s="379"/>
      <c r="Q397" s="379"/>
      <c r="R397" s="379"/>
      <c r="S397" s="379"/>
      <c r="T397" s="382"/>
      <c r="U397" s="417"/>
      <c r="V397" s="417"/>
      <c r="W397" s="417"/>
      <c r="X397" s="417"/>
      <c r="Y397" s="417"/>
      <c r="Z397" s="417"/>
      <c r="AA397" s="417"/>
      <c r="AB397" s="417"/>
      <c r="AC397" s="417"/>
      <c r="AD397" s="417"/>
      <c r="AE397" s="417"/>
      <c r="AF397" s="417"/>
      <c r="AG397" s="417"/>
      <c r="AH397" s="417"/>
      <c r="AI397" s="417"/>
      <c r="AJ397" s="417"/>
      <c r="AK397" s="417"/>
      <c r="AL397" s="417"/>
      <c r="AM397" s="417"/>
      <c r="AN397" s="417"/>
      <c r="AO397" s="417"/>
      <c r="AP397" s="417"/>
      <c r="AQ397" s="417"/>
      <c r="AR397" s="417"/>
      <c r="AS397" s="417"/>
      <c r="AT397" s="417"/>
      <c r="AU397" s="417"/>
      <c r="AV397" s="417"/>
      <c r="AW397" s="417"/>
      <c r="AX397" s="417"/>
      <c r="AY397" s="417"/>
      <c r="AZ397" s="417"/>
      <c r="BA397" s="417"/>
      <c r="BB397" s="417"/>
      <c r="BC397" s="417"/>
      <c r="BD397" s="417"/>
      <c r="BE397" s="417"/>
      <c r="BF397" s="417"/>
      <c r="BG397" s="417"/>
      <c r="BH397" s="417"/>
      <c r="BI397" s="417"/>
      <c r="BJ397" s="417"/>
      <c r="BK397" s="417"/>
      <c r="BL397" s="417"/>
      <c r="BM397" s="417"/>
      <c r="BN397" s="417"/>
      <c r="BO397" s="417"/>
      <c r="BP397" s="417"/>
      <c r="BQ397" s="417"/>
      <c r="BR397" s="417"/>
      <c r="BS397" s="417"/>
      <c r="BT397" s="417"/>
      <c r="BU397" s="417"/>
      <c r="BV397" s="417"/>
      <c r="BW397" s="417"/>
      <c r="BX397" s="417"/>
      <c r="BY397" s="417"/>
      <c r="BZ397" s="417"/>
      <c r="CA397" s="417"/>
      <c r="CB397" s="417"/>
      <c r="CC397" s="417"/>
      <c r="CD397" s="417"/>
      <c r="CE397" s="417"/>
      <c r="CF397" s="417"/>
      <c r="CG397" s="417"/>
      <c r="CH397" s="417"/>
      <c r="CI397" s="417"/>
      <c r="CJ397" s="417"/>
      <c r="CK397" s="417"/>
      <c r="CL397" s="417"/>
      <c r="CM397" s="417"/>
      <c r="CN397" s="417"/>
      <c r="CO397" s="417"/>
      <c r="CP397" s="417"/>
      <c r="CQ397" s="417"/>
      <c r="CR397" s="417"/>
      <c r="CS397" s="417"/>
      <c r="CT397" s="417"/>
      <c r="CU397" s="417"/>
      <c r="CV397" s="417"/>
      <c r="CW397" s="417"/>
      <c r="CX397" s="417"/>
      <c r="CY397" s="417"/>
      <c r="CZ397" s="417"/>
      <c r="DA397" s="417"/>
      <c r="DB397" s="417"/>
      <c r="DC397" s="417"/>
      <c r="DD397" s="417"/>
      <c r="DE397" s="417"/>
      <c r="DF397" s="417"/>
      <c r="DG397" s="417"/>
      <c r="DH397" s="417"/>
      <c r="DI397" s="417"/>
      <c r="DJ397" s="417"/>
      <c r="DK397" s="417"/>
      <c r="DL397" s="417"/>
      <c r="DM397" s="417"/>
      <c r="DN397" s="417"/>
      <c r="DO397" s="417"/>
      <c r="DP397" s="417"/>
      <c r="DQ397" s="417"/>
      <c r="DR397" s="417"/>
      <c r="DS397" s="417"/>
      <c r="DT397" s="417"/>
      <c r="DU397" s="417"/>
      <c r="DV397" s="417"/>
      <c r="DW397" s="417"/>
      <c r="DX397" s="417"/>
      <c r="DY397" s="417"/>
      <c r="DZ397" s="417"/>
      <c r="EA397" s="417"/>
      <c r="EB397" s="417"/>
      <c r="EC397" s="417"/>
      <c r="ED397" s="417"/>
      <c r="EE397" s="417"/>
      <c r="EF397" s="417"/>
      <c r="EG397" s="417"/>
      <c r="EH397" s="417"/>
      <c r="EI397" s="417"/>
      <c r="EJ397" s="417"/>
      <c r="EK397" s="417"/>
      <c r="EL397" s="417"/>
      <c r="EM397" s="417"/>
      <c r="EN397" s="417"/>
      <c r="EO397" s="417"/>
      <c r="EP397" s="417"/>
      <c r="EQ397" s="417"/>
      <c r="ER397" s="417"/>
      <c r="ES397" s="417"/>
      <c r="ET397" s="417"/>
      <c r="EU397" s="417"/>
      <c r="EV397" s="417"/>
      <c r="EW397" s="417"/>
      <c r="EX397" s="417"/>
      <c r="EY397" s="417"/>
      <c r="EZ397" s="417"/>
      <c r="FA397" s="417"/>
      <c r="FB397" s="417"/>
      <c r="FC397" s="417"/>
      <c r="FD397" s="417"/>
      <c r="FE397" s="417"/>
      <c r="FF397" s="417"/>
      <c r="FG397" s="417"/>
      <c r="FH397" s="417"/>
      <c r="FI397" s="417"/>
      <c r="FJ397" s="417"/>
      <c r="FK397" s="417"/>
      <c r="FL397" s="417"/>
      <c r="FM397" s="417"/>
      <c r="FN397" s="417"/>
      <c r="FO397" s="417"/>
      <c r="FP397" s="417"/>
      <c r="FQ397" s="417"/>
      <c r="FR397" s="417"/>
      <c r="FS397" s="417"/>
      <c r="FT397" s="417"/>
      <c r="FU397" s="417"/>
      <c r="FV397" s="417"/>
      <c r="FW397" s="417"/>
      <c r="FX397" s="417"/>
      <c r="FY397" s="417"/>
      <c r="FZ397" s="417"/>
      <c r="GA397" s="417"/>
      <c r="GB397" s="417"/>
      <c r="GC397" s="417"/>
      <c r="GD397" s="417"/>
      <c r="GE397" s="417"/>
      <c r="GF397" s="417"/>
      <c r="GG397" s="417"/>
      <c r="GH397" s="417"/>
      <c r="GI397" s="417"/>
      <c r="GJ397" s="417"/>
      <c r="GK397" s="417"/>
      <c r="GL397" s="417"/>
      <c r="GM397" s="417"/>
      <c r="GN397" s="417"/>
      <c r="GO397" s="417"/>
      <c r="GP397" s="417"/>
      <c r="GQ397" s="417"/>
      <c r="GR397" s="417"/>
      <c r="GS397" s="417"/>
      <c r="GT397" s="417"/>
      <c r="GU397" s="417"/>
      <c r="GV397" s="417"/>
      <c r="GW397" s="417"/>
      <c r="GX397" s="417"/>
      <c r="GY397" s="417"/>
      <c r="GZ397" s="417"/>
      <c r="HA397" s="417"/>
      <c r="HB397" s="417"/>
      <c r="HC397" s="417"/>
      <c r="HD397" s="417"/>
      <c r="HE397" s="417"/>
      <c r="HF397" s="417"/>
      <c r="HG397" s="417"/>
      <c r="HH397" s="417"/>
      <c r="HI397" s="417"/>
      <c r="HJ397" s="417"/>
      <c r="HK397" s="417"/>
      <c r="HL397" s="417"/>
      <c r="HM397" s="417"/>
      <c r="HN397" s="417"/>
      <c r="HO397" s="417"/>
      <c r="HP397" s="417"/>
      <c r="HQ397" s="417"/>
      <c r="HR397" s="417"/>
      <c r="HS397" s="417"/>
      <c r="HT397" s="417"/>
      <c r="HU397" s="417"/>
      <c r="HV397" s="417"/>
      <c r="HW397" s="417"/>
      <c r="HX397" s="417"/>
      <c r="HY397" s="417"/>
      <c r="HZ397" s="417"/>
      <c r="IA397" s="417"/>
      <c r="IB397" s="417"/>
      <c r="IC397" s="417"/>
      <c r="ID397" s="417"/>
      <c r="IE397" s="417"/>
      <c r="IF397" s="417"/>
      <c r="IG397" s="417"/>
      <c r="IH397" s="417"/>
      <c r="II397" s="417"/>
      <c r="IJ397" s="417"/>
      <c r="IK397" s="417"/>
      <c r="IL397" s="417"/>
      <c r="IM397" s="417"/>
      <c r="IN397" s="417"/>
      <c r="IO397" s="417"/>
      <c r="IP397" s="417"/>
      <c r="IQ397" s="417"/>
      <c r="IR397" s="417"/>
      <c r="IS397" s="417"/>
      <c r="IT397" s="417"/>
      <c r="IU397" s="417"/>
      <c r="IV397" s="417"/>
    </row>
    <row r="398" spans="2:256" s="378" customFormat="1" ht="36" hidden="1" customHeight="1">
      <c r="B398" s="379"/>
      <c r="C398" s="380"/>
      <c r="D398" s="379"/>
      <c r="E398" s="379"/>
      <c r="F398" s="379"/>
      <c r="G398" s="379"/>
      <c r="H398" s="379"/>
      <c r="I398" s="379"/>
      <c r="J398" s="481"/>
      <c r="K398" s="381"/>
      <c r="L398" s="380"/>
      <c r="M398" s="379"/>
      <c r="N398" s="379"/>
      <c r="O398" s="379"/>
      <c r="P398" s="379"/>
      <c r="Q398" s="379"/>
      <c r="R398" s="379"/>
      <c r="S398" s="379"/>
      <c r="T398" s="382"/>
      <c r="U398" s="417"/>
      <c r="V398" s="417"/>
      <c r="W398" s="417"/>
      <c r="X398" s="417"/>
      <c r="Y398" s="417"/>
      <c r="Z398" s="417"/>
      <c r="AA398" s="417"/>
      <c r="AB398" s="417"/>
      <c r="AC398" s="417"/>
      <c r="AD398" s="417"/>
      <c r="AE398" s="417"/>
      <c r="AF398" s="417"/>
      <c r="AG398" s="417"/>
      <c r="AH398" s="417"/>
      <c r="AI398" s="417"/>
      <c r="AJ398" s="417"/>
      <c r="AK398" s="417"/>
      <c r="AL398" s="417"/>
      <c r="AM398" s="417"/>
      <c r="AN398" s="417"/>
      <c r="AO398" s="417"/>
      <c r="AP398" s="417"/>
      <c r="AQ398" s="417"/>
      <c r="AR398" s="417"/>
      <c r="AS398" s="417"/>
      <c r="AT398" s="417"/>
      <c r="AU398" s="417"/>
      <c r="AV398" s="417"/>
      <c r="AW398" s="417"/>
      <c r="AX398" s="417"/>
      <c r="AY398" s="417"/>
      <c r="AZ398" s="417"/>
      <c r="BA398" s="417"/>
      <c r="BB398" s="417"/>
      <c r="BC398" s="417"/>
      <c r="BD398" s="417"/>
      <c r="BE398" s="417"/>
      <c r="BF398" s="417"/>
      <c r="BG398" s="417"/>
      <c r="BH398" s="417"/>
      <c r="BI398" s="417"/>
      <c r="BJ398" s="417"/>
      <c r="BK398" s="417"/>
      <c r="BL398" s="417"/>
      <c r="BM398" s="417"/>
      <c r="BN398" s="417"/>
      <c r="BO398" s="417"/>
      <c r="BP398" s="417"/>
      <c r="BQ398" s="417"/>
      <c r="BR398" s="417"/>
      <c r="BS398" s="417"/>
      <c r="BT398" s="417"/>
      <c r="BU398" s="417"/>
      <c r="BV398" s="417"/>
      <c r="BW398" s="417"/>
      <c r="BX398" s="417"/>
      <c r="BY398" s="417"/>
      <c r="BZ398" s="417"/>
      <c r="CA398" s="417"/>
      <c r="CB398" s="417"/>
      <c r="CC398" s="417"/>
      <c r="CD398" s="417"/>
      <c r="CE398" s="417"/>
      <c r="CF398" s="417"/>
      <c r="CG398" s="417"/>
      <c r="CH398" s="417"/>
      <c r="CI398" s="417"/>
      <c r="CJ398" s="417"/>
      <c r="CK398" s="417"/>
      <c r="CL398" s="417"/>
      <c r="CM398" s="417"/>
      <c r="CN398" s="417"/>
      <c r="CO398" s="417"/>
      <c r="CP398" s="417"/>
      <c r="CQ398" s="417"/>
      <c r="CR398" s="417"/>
      <c r="CS398" s="417"/>
      <c r="CT398" s="417"/>
      <c r="CU398" s="417"/>
      <c r="CV398" s="417"/>
      <c r="CW398" s="417"/>
      <c r="CX398" s="417"/>
      <c r="CY398" s="417"/>
      <c r="CZ398" s="417"/>
      <c r="DA398" s="417"/>
      <c r="DB398" s="417"/>
      <c r="DC398" s="417"/>
      <c r="DD398" s="417"/>
      <c r="DE398" s="417"/>
      <c r="DF398" s="417"/>
      <c r="DG398" s="417"/>
      <c r="DH398" s="417"/>
      <c r="DI398" s="417"/>
      <c r="DJ398" s="417"/>
      <c r="DK398" s="417"/>
      <c r="DL398" s="417"/>
      <c r="DM398" s="417"/>
      <c r="DN398" s="417"/>
      <c r="DO398" s="417"/>
      <c r="DP398" s="417"/>
      <c r="DQ398" s="417"/>
      <c r="DR398" s="417"/>
      <c r="DS398" s="417"/>
      <c r="DT398" s="417"/>
      <c r="DU398" s="417"/>
      <c r="DV398" s="417"/>
      <c r="DW398" s="417"/>
      <c r="DX398" s="417"/>
      <c r="DY398" s="417"/>
      <c r="DZ398" s="417"/>
      <c r="EA398" s="417"/>
      <c r="EB398" s="417"/>
      <c r="EC398" s="417"/>
      <c r="ED398" s="417"/>
      <c r="EE398" s="417"/>
      <c r="EF398" s="417"/>
      <c r="EG398" s="417"/>
      <c r="EH398" s="417"/>
      <c r="EI398" s="417"/>
      <c r="EJ398" s="417"/>
      <c r="EK398" s="417"/>
      <c r="EL398" s="417"/>
      <c r="EM398" s="417"/>
      <c r="EN398" s="417"/>
      <c r="EO398" s="417"/>
      <c r="EP398" s="417"/>
      <c r="EQ398" s="417"/>
      <c r="ER398" s="417"/>
      <c r="ES398" s="417"/>
      <c r="ET398" s="417"/>
      <c r="EU398" s="417"/>
      <c r="EV398" s="417"/>
      <c r="EW398" s="417"/>
      <c r="EX398" s="417"/>
      <c r="EY398" s="417"/>
      <c r="EZ398" s="417"/>
      <c r="FA398" s="417"/>
      <c r="FB398" s="417"/>
      <c r="FC398" s="417"/>
      <c r="FD398" s="417"/>
      <c r="FE398" s="417"/>
      <c r="FF398" s="417"/>
      <c r="FG398" s="417"/>
      <c r="FH398" s="417"/>
      <c r="FI398" s="417"/>
      <c r="FJ398" s="417"/>
      <c r="FK398" s="417"/>
      <c r="FL398" s="417"/>
      <c r="FM398" s="417"/>
      <c r="FN398" s="417"/>
      <c r="FO398" s="417"/>
      <c r="FP398" s="417"/>
      <c r="FQ398" s="417"/>
      <c r="FR398" s="417"/>
      <c r="FS398" s="417"/>
      <c r="FT398" s="417"/>
      <c r="FU398" s="417"/>
      <c r="FV398" s="417"/>
      <c r="FW398" s="417"/>
      <c r="FX398" s="417"/>
      <c r="FY398" s="417"/>
      <c r="FZ398" s="417"/>
      <c r="GA398" s="417"/>
      <c r="GB398" s="417"/>
      <c r="GC398" s="417"/>
      <c r="GD398" s="417"/>
      <c r="GE398" s="417"/>
      <c r="GF398" s="417"/>
      <c r="GG398" s="417"/>
      <c r="GH398" s="417"/>
      <c r="GI398" s="417"/>
      <c r="GJ398" s="417"/>
      <c r="GK398" s="417"/>
      <c r="GL398" s="417"/>
      <c r="GM398" s="417"/>
      <c r="GN398" s="417"/>
      <c r="GO398" s="417"/>
      <c r="GP398" s="417"/>
      <c r="GQ398" s="417"/>
      <c r="GR398" s="417"/>
      <c r="GS398" s="417"/>
      <c r="GT398" s="417"/>
      <c r="GU398" s="417"/>
      <c r="GV398" s="417"/>
      <c r="GW398" s="417"/>
      <c r="GX398" s="417"/>
      <c r="GY398" s="417"/>
      <c r="GZ398" s="417"/>
      <c r="HA398" s="417"/>
      <c r="HB398" s="417"/>
      <c r="HC398" s="417"/>
      <c r="HD398" s="417"/>
      <c r="HE398" s="417"/>
      <c r="HF398" s="417"/>
      <c r="HG398" s="417"/>
      <c r="HH398" s="417"/>
      <c r="HI398" s="417"/>
      <c r="HJ398" s="417"/>
      <c r="HK398" s="417"/>
      <c r="HL398" s="417"/>
      <c r="HM398" s="417"/>
      <c r="HN398" s="417"/>
      <c r="HO398" s="417"/>
      <c r="HP398" s="417"/>
      <c r="HQ398" s="417"/>
      <c r="HR398" s="417"/>
      <c r="HS398" s="417"/>
      <c r="HT398" s="417"/>
      <c r="HU398" s="417"/>
      <c r="HV398" s="417"/>
      <c r="HW398" s="417"/>
      <c r="HX398" s="417"/>
      <c r="HY398" s="417"/>
      <c r="HZ398" s="417"/>
      <c r="IA398" s="417"/>
      <c r="IB398" s="417"/>
      <c r="IC398" s="417"/>
      <c r="ID398" s="417"/>
      <c r="IE398" s="417"/>
      <c r="IF398" s="417"/>
      <c r="IG398" s="417"/>
      <c r="IH398" s="417"/>
      <c r="II398" s="417"/>
      <c r="IJ398" s="417"/>
      <c r="IK398" s="417"/>
      <c r="IL398" s="417"/>
      <c r="IM398" s="417"/>
      <c r="IN398" s="417"/>
      <c r="IO398" s="417"/>
      <c r="IP398" s="417"/>
      <c r="IQ398" s="417"/>
      <c r="IR398" s="417"/>
      <c r="IS398" s="417"/>
      <c r="IT398" s="417"/>
      <c r="IU398" s="417"/>
      <c r="IV398" s="417"/>
    </row>
    <row r="399" spans="2:256" s="378" customFormat="1" ht="36" hidden="1" customHeight="1">
      <c r="B399" s="379"/>
      <c r="C399" s="380"/>
      <c r="D399" s="379"/>
      <c r="E399" s="379"/>
      <c r="F399" s="379"/>
      <c r="G399" s="379"/>
      <c r="H399" s="379"/>
      <c r="I399" s="379"/>
      <c r="J399" s="481"/>
      <c r="K399" s="381"/>
      <c r="L399" s="380"/>
      <c r="M399" s="379"/>
      <c r="N399" s="379"/>
      <c r="O399" s="379"/>
      <c r="P399" s="379"/>
      <c r="Q399" s="379"/>
      <c r="R399" s="379"/>
      <c r="S399" s="379"/>
      <c r="T399" s="382"/>
      <c r="U399" s="417"/>
      <c r="V399" s="417"/>
      <c r="W399" s="417"/>
      <c r="X399" s="417"/>
      <c r="Y399" s="417"/>
      <c r="Z399" s="417"/>
      <c r="AA399" s="417"/>
      <c r="AB399" s="417"/>
      <c r="AC399" s="417"/>
      <c r="AD399" s="417"/>
      <c r="AE399" s="417"/>
      <c r="AF399" s="417"/>
      <c r="AG399" s="417"/>
      <c r="AH399" s="417"/>
      <c r="AI399" s="417"/>
      <c r="AJ399" s="417"/>
      <c r="AK399" s="417"/>
      <c r="AL399" s="417"/>
      <c r="AM399" s="417"/>
      <c r="AN399" s="417"/>
      <c r="AO399" s="417"/>
      <c r="AP399" s="417"/>
      <c r="AQ399" s="417"/>
      <c r="AR399" s="417"/>
      <c r="AS399" s="417"/>
      <c r="AT399" s="417"/>
      <c r="AU399" s="417"/>
      <c r="AV399" s="417"/>
      <c r="AW399" s="417"/>
      <c r="AX399" s="417"/>
      <c r="AY399" s="417"/>
      <c r="AZ399" s="417"/>
      <c r="BA399" s="417"/>
      <c r="BB399" s="417"/>
      <c r="BC399" s="417"/>
      <c r="BD399" s="417"/>
      <c r="BE399" s="417"/>
      <c r="BF399" s="417"/>
      <c r="BG399" s="417"/>
      <c r="BH399" s="417"/>
      <c r="BI399" s="417"/>
      <c r="BJ399" s="417"/>
      <c r="BK399" s="417"/>
      <c r="BL399" s="417"/>
      <c r="BM399" s="417"/>
      <c r="BN399" s="417"/>
      <c r="BO399" s="417"/>
      <c r="BP399" s="417"/>
      <c r="BQ399" s="417"/>
      <c r="BR399" s="417"/>
      <c r="BS399" s="417"/>
      <c r="BT399" s="417"/>
      <c r="BU399" s="417"/>
      <c r="BV399" s="417"/>
      <c r="BW399" s="417"/>
      <c r="BX399" s="417"/>
      <c r="BY399" s="417"/>
      <c r="BZ399" s="417"/>
      <c r="CA399" s="417"/>
      <c r="CB399" s="417"/>
      <c r="CC399" s="417"/>
      <c r="CD399" s="417"/>
      <c r="CE399" s="417"/>
      <c r="CF399" s="417"/>
      <c r="CG399" s="417"/>
      <c r="CH399" s="417"/>
      <c r="CI399" s="417"/>
      <c r="CJ399" s="417"/>
      <c r="CK399" s="417"/>
      <c r="CL399" s="417"/>
      <c r="CM399" s="417"/>
      <c r="CN399" s="417"/>
      <c r="CO399" s="417"/>
      <c r="CP399" s="417"/>
      <c r="CQ399" s="417"/>
      <c r="CR399" s="417"/>
      <c r="CS399" s="417"/>
      <c r="CT399" s="417"/>
      <c r="CU399" s="417"/>
      <c r="CV399" s="417"/>
      <c r="CW399" s="417"/>
      <c r="CX399" s="417"/>
      <c r="CY399" s="417"/>
      <c r="CZ399" s="417"/>
      <c r="DA399" s="417"/>
      <c r="DB399" s="417"/>
      <c r="DC399" s="417"/>
      <c r="DD399" s="417"/>
      <c r="DE399" s="417"/>
      <c r="DF399" s="417"/>
      <c r="DG399" s="417"/>
      <c r="DH399" s="417"/>
      <c r="DI399" s="417"/>
      <c r="DJ399" s="417"/>
      <c r="DK399" s="417"/>
      <c r="DL399" s="417"/>
      <c r="DM399" s="417"/>
      <c r="DN399" s="417"/>
      <c r="DO399" s="417"/>
      <c r="DP399" s="417"/>
      <c r="DQ399" s="417"/>
      <c r="DR399" s="417"/>
      <c r="DS399" s="417"/>
      <c r="DT399" s="417"/>
      <c r="DU399" s="417"/>
      <c r="DV399" s="417"/>
      <c r="DW399" s="417"/>
      <c r="DX399" s="417"/>
      <c r="DY399" s="417"/>
      <c r="DZ399" s="417"/>
      <c r="EA399" s="417"/>
      <c r="EB399" s="417"/>
      <c r="EC399" s="417"/>
      <c r="ED399" s="417"/>
      <c r="EE399" s="417"/>
      <c r="EF399" s="417"/>
      <c r="EG399" s="417"/>
      <c r="EH399" s="417"/>
      <c r="EI399" s="417"/>
      <c r="EJ399" s="417"/>
      <c r="EK399" s="417"/>
      <c r="EL399" s="417"/>
      <c r="EM399" s="417"/>
      <c r="EN399" s="417"/>
      <c r="EO399" s="417"/>
      <c r="EP399" s="417"/>
      <c r="EQ399" s="417"/>
      <c r="ER399" s="417"/>
      <c r="ES399" s="417"/>
      <c r="ET399" s="417"/>
      <c r="EU399" s="417"/>
      <c r="EV399" s="417"/>
      <c r="EW399" s="417"/>
      <c r="EX399" s="417"/>
      <c r="EY399" s="417"/>
      <c r="EZ399" s="417"/>
      <c r="FA399" s="417"/>
      <c r="FB399" s="417"/>
      <c r="FC399" s="417"/>
      <c r="FD399" s="417"/>
      <c r="FE399" s="417"/>
      <c r="FF399" s="417"/>
      <c r="FG399" s="417"/>
      <c r="FH399" s="417"/>
      <c r="FI399" s="417"/>
      <c r="FJ399" s="417"/>
      <c r="FK399" s="417"/>
      <c r="FL399" s="417"/>
      <c r="FM399" s="417"/>
      <c r="FN399" s="417"/>
      <c r="FO399" s="417"/>
      <c r="FP399" s="417"/>
      <c r="FQ399" s="417"/>
      <c r="FR399" s="417"/>
      <c r="FS399" s="417"/>
      <c r="FT399" s="417"/>
      <c r="FU399" s="417"/>
      <c r="FV399" s="417"/>
      <c r="FW399" s="417"/>
      <c r="FX399" s="417"/>
      <c r="FY399" s="417"/>
      <c r="FZ399" s="417"/>
      <c r="GA399" s="417"/>
      <c r="GB399" s="417"/>
      <c r="GC399" s="417"/>
      <c r="GD399" s="417"/>
      <c r="GE399" s="417"/>
      <c r="GF399" s="417"/>
      <c r="GG399" s="417"/>
      <c r="GH399" s="417"/>
      <c r="GI399" s="417"/>
      <c r="GJ399" s="417"/>
      <c r="GK399" s="417"/>
      <c r="GL399" s="417"/>
      <c r="GM399" s="417"/>
      <c r="GN399" s="417"/>
      <c r="GO399" s="417"/>
      <c r="GP399" s="417"/>
      <c r="GQ399" s="417"/>
      <c r="GR399" s="417"/>
      <c r="GS399" s="417"/>
      <c r="GT399" s="417"/>
      <c r="GU399" s="417"/>
      <c r="GV399" s="417"/>
      <c r="GW399" s="417"/>
      <c r="GX399" s="417"/>
      <c r="GY399" s="417"/>
      <c r="GZ399" s="417"/>
      <c r="HA399" s="417"/>
      <c r="HB399" s="417"/>
      <c r="HC399" s="417"/>
      <c r="HD399" s="417"/>
      <c r="HE399" s="417"/>
      <c r="HF399" s="417"/>
      <c r="HG399" s="417"/>
      <c r="HH399" s="417"/>
      <c r="HI399" s="417"/>
      <c r="HJ399" s="417"/>
      <c r="HK399" s="417"/>
      <c r="HL399" s="417"/>
      <c r="HM399" s="417"/>
      <c r="HN399" s="417"/>
      <c r="HO399" s="417"/>
      <c r="HP399" s="417"/>
      <c r="HQ399" s="417"/>
      <c r="HR399" s="417"/>
      <c r="HS399" s="417"/>
      <c r="HT399" s="417"/>
      <c r="HU399" s="417"/>
      <c r="HV399" s="417"/>
      <c r="HW399" s="417"/>
      <c r="HX399" s="417"/>
      <c r="HY399" s="417"/>
      <c r="HZ399" s="417"/>
      <c r="IA399" s="417"/>
      <c r="IB399" s="417"/>
      <c r="IC399" s="417"/>
      <c r="ID399" s="417"/>
      <c r="IE399" s="417"/>
      <c r="IF399" s="417"/>
      <c r="IG399" s="417"/>
      <c r="IH399" s="417"/>
      <c r="II399" s="417"/>
      <c r="IJ399" s="417"/>
      <c r="IK399" s="417"/>
      <c r="IL399" s="417"/>
      <c r="IM399" s="417"/>
      <c r="IN399" s="417"/>
      <c r="IO399" s="417"/>
      <c r="IP399" s="417"/>
      <c r="IQ399" s="417"/>
      <c r="IR399" s="417"/>
      <c r="IS399" s="417"/>
      <c r="IT399" s="417"/>
      <c r="IU399" s="417"/>
      <c r="IV399" s="417"/>
    </row>
    <row r="400" spans="2:256" s="378" customFormat="1" ht="36" hidden="1" customHeight="1">
      <c r="B400" s="379"/>
      <c r="C400" s="380"/>
      <c r="D400" s="379"/>
      <c r="E400" s="379"/>
      <c r="F400" s="379"/>
      <c r="G400" s="379"/>
      <c r="H400" s="379"/>
      <c r="I400" s="379"/>
      <c r="J400" s="481"/>
      <c r="K400" s="381"/>
      <c r="L400" s="380"/>
      <c r="M400" s="379"/>
      <c r="N400" s="379"/>
      <c r="O400" s="379"/>
      <c r="P400" s="379"/>
      <c r="Q400" s="379"/>
      <c r="R400" s="379"/>
      <c r="S400" s="379"/>
      <c r="T400" s="382"/>
      <c r="U400" s="417"/>
      <c r="V400" s="417"/>
      <c r="W400" s="417"/>
      <c r="X400" s="417"/>
      <c r="Y400" s="417"/>
      <c r="Z400" s="417"/>
      <c r="AA400" s="417"/>
      <c r="AB400" s="417"/>
      <c r="AC400" s="417"/>
      <c r="AD400" s="417"/>
      <c r="AE400" s="417"/>
      <c r="AF400" s="417"/>
      <c r="AG400" s="417"/>
      <c r="AH400" s="417"/>
      <c r="AI400" s="417"/>
      <c r="AJ400" s="417"/>
      <c r="AK400" s="417"/>
      <c r="AL400" s="417"/>
      <c r="AM400" s="417"/>
      <c r="AN400" s="417"/>
      <c r="AO400" s="417"/>
      <c r="AP400" s="417"/>
      <c r="AQ400" s="417"/>
      <c r="AR400" s="417"/>
      <c r="AS400" s="417"/>
      <c r="AT400" s="417"/>
      <c r="AU400" s="417"/>
      <c r="AV400" s="417"/>
      <c r="AW400" s="417"/>
      <c r="AX400" s="417"/>
      <c r="AY400" s="417"/>
      <c r="AZ400" s="417"/>
      <c r="BA400" s="417"/>
      <c r="BB400" s="417"/>
      <c r="BC400" s="417"/>
      <c r="BD400" s="417"/>
      <c r="BE400" s="417"/>
      <c r="BF400" s="417"/>
      <c r="BG400" s="417"/>
      <c r="BH400" s="417"/>
      <c r="BI400" s="417"/>
      <c r="BJ400" s="417"/>
      <c r="BK400" s="417"/>
      <c r="BL400" s="417"/>
      <c r="BM400" s="417"/>
      <c r="BN400" s="417"/>
      <c r="BO400" s="417"/>
      <c r="BP400" s="417"/>
      <c r="BQ400" s="417"/>
      <c r="BR400" s="417"/>
      <c r="BS400" s="417"/>
      <c r="BT400" s="417"/>
      <c r="BU400" s="417"/>
      <c r="BV400" s="417"/>
      <c r="BW400" s="417"/>
      <c r="BX400" s="417"/>
      <c r="BY400" s="417"/>
      <c r="BZ400" s="417"/>
      <c r="CA400" s="417"/>
      <c r="CB400" s="417"/>
      <c r="CC400" s="417"/>
      <c r="CD400" s="417"/>
      <c r="CE400" s="417"/>
      <c r="CF400" s="417"/>
      <c r="CG400" s="417"/>
      <c r="CH400" s="417"/>
      <c r="CI400" s="417"/>
      <c r="CJ400" s="417"/>
      <c r="CK400" s="417"/>
      <c r="CL400" s="417"/>
      <c r="CM400" s="417"/>
      <c r="CN400" s="417"/>
      <c r="CO400" s="417"/>
      <c r="CP400" s="417"/>
      <c r="CQ400" s="417"/>
      <c r="CR400" s="417"/>
      <c r="CS400" s="417"/>
      <c r="CT400" s="417"/>
      <c r="CU400" s="417"/>
      <c r="CV400" s="417"/>
      <c r="CW400" s="417"/>
      <c r="CX400" s="417"/>
      <c r="CY400" s="417"/>
      <c r="CZ400" s="417"/>
      <c r="DA400" s="417"/>
      <c r="DB400" s="417"/>
      <c r="DC400" s="417"/>
      <c r="DD400" s="417"/>
      <c r="DE400" s="417"/>
      <c r="DF400" s="417"/>
      <c r="DG400" s="417"/>
      <c r="DH400" s="417"/>
      <c r="DI400" s="417"/>
      <c r="DJ400" s="417"/>
      <c r="DK400" s="417"/>
      <c r="DL400" s="417"/>
      <c r="DM400" s="417"/>
      <c r="DN400" s="417"/>
      <c r="DO400" s="417"/>
      <c r="DP400" s="417"/>
      <c r="DQ400" s="417"/>
      <c r="DR400" s="417"/>
      <c r="DS400" s="417"/>
      <c r="DT400" s="417"/>
      <c r="DU400" s="417"/>
      <c r="DV400" s="417"/>
      <c r="DW400" s="417"/>
      <c r="DX400" s="417"/>
      <c r="DY400" s="417"/>
      <c r="DZ400" s="417"/>
      <c r="EA400" s="417"/>
      <c r="EB400" s="417"/>
      <c r="EC400" s="417"/>
      <c r="ED400" s="417"/>
      <c r="EE400" s="417"/>
      <c r="EF400" s="417"/>
      <c r="EG400" s="417"/>
      <c r="EH400" s="417"/>
      <c r="EI400" s="417"/>
      <c r="EJ400" s="417"/>
      <c r="EK400" s="417"/>
      <c r="EL400" s="417"/>
      <c r="EM400" s="417"/>
      <c r="EN400" s="417"/>
      <c r="EO400" s="417"/>
      <c r="EP400" s="417"/>
      <c r="EQ400" s="417"/>
      <c r="ER400" s="417"/>
      <c r="ES400" s="417"/>
      <c r="ET400" s="417"/>
      <c r="EU400" s="417"/>
      <c r="EV400" s="417"/>
      <c r="EW400" s="417"/>
      <c r="EX400" s="417"/>
      <c r="EY400" s="417"/>
      <c r="EZ400" s="417"/>
      <c r="FA400" s="417"/>
      <c r="FB400" s="417"/>
      <c r="FC400" s="417"/>
      <c r="FD400" s="417"/>
      <c r="FE400" s="417"/>
      <c r="FF400" s="417"/>
      <c r="FG400" s="417"/>
      <c r="FH400" s="417"/>
      <c r="FI400" s="417"/>
      <c r="FJ400" s="417"/>
      <c r="FK400" s="417"/>
      <c r="FL400" s="417"/>
      <c r="FM400" s="417"/>
      <c r="FN400" s="417"/>
      <c r="FO400" s="417"/>
      <c r="FP400" s="417"/>
      <c r="FQ400" s="417"/>
      <c r="FR400" s="417"/>
      <c r="FS400" s="417"/>
      <c r="FT400" s="417"/>
      <c r="FU400" s="417"/>
      <c r="FV400" s="417"/>
      <c r="FW400" s="417"/>
      <c r="FX400" s="417"/>
      <c r="FY400" s="417"/>
      <c r="FZ400" s="417"/>
      <c r="GA400" s="417"/>
      <c r="GB400" s="417"/>
      <c r="GC400" s="417"/>
      <c r="GD400" s="417"/>
      <c r="GE400" s="417"/>
      <c r="GF400" s="417"/>
      <c r="GG400" s="417"/>
      <c r="GH400" s="417"/>
      <c r="GI400" s="417"/>
      <c r="GJ400" s="417"/>
      <c r="GK400" s="417"/>
      <c r="GL400" s="417"/>
      <c r="GM400" s="417"/>
      <c r="GN400" s="417"/>
      <c r="GO400" s="417"/>
      <c r="GP400" s="417"/>
      <c r="GQ400" s="417"/>
      <c r="GR400" s="417"/>
      <c r="GS400" s="417"/>
      <c r="GT400" s="417"/>
      <c r="GU400" s="417"/>
      <c r="GV400" s="417"/>
      <c r="GW400" s="417"/>
      <c r="GX400" s="417"/>
      <c r="GY400" s="417"/>
      <c r="GZ400" s="417"/>
      <c r="HA400" s="417"/>
      <c r="HB400" s="417"/>
      <c r="HC400" s="417"/>
      <c r="HD400" s="417"/>
      <c r="HE400" s="417"/>
      <c r="HF400" s="417"/>
      <c r="HG400" s="417"/>
      <c r="HH400" s="417"/>
      <c r="HI400" s="417"/>
      <c r="HJ400" s="417"/>
      <c r="HK400" s="417"/>
      <c r="HL400" s="417"/>
      <c r="HM400" s="417"/>
      <c r="HN400" s="417"/>
      <c r="HO400" s="417"/>
      <c r="HP400" s="417"/>
      <c r="HQ400" s="417"/>
      <c r="HR400" s="417"/>
      <c r="HS400" s="417"/>
      <c r="HT400" s="417"/>
      <c r="HU400" s="417"/>
      <c r="HV400" s="417"/>
      <c r="HW400" s="417"/>
      <c r="HX400" s="417"/>
      <c r="HY400" s="417"/>
      <c r="HZ400" s="417"/>
      <c r="IA400" s="417"/>
      <c r="IB400" s="417"/>
      <c r="IC400" s="417"/>
      <c r="ID400" s="417"/>
      <c r="IE400" s="417"/>
      <c r="IF400" s="417"/>
      <c r="IG400" s="417"/>
      <c r="IH400" s="417"/>
      <c r="II400" s="417"/>
      <c r="IJ400" s="417"/>
      <c r="IK400" s="417"/>
      <c r="IL400" s="417"/>
      <c r="IM400" s="417"/>
      <c r="IN400" s="417"/>
      <c r="IO400" s="417"/>
      <c r="IP400" s="417"/>
      <c r="IQ400" s="417"/>
      <c r="IR400" s="417"/>
      <c r="IS400" s="417"/>
      <c r="IT400" s="417"/>
      <c r="IU400" s="417"/>
      <c r="IV400" s="417"/>
    </row>
    <row r="401" spans="2:256" s="378" customFormat="1" ht="36" hidden="1" customHeight="1">
      <c r="B401" s="379"/>
      <c r="C401" s="380"/>
      <c r="D401" s="379"/>
      <c r="E401" s="379"/>
      <c r="F401" s="379"/>
      <c r="G401" s="379"/>
      <c r="H401" s="379"/>
      <c r="I401" s="379"/>
      <c r="J401" s="481"/>
      <c r="K401" s="381"/>
      <c r="L401" s="380"/>
      <c r="M401" s="379"/>
      <c r="N401" s="379"/>
      <c r="O401" s="379"/>
      <c r="P401" s="379"/>
      <c r="Q401" s="379"/>
      <c r="R401" s="379"/>
      <c r="S401" s="379"/>
      <c r="T401" s="382"/>
      <c r="U401" s="417"/>
      <c r="V401" s="417"/>
      <c r="W401" s="417"/>
      <c r="X401" s="417"/>
      <c r="Y401" s="417"/>
      <c r="Z401" s="417"/>
      <c r="AA401" s="417"/>
      <c r="AB401" s="417"/>
      <c r="AC401" s="417"/>
      <c r="AD401" s="417"/>
      <c r="AE401" s="417"/>
      <c r="AF401" s="417"/>
      <c r="AG401" s="417"/>
      <c r="AH401" s="417"/>
      <c r="AI401" s="417"/>
      <c r="AJ401" s="417"/>
      <c r="AK401" s="417"/>
      <c r="AL401" s="417"/>
      <c r="AM401" s="417"/>
      <c r="AN401" s="417"/>
      <c r="AO401" s="417"/>
      <c r="AP401" s="417"/>
      <c r="AQ401" s="417"/>
      <c r="AR401" s="417"/>
      <c r="AS401" s="417"/>
      <c r="AT401" s="417"/>
      <c r="AU401" s="417"/>
      <c r="AV401" s="417"/>
      <c r="AW401" s="417"/>
      <c r="AX401" s="417"/>
      <c r="AY401" s="417"/>
      <c r="AZ401" s="417"/>
      <c r="BA401" s="417"/>
      <c r="BB401" s="417"/>
      <c r="BC401" s="417"/>
      <c r="BD401" s="417"/>
      <c r="BE401" s="417"/>
      <c r="BF401" s="417"/>
      <c r="BG401" s="417"/>
      <c r="BH401" s="417"/>
      <c r="BI401" s="417"/>
      <c r="BJ401" s="417"/>
      <c r="BK401" s="417"/>
      <c r="BL401" s="417"/>
      <c r="BM401" s="417"/>
      <c r="BN401" s="417"/>
      <c r="BO401" s="417"/>
      <c r="BP401" s="417"/>
      <c r="BQ401" s="417"/>
      <c r="BR401" s="417"/>
      <c r="BS401" s="417"/>
      <c r="BT401" s="417"/>
      <c r="BU401" s="417"/>
      <c r="BV401" s="417"/>
      <c r="BW401" s="417"/>
      <c r="BX401" s="417"/>
      <c r="BY401" s="417"/>
      <c r="BZ401" s="417"/>
      <c r="CA401" s="417"/>
      <c r="CB401" s="417"/>
      <c r="CC401" s="417"/>
      <c r="CD401" s="417"/>
      <c r="CE401" s="417"/>
      <c r="CF401" s="417"/>
      <c r="CG401" s="417"/>
      <c r="CH401" s="417"/>
      <c r="CI401" s="417"/>
      <c r="CJ401" s="417"/>
      <c r="CK401" s="417"/>
      <c r="CL401" s="417"/>
      <c r="CM401" s="417"/>
      <c r="CN401" s="417"/>
      <c r="CO401" s="417"/>
      <c r="CP401" s="417"/>
      <c r="CQ401" s="417"/>
      <c r="CR401" s="417"/>
      <c r="CS401" s="417"/>
      <c r="CT401" s="417"/>
      <c r="CU401" s="417"/>
      <c r="CV401" s="417"/>
      <c r="CW401" s="417"/>
      <c r="CX401" s="417"/>
      <c r="CY401" s="417"/>
      <c r="CZ401" s="417"/>
      <c r="DA401" s="417"/>
      <c r="DB401" s="417"/>
      <c r="DC401" s="417"/>
      <c r="DD401" s="417"/>
      <c r="DE401" s="417"/>
      <c r="DF401" s="417"/>
      <c r="DG401" s="417"/>
      <c r="DH401" s="417"/>
      <c r="DI401" s="417"/>
      <c r="DJ401" s="417"/>
      <c r="DK401" s="417"/>
      <c r="DL401" s="417"/>
      <c r="DM401" s="417"/>
      <c r="DN401" s="417"/>
      <c r="DO401" s="417"/>
      <c r="DP401" s="417"/>
      <c r="DQ401" s="417"/>
      <c r="DR401" s="417"/>
      <c r="DS401" s="417"/>
      <c r="DT401" s="417"/>
      <c r="DU401" s="417"/>
      <c r="DV401" s="417"/>
      <c r="DW401" s="417"/>
      <c r="DX401" s="417"/>
      <c r="DY401" s="417"/>
      <c r="DZ401" s="417"/>
      <c r="EA401" s="417"/>
      <c r="EB401" s="417"/>
      <c r="EC401" s="417"/>
      <c r="ED401" s="417"/>
      <c r="EE401" s="417"/>
      <c r="EF401" s="417"/>
      <c r="EG401" s="417"/>
      <c r="EH401" s="417"/>
      <c r="EI401" s="417"/>
      <c r="EJ401" s="417"/>
      <c r="EK401" s="417"/>
      <c r="EL401" s="417"/>
      <c r="EM401" s="417"/>
      <c r="EN401" s="417"/>
      <c r="EO401" s="417"/>
      <c r="EP401" s="417"/>
      <c r="EQ401" s="417"/>
      <c r="ER401" s="417"/>
      <c r="ES401" s="417"/>
      <c r="ET401" s="417"/>
      <c r="EU401" s="417"/>
      <c r="EV401" s="417"/>
      <c r="EW401" s="417"/>
      <c r="EX401" s="417"/>
      <c r="EY401" s="417"/>
      <c r="EZ401" s="417"/>
      <c r="FA401" s="417"/>
      <c r="FB401" s="417"/>
      <c r="FC401" s="417"/>
      <c r="FD401" s="417"/>
      <c r="FE401" s="417"/>
      <c r="FF401" s="417"/>
      <c r="FG401" s="417"/>
      <c r="FH401" s="417"/>
      <c r="FI401" s="417"/>
      <c r="FJ401" s="417"/>
      <c r="FK401" s="417"/>
      <c r="FL401" s="417"/>
      <c r="FM401" s="417"/>
      <c r="FN401" s="417"/>
      <c r="FO401" s="417"/>
      <c r="FP401" s="417"/>
      <c r="FQ401" s="417"/>
      <c r="FR401" s="417"/>
      <c r="FS401" s="417"/>
      <c r="FT401" s="417"/>
      <c r="FU401" s="417"/>
      <c r="FV401" s="417"/>
      <c r="FW401" s="417"/>
      <c r="FX401" s="417"/>
      <c r="FY401" s="417"/>
      <c r="FZ401" s="417"/>
      <c r="GA401" s="417"/>
      <c r="GB401" s="417"/>
      <c r="GC401" s="417"/>
      <c r="GD401" s="417"/>
      <c r="GE401" s="417"/>
      <c r="GF401" s="417"/>
      <c r="GG401" s="417"/>
      <c r="GH401" s="417"/>
      <c r="GI401" s="417"/>
      <c r="GJ401" s="417"/>
      <c r="GK401" s="417"/>
      <c r="GL401" s="417"/>
      <c r="GM401" s="417"/>
      <c r="GN401" s="417"/>
      <c r="GO401" s="417"/>
      <c r="GP401" s="417"/>
      <c r="GQ401" s="417"/>
      <c r="GR401" s="417"/>
      <c r="GS401" s="417"/>
      <c r="GT401" s="417"/>
      <c r="GU401" s="417"/>
      <c r="GV401" s="417"/>
      <c r="GW401" s="417"/>
      <c r="GX401" s="417"/>
      <c r="GY401" s="417"/>
      <c r="GZ401" s="417"/>
      <c r="HA401" s="417"/>
      <c r="HB401" s="417"/>
      <c r="HC401" s="417"/>
      <c r="HD401" s="417"/>
      <c r="HE401" s="417"/>
      <c r="HF401" s="417"/>
      <c r="HG401" s="417"/>
      <c r="HH401" s="417"/>
      <c r="HI401" s="417"/>
      <c r="HJ401" s="417"/>
      <c r="HK401" s="417"/>
      <c r="HL401" s="417"/>
      <c r="HM401" s="417"/>
      <c r="HN401" s="417"/>
      <c r="HO401" s="417"/>
      <c r="HP401" s="417"/>
      <c r="HQ401" s="417"/>
      <c r="HR401" s="417"/>
      <c r="HS401" s="417"/>
      <c r="HT401" s="417"/>
      <c r="HU401" s="417"/>
      <c r="HV401" s="417"/>
      <c r="HW401" s="417"/>
      <c r="HX401" s="417"/>
      <c r="HY401" s="417"/>
      <c r="HZ401" s="417"/>
      <c r="IA401" s="417"/>
      <c r="IB401" s="417"/>
      <c r="IC401" s="417"/>
      <c r="ID401" s="417"/>
      <c r="IE401" s="417"/>
      <c r="IF401" s="417"/>
      <c r="IG401" s="417"/>
      <c r="IH401" s="417"/>
      <c r="II401" s="417"/>
      <c r="IJ401" s="417"/>
      <c r="IK401" s="417"/>
      <c r="IL401" s="417"/>
      <c r="IM401" s="417"/>
      <c r="IN401" s="417"/>
      <c r="IO401" s="417"/>
      <c r="IP401" s="417"/>
      <c r="IQ401" s="417"/>
      <c r="IR401" s="417"/>
      <c r="IS401" s="417"/>
      <c r="IT401" s="417"/>
      <c r="IU401" s="417"/>
      <c r="IV401" s="417"/>
    </row>
    <row r="402" spans="2:256" s="378" customFormat="1" ht="36" hidden="1" customHeight="1">
      <c r="B402" s="379"/>
      <c r="C402" s="380"/>
      <c r="D402" s="379"/>
      <c r="E402" s="379"/>
      <c r="F402" s="379"/>
      <c r="G402" s="379"/>
      <c r="H402" s="379"/>
      <c r="I402" s="379"/>
      <c r="J402" s="481"/>
      <c r="K402" s="381"/>
      <c r="L402" s="380"/>
      <c r="M402" s="379"/>
      <c r="N402" s="379"/>
      <c r="O402" s="379"/>
      <c r="P402" s="379"/>
      <c r="Q402" s="379"/>
      <c r="R402" s="379"/>
      <c r="S402" s="379"/>
      <c r="T402" s="382"/>
      <c r="U402" s="417"/>
      <c r="V402" s="417"/>
      <c r="W402" s="417"/>
      <c r="X402" s="417"/>
      <c r="Y402" s="417"/>
      <c r="Z402" s="417"/>
      <c r="AA402" s="417"/>
      <c r="AB402" s="417"/>
      <c r="AC402" s="417"/>
      <c r="AD402" s="417"/>
      <c r="AE402" s="417"/>
      <c r="AF402" s="417"/>
      <c r="AG402" s="417"/>
      <c r="AH402" s="417"/>
      <c r="AI402" s="417"/>
      <c r="AJ402" s="417"/>
      <c r="AK402" s="417"/>
      <c r="AL402" s="417"/>
      <c r="AM402" s="417"/>
      <c r="AN402" s="417"/>
      <c r="AO402" s="417"/>
      <c r="AP402" s="417"/>
      <c r="AQ402" s="417"/>
      <c r="AR402" s="417"/>
      <c r="AS402" s="417"/>
      <c r="AT402" s="417"/>
      <c r="AU402" s="417"/>
      <c r="AV402" s="417"/>
      <c r="AW402" s="417"/>
      <c r="AX402" s="417"/>
      <c r="AY402" s="417"/>
      <c r="AZ402" s="417"/>
      <c r="BA402" s="417"/>
      <c r="BB402" s="417"/>
      <c r="BC402" s="417"/>
      <c r="BD402" s="417"/>
      <c r="BE402" s="417"/>
      <c r="BF402" s="417"/>
      <c r="BG402" s="417"/>
      <c r="BH402" s="417"/>
      <c r="BI402" s="417"/>
      <c r="BJ402" s="417"/>
      <c r="BK402" s="417"/>
      <c r="BL402" s="417"/>
      <c r="BM402" s="417"/>
      <c r="BN402" s="417"/>
      <c r="BO402" s="417"/>
      <c r="BP402" s="417"/>
      <c r="BQ402" s="417"/>
      <c r="BR402" s="417"/>
      <c r="BS402" s="417"/>
      <c r="BT402" s="417"/>
      <c r="BU402" s="417"/>
      <c r="BV402" s="417"/>
      <c r="BW402" s="417"/>
      <c r="BX402" s="417"/>
      <c r="BY402" s="417"/>
      <c r="BZ402" s="417"/>
      <c r="CA402" s="417"/>
      <c r="CB402" s="417"/>
      <c r="CC402" s="417"/>
      <c r="CD402" s="417"/>
      <c r="CE402" s="417"/>
      <c r="CF402" s="417"/>
      <c r="CG402" s="417"/>
      <c r="CH402" s="417"/>
      <c r="CI402" s="417"/>
      <c r="CJ402" s="417"/>
      <c r="CK402" s="417"/>
      <c r="CL402" s="417"/>
      <c r="CM402" s="417"/>
      <c r="CN402" s="417"/>
      <c r="CO402" s="417"/>
      <c r="CP402" s="417"/>
      <c r="CQ402" s="417"/>
      <c r="CR402" s="417"/>
      <c r="CS402" s="417"/>
      <c r="CT402" s="417"/>
      <c r="CU402" s="417"/>
      <c r="CV402" s="417"/>
      <c r="CW402" s="417"/>
      <c r="CX402" s="417"/>
      <c r="CY402" s="417"/>
      <c r="CZ402" s="417"/>
      <c r="DA402" s="417"/>
      <c r="DB402" s="417"/>
      <c r="DC402" s="417"/>
      <c r="DD402" s="417"/>
      <c r="DE402" s="417"/>
      <c r="DF402" s="417"/>
      <c r="DG402" s="417"/>
      <c r="DH402" s="417"/>
      <c r="DI402" s="417"/>
      <c r="DJ402" s="417"/>
      <c r="DK402" s="417"/>
      <c r="DL402" s="417"/>
      <c r="DM402" s="417"/>
      <c r="DN402" s="417"/>
      <c r="DO402" s="417"/>
      <c r="DP402" s="417"/>
      <c r="DQ402" s="417"/>
      <c r="DR402" s="417"/>
      <c r="DS402" s="417"/>
      <c r="DT402" s="417"/>
      <c r="DU402" s="417"/>
      <c r="DV402" s="417"/>
      <c r="DW402" s="417"/>
      <c r="DX402" s="417"/>
      <c r="DY402" s="417"/>
      <c r="DZ402" s="417"/>
      <c r="EA402" s="417"/>
      <c r="EB402" s="417"/>
      <c r="EC402" s="417"/>
      <c r="ED402" s="417"/>
      <c r="EE402" s="417"/>
      <c r="EF402" s="417"/>
      <c r="EG402" s="417"/>
      <c r="EH402" s="417"/>
      <c r="EI402" s="417"/>
      <c r="EJ402" s="417"/>
      <c r="EK402" s="417"/>
      <c r="EL402" s="417"/>
      <c r="EM402" s="417"/>
      <c r="EN402" s="417"/>
      <c r="EO402" s="417"/>
      <c r="EP402" s="417"/>
      <c r="EQ402" s="417"/>
      <c r="ER402" s="417"/>
      <c r="ES402" s="417"/>
      <c r="ET402" s="417"/>
      <c r="EU402" s="417"/>
      <c r="EV402" s="417"/>
      <c r="EW402" s="417"/>
      <c r="EX402" s="417"/>
      <c r="EY402" s="417"/>
      <c r="EZ402" s="417"/>
      <c r="FA402" s="417"/>
      <c r="FB402" s="417"/>
      <c r="FC402" s="417"/>
      <c r="FD402" s="417"/>
      <c r="FE402" s="417"/>
      <c r="FF402" s="417"/>
      <c r="FG402" s="417"/>
      <c r="FH402" s="417"/>
      <c r="FI402" s="417"/>
      <c r="FJ402" s="417"/>
      <c r="FK402" s="417"/>
      <c r="FL402" s="417"/>
      <c r="FM402" s="417"/>
      <c r="FN402" s="417"/>
      <c r="FO402" s="417"/>
      <c r="FP402" s="417"/>
      <c r="FQ402" s="417"/>
      <c r="FR402" s="417"/>
      <c r="FS402" s="417"/>
      <c r="FT402" s="417"/>
      <c r="FU402" s="417"/>
      <c r="FV402" s="417"/>
      <c r="FW402" s="417"/>
      <c r="FX402" s="417"/>
      <c r="FY402" s="417"/>
      <c r="FZ402" s="417"/>
      <c r="GA402" s="417"/>
      <c r="GB402" s="417"/>
      <c r="GC402" s="417"/>
      <c r="GD402" s="417"/>
      <c r="GE402" s="417"/>
      <c r="GF402" s="417"/>
      <c r="GG402" s="417"/>
      <c r="GH402" s="417"/>
      <c r="GI402" s="417"/>
      <c r="GJ402" s="417"/>
      <c r="GK402" s="417"/>
      <c r="GL402" s="417"/>
      <c r="GM402" s="417"/>
      <c r="GN402" s="417"/>
      <c r="GO402" s="417"/>
      <c r="GP402" s="417"/>
      <c r="GQ402" s="417"/>
      <c r="GR402" s="417"/>
      <c r="GS402" s="417"/>
      <c r="GT402" s="417"/>
      <c r="GU402" s="417"/>
      <c r="GV402" s="417"/>
      <c r="GW402" s="417"/>
      <c r="GX402" s="417"/>
      <c r="GY402" s="417"/>
      <c r="GZ402" s="417"/>
      <c r="HA402" s="417"/>
      <c r="HB402" s="417"/>
      <c r="HC402" s="417"/>
      <c r="HD402" s="417"/>
      <c r="HE402" s="417"/>
      <c r="HF402" s="417"/>
      <c r="HG402" s="417"/>
      <c r="HH402" s="417"/>
      <c r="HI402" s="417"/>
      <c r="HJ402" s="417"/>
      <c r="HK402" s="417"/>
      <c r="HL402" s="417"/>
      <c r="HM402" s="417"/>
      <c r="HN402" s="417"/>
      <c r="HO402" s="417"/>
      <c r="HP402" s="417"/>
      <c r="HQ402" s="417"/>
      <c r="HR402" s="417"/>
      <c r="HS402" s="417"/>
      <c r="HT402" s="417"/>
      <c r="HU402" s="417"/>
      <c r="HV402" s="417"/>
      <c r="HW402" s="417"/>
      <c r="HX402" s="417"/>
      <c r="HY402" s="417"/>
      <c r="HZ402" s="417"/>
      <c r="IA402" s="417"/>
      <c r="IB402" s="417"/>
      <c r="IC402" s="417"/>
      <c r="ID402" s="417"/>
      <c r="IE402" s="417"/>
      <c r="IF402" s="417"/>
      <c r="IG402" s="417"/>
      <c r="IH402" s="417"/>
      <c r="II402" s="417"/>
      <c r="IJ402" s="417"/>
      <c r="IK402" s="417"/>
      <c r="IL402" s="417"/>
      <c r="IM402" s="417"/>
      <c r="IN402" s="417"/>
      <c r="IO402" s="417"/>
      <c r="IP402" s="417"/>
      <c r="IQ402" s="417"/>
      <c r="IR402" s="417"/>
      <c r="IS402" s="417"/>
      <c r="IT402" s="417"/>
      <c r="IU402" s="417"/>
      <c r="IV402" s="417"/>
    </row>
    <row r="403" spans="2:256" s="378" customFormat="1" ht="36" hidden="1" customHeight="1">
      <c r="B403" s="379"/>
      <c r="C403" s="380"/>
      <c r="D403" s="379"/>
      <c r="E403" s="379"/>
      <c r="F403" s="379"/>
      <c r="G403" s="379"/>
      <c r="H403" s="379"/>
      <c r="I403" s="379"/>
      <c r="J403" s="481"/>
      <c r="K403" s="381"/>
      <c r="L403" s="380"/>
      <c r="M403" s="379"/>
      <c r="N403" s="379"/>
      <c r="O403" s="379"/>
      <c r="P403" s="379"/>
      <c r="Q403" s="379"/>
      <c r="R403" s="379"/>
      <c r="S403" s="379"/>
      <c r="T403" s="382"/>
      <c r="U403" s="417"/>
      <c r="V403" s="417"/>
      <c r="W403" s="417"/>
      <c r="X403" s="417"/>
      <c r="Y403" s="417"/>
      <c r="Z403" s="417"/>
      <c r="AA403" s="417"/>
      <c r="AB403" s="417"/>
      <c r="AC403" s="417"/>
      <c r="AD403" s="417"/>
      <c r="AE403" s="417"/>
      <c r="AF403" s="417"/>
      <c r="AG403" s="417"/>
      <c r="AH403" s="417"/>
      <c r="AI403" s="417"/>
      <c r="AJ403" s="417"/>
      <c r="AK403" s="417"/>
      <c r="AL403" s="417"/>
      <c r="AM403" s="417"/>
      <c r="AN403" s="417"/>
      <c r="AO403" s="417"/>
      <c r="AP403" s="417"/>
      <c r="AQ403" s="417"/>
      <c r="AR403" s="417"/>
      <c r="AS403" s="417"/>
      <c r="AT403" s="417"/>
      <c r="AU403" s="417"/>
      <c r="AV403" s="417"/>
      <c r="AW403" s="417"/>
      <c r="AX403" s="417"/>
      <c r="AY403" s="417"/>
      <c r="AZ403" s="417"/>
      <c r="BA403" s="417"/>
      <c r="BB403" s="417"/>
      <c r="BC403" s="417"/>
      <c r="BD403" s="417"/>
      <c r="BE403" s="417"/>
      <c r="BF403" s="417"/>
      <c r="BG403" s="417"/>
      <c r="BH403" s="417"/>
      <c r="BI403" s="417"/>
      <c r="BJ403" s="417"/>
      <c r="BK403" s="417"/>
      <c r="BL403" s="417"/>
      <c r="BM403" s="417"/>
      <c r="BN403" s="417"/>
      <c r="BO403" s="417"/>
      <c r="BP403" s="417"/>
      <c r="BQ403" s="417"/>
      <c r="BR403" s="417"/>
      <c r="BS403" s="417"/>
      <c r="BT403" s="417"/>
      <c r="BU403" s="417"/>
      <c r="BV403" s="417"/>
      <c r="BW403" s="417"/>
      <c r="BX403" s="417"/>
      <c r="BY403" s="417"/>
      <c r="BZ403" s="417"/>
      <c r="CA403" s="417"/>
      <c r="CB403" s="417"/>
      <c r="CC403" s="417"/>
      <c r="CD403" s="417"/>
      <c r="CE403" s="417"/>
      <c r="CF403" s="417"/>
      <c r="CG403" s="417"/>
      <c r="CH403" s="417"/>
      <c r="CI403" s="417"/>
      <c r="CJ403" s="417"/>
      <c r="CK403" s="417"/>
      <c r="CL403" s="417"/>
      <c r="CM403" s="417"/>
      <c r="CN403" s="417"/>
      <c r="CO403" s="417"/>
      <c r="CP403" s="417"/>
      <c r="CQ403" s="417"/>
      <c r="CR403" s="417"/>
      <c r="CS403" s="417"/>
      <c r="CT403" s="417"/>
      <c r="CU403" s="417"/>
      <c r="CV403" s="417"/>
      <c r="CW403" s="417"/>
      <c r="CX403" s="417"/>
      <c r="CY403" s="417"/>
      <c r="CZ403" s="417"/>
      <c r="DA403" s="417"/>
      <c r="DB403" s="417"/>
      <c r="DC403" s="417"/>
      <c r="DD403" s="417"/>
      <c r="DE403" s="417"/>
      <c r="DF403" s="417"/>
      <c r="DG403" s="417"/>
      <c r="DH403" s="417"/>
      <c r="DI403" s="417"/>
      <c r="DJ403" s="417"/>
      <c r="DK403" s="417"/>
      <c r="DL403" s="417"/>
      <c r="DM403" s="417"/>
      <c r="DN403" s="417"/>
      <c r="DO403" s="417"/>
      <c r="DP403" s="417"/>
      <c r="DQ403" s="417"/>
      <c r="DR403" s="417"/>
      <c r="DS403" s="417"/>
      <c r="DT403" s="417"/>
      <c r="DU403" s="417"/>
      <c r="DV403" s="417"/>
      <c r="DW403" s="417"/>
      <c r="DX403" s="417"/>
      <c r="DY403" s="417"/>
      <c r="DZ403" s="417"/>
      <c r="EA403" s="417"/>
      <c r="EB403" s="417"/>
      <c r="EC403" s="417"/>
      <c r="ED403" s="417"/>
      <c r="EE403" s="417"/>
      <c r="EF403" s="417"/>
      <c r="EG403" s="417"/>
      <c r="EH403" s="417"/>
      <c r="EI403" s="417"/>
      <c r="EJ403" s="417"/>
      <c r="EK403" s="417"/>
      <c r="EL403" s="417"/>
      <c r="EM403" s="417"/>
      <c r="EN403" s="417"/>
      <c r="EO403" s="417"/>
      <c r="EP403" s="417"/>
      <c r="EQ403" s="417"/>
      <c r="ER403" s="417"/>
      <c r="ES403" s="417"/>
      <c r="ET403" s="417"/>
      <c r="EU403" s="417"/>
      <c r="EV403" s="417"/>
      <c r="EW403" s="417"/>
      <c r="EX403" s="417"/>
      <c r="EY403" s="417"/>
      <c r="EZ403" s="417"/>
      <c r="FA403" s="417"/>
      <c r="FB403" s="417"/>
      <c r="FC403" s="417"/>
      <c r="FD403" s="417"/>
      <c r="FE403" s="417"/>
      <c r="FF403" s="417"/>
      <c r="FG403" s="417"/>
      <c r="FH403" s="417"/>
      <c r="FI403" s="417"/>
      <c r="FJ403" s="417"/>
      <c r="FK403" s="417"/>
      <c r="FL403" s="417"/>
      <c r="FM403" s="417"/>
      <c r="FN403" s="417"/>
      <c r="FO403" s="417"/>
      <c r="FP403" s="417"/>
      <c r="FQ403" s="417"/>
      <c r="FR403" s="417"/>
      <c r="FS403" s="417"/>
      <c r="FT403" s="417"/>
      <c r="FU403" s="417"/>
      <c r="FV403" s="417"/>
      <c r="FW403" s="417"/>
      <c r="FX403" s="417"/>
      <c r="FY403" s="417"/>
      <c r="FZ403" s="417"/>
      <c r="GA403" s="417"/>
      <c r="GB403" s="417"/>
      <c r="GC403" s="417"/>
      <c r="GD403" s="417"/>
      <c r="GE403" s="417"/>
      <c r="GF403" s="417"/>
      <c r="GG403" s="417"/>
      <c r="GH403" s="417"/>
      <c r="GI403" s="417"/>
      <c r="GJ403" s="417"/>
      <c r="GK403" s="417"/>
      <c r="GL403" s="417"/>
      <c r="GM403" s="417"/>
      <c r="GN403" s="417"/>
      <c r="GO403" s="417"/>
      <c r="GP403" s="417"/>
      <c r="GQ403" s="417"/>
      <c r="GR403" s="417"/>
      <c r="GS403" s="417"/>
      <c r="GT403" s="417"/>
      <c r="GU403" s="417"/>
      <c r="GV403" s="417"/>
      <c r="GW403" s="417"/>
      <c r="GX403" s="417"/>
      <c r="GY403" s="417"/>
      <c r="GZ403" s="417"/>
      <c r="HA403" s="417"/>
      <c r="HB403" s="417"/>
      <c r="HC403" s="417"/>
      <c r="HD403" s="417"/>
      <c r="HE403" s="417"/>
      <c r="HF403" s="417"/>
      <c r="HG403" s="417"/>
      <c r="HH403" s="417"/>
      <c r="HI403" s="417"/>
      <c r="HJ403" s="417"/>
      <c r="HK403" s="417"/>
      <c r="HL403" s="417"/>
      <c r="HM403" s="417"/>
      <c r="HN403" s="417"/>
      <c r="HO403" s="417"/>
      <c r="HP403" s="417"/>
      <c r="HQ403" s="417"/>
      <c r="HR403" s="417"/>
      <c r="HS403" s="417"/>
      <c r="HT403" s="417"/>
      <c r="HU403" s="417"/>
      <c r="HV403" s="417"/>
      <c r="HW403" s="417"/>
      <c r="HX403" s="417"/>
      <c r="HY403" s="417"/>
      <c r="HZ403" s="417"/>
      <c r="IA403" s="417"/>
      <c r="IB403" s="417"/>
      <c r="IC403" s="417"/>
      <c r="ID403" s="417"/>
      <c r="IE403" s="417"/>
      <c r="IF403" s="417"/>
      <c r="IG403" s="417"/>
      <c r="IH403" s="417"/>
      <c r="II403" s="417"/>
      <c r="IJ403" s="417"/>
      <c r="IK403" s="417"/>
      <c r="IL403" s="417"/>
      <c r="IM403" s="417"/>
      <c r="IN403" s="417"/>
      <c r="IO403" s="417"/>
      <c r="IP403" s="417"/>
      <c r="IQ403" s="417"/>
      <c r="IR403" s="417"/>
      <c r="IS403" s="417"/>
      <c r="IT403" s="417"/>
      <c r="IU403" s="417"/>
      <c r="IV403" s="417"/>
    </row>
    <row r="404" spans="2:256" s="378" customFormat="1" ht="36" hidden="1" customHeight="1">
      <c r="B404" s="379"/>
      <c r="C404" s="380"/>
      <c r="D404" s="379"/>
      <c r="E404" s="379"/>
      <c r="F404" s="379"/>
      <c r="G404" s="379"/>
      <c r="H404" s="379"/>
      <c r="I404" s="379"/>
      <c r="J404" s="481"/>
      <c r="K404" s="381"/>
      <c r="L404" s="380"/>
      <c r="M404" s="379"/>
      <c r="N404" s="379"/>
      <c r="O404" s="379"/>
      <c r="P404" s="379"/>
      <c r="Q404" s="379"/>
      <c r="R404" s="379"/>
      <c r="S404" s="379"/>
      <c r="T404" s="382"/>
      <c r="U404" s="417"/>
      <c r="V404" s="417"/>
      <c r="W404" s="417"/>
      <c r="X404" s="417"/>
      <c r="Y404" s="417"/>
      <c r="Z404" s="417"/>
      <c r="AA404" s="417"/>
      <c r="AB404" s="417"/>
      <c r="AC404" s="417"/>
      <c r="AD404" s="417"/>
      <c r="AE404" s="417"/>
      <c r="AF404" s="417"/>
      <c r="AG404" s="417"/>
      <c r="AH404" s="417"/>
      <c r="AI404" s="417"/>
      <c r="AJ404" s="417"/>
      <c r="AK404" s="417"/>
      <c r="AL404" s="417"/>
      <c r="AM404" s="417"/>
      <c r="AN404" s="417"/>
      <c r="AO404" s="417"/>
      <c r="AP404" s="417"/>
      <c r="AQ404" s="417"/>
      <c r="AR404" s="417"/>
      <c r="AS404" s="417"/>
      <c r="AT404" s="417"/>
      <c r="AU404" s="417"/>
      <c r="AV404" s="417"/>
      <c r="AW404" s="417"/>
      <c r="AX404" s="417"/>
      <c r="AY404" s="417"/>
      <c r="AZ404" s="417"/>
      <c r="BA404" s="417"/>
      <c r="BB404" s="417"/>
      <c r="BC404" s="417"/>
      <c r="BD404" s="417"/>
      <c r="BE404" s="417"/>
      <c r="BF404" s="417"/>
      <c r="BG404" s="417"/>
      <c r="BH404" s="417"/>
      <c r="BI404" s="417"/>
      <c r="BJ404" s="417"/>
      <c r="BK404" s="417"/>
      <c r="BL404" s="417"/>
      <c r="BM404" s="417"/>
      <c r="BN404" s="417"/>
      <c r="BO404" s="417"/>
      <c r="BP404" s="417"/>
      <c r="BQ404" s="417"/>
      <c r="BR404" s="417"/>
      <c r="BS404" s="417"/>
      <c r="BT404" s="417"/>
      <c r="BU404" s="417"/>
      <c r="BV404" s="417"/>
      <c r="BW404" s="417"/>
      <c r="BX404" s="417"/>
      <c r="BY404" s="417"/>
      <c r="BZ404" s="417"/>
      <c r="CA404" s="417"/>
      <c r="CB404" s="417"/>
      <c r="CC404" s="417"/>
      <c r="CD404" s="417"/>
      <c r="CE404" s="417"/>
      <c r="CF404" s="417"/>
      <c r="CG404" s="417"/>
      <c r="CH404" s="417"/>
      <c r="CI404" s="417"/>
      <c r="CJ404" s="417"/>
      <c r="CK404" s="417"/>
      <c r="CL404" s="417"/>
      <c r="CM404" s="417"/>
      <c r="CN404" s="417"/>
      <c r="CO404" s="417"/>
      <c r="CP404" s="417"/>
      <c r="CQ404" s="417"/>
      <c r="CR404" s="417"/>
      <c r="CS404" s="417"/>
      <c r="CT404" s="417"/>
      <c r="CU404" s="417"/>
      <c r="CV404" s="417"/>
      <c r="CW404" s="417"/>
      <c r="CX404" s="417"/>
      <c r="CY404" s="417"/>
      <c r="CZ404" s="417"/>
      <c r="DA404" s="417"/>
      <c r="DB404" s="417"/>
      <c r="DC404" s="417"/>
      <c r="DD404" s="417"/>
      <c r="DE404" s="417"/>
      <c r="DF404" s="417"/>
      <c r="DG404" s="417"/>
      <c r="DH404" s="417"/>
      <c r="DI404" s="417"/>
      <c r="DJ404" s="417"/>
      <c r="DK404" s="417"/>
      <c r="DL404" s="417"/>
      <c r="DM404" s="417"/>
      <c r="DN404" s="417"/>
      <c r="DO404" s="417"/>
      <c r="DP404" s="417"/>
      <c r="DQ404" s="417"/>
      <c r="DR404" s="417"/>
      <c r="DS404" s="417"/>
      <c r="DT404" s="417"/>
      <c r="DU404" s="417"/>
      <c r="DV404" s="417"/>
      <c r="DW404" s="417"/>
      <c r="DX404" s="417"/>
      <c r="DY404" s="417"/>
      <c r="DZ404" s="417"/>
      <c r="EA404" s="417"/>
      <c r="EB404" s="417"/>
      <c r="EC404" s="417"/>
      <c r="ED404" s="417"/>
      <c r="EE404" s="417"/>
      <c r="EF404" s="417"/>
      <c r="EG404" s="417"/>
      <c r="EH404" s="417"/>
      <c r="EI404" s="417"/>
      <c r="EJ404" s="417"/>
      <c r="EK404" s="417"/>
      <c r="EL404" s="417"/>
      <c r="EM404" s="417"/>
      <c r="EN404" s="417"/>
      <c r="EO404" s="417"/>
      <c r="EP404" s="417"/>
      <c r="EQ404" s="417"/>
      <c r="ER404" s="417"/>
      <c r="ES404" s="417"/>
      <c r="ET404" s="417"/>
      <c r="EU404" s="417"/>
      <c r="EV404" s="417"/>
      <c r="EW404" s="417"/>
      <c r="EX404" s="417"/>
      <c r="EY404" s="417"/>
      <c r="EZ404" s="417"/>
      <c r="FA404" s="417"/>
      <c r="FB404" s="417"/>
      <c r="FC404" s="417"/>
      <c r="FD404" s="417"/>
      <c r="FE404" s="417"/>
      <c r="FF404" s="417"/>
      <c r="FG404" s="417"/>
      <c r="FH404" s="417"/>
      <c r="FI404" s="417"/>
      <c r="FJ404" s="417"/>
      <c r="FK404" s="417"/>
      <c r="FL404" s="417"/>
      <c r="FM404" s="417"/>
      <c r="FN404" s="417"/>
      <c r="FO404" s="417"/>
      <c r="FP404" s="417"/>
      <c r="FQ404" s="417"/>
      <c r="FR404" s="417"/>
      <c r="FS404" s="417"/>
      <c r="FT404" s="417"/>
      <c r="FU404" s="417"/>
      <c r="FV404" s="417"/>
      <c r="FW404" s="417"/>
      <c r="FX404" s="417"/>
      <c r="FY404" s="417"/>
      <c r="FZ404" s="417"/>
      <c r="GA404" s="417"/>
      <c r="GB404" s="417"/>
      <c r="GC404" s="417"/>
      <c r="GD404" s="417"/>
      <c r="GE404" s="417"/>
      <c r="GF404" s="417"/>
      <c r="GG404" s="417"/>
      <c r="GH404" s="417"/>
      <c r="GI404" s="417"/>
      <c r="GJ404" s="417"/>
      <c r="GK404" s="417"/>
      <c r="GL404" s="417"/>
      <c r="GM404" s="417"/>
      <c r="GN404" s="417"/>
      <c r="GO404" s="417"/>
      <c r="GP404" s="417"/>
      <c r="GQ404" s="417"/>
      <c r="GR404" s="417"/>
      <c r="GS404" s="417"/>
      <c r="GT404" s="417"/>
      <c r="GU404" s="417"/>
      <c r="GV404" s="417"/>
      <c r="GW404" s="417"/>
      <c r="GX404" s="417"/>
      <c r="GY404" s="417"/>
      <c r="GZ404" s="417"/>
      <c r="HA404" s="417"/>
      <c r="HB404" s="417"/>
      <c r="HC404" s="417"/>
      <c r="HD404" s="417"/>
      <c r="HE404" s="417"/>
      <c r="HF404" s="417"/>
      <c r="HG404" s="417"/>
      <c r="HH404" s="417"/>
      <c r="HI404" s="417"/>
      <c r="HJ404" s="417"/>
      <c r="HK404" s="417"/>
      <c r="HL404" s="417"/>
      <c r="HM404" s="417"/>
      <c r="HN404" s="417"/>
      <c r="HO404" s="417"/>
      <c r="HP404" s="417"/>
      <c r="HQ404" s="417"/>
      <c r="HR404" s="417"/>
      <c r="HS404" s="417"/>
      <c r="HT404" s="417"/>
      <c r="HU404" s="417"/>
      <c r="HV404" s="417"/>
      <c r="HW404" s="417"/>
      <c r="HX404" s="417"/>
      <c r="HY404" s="417"/>
      <c r="HZ404" s="417"/>
      <c r="IA404" s="417"/>
      <c r="IB404" s="417"/>
      <c r="IC404" s="417"/>
      <c r="ID404" s="417"/>
      <c r="IE404" s="417"/>
      <c r="IF404" s="417"/>
      <c r="IG404" s="417"/>
      <c r="IH404" s="417"/>
      <c r="II404" s="417"/>
      <c r="IJ404" s="417"/>
      <c r="IK404" s="417"/>
      <c r="IL404" s="417"/>
      <c r="IM404" s="417"/>
      <c r="IN404" s="417"/>
      <c r="IO404" s="417"/>
      <c r="IP404" s="417"/>
      <c r="IQ404" s="417"/>
      <c r="IR404" s="417"/>
      <c r="IS404" s="417"/>
      <c r="IT404" s="417"/>
      <c r="IU404" s="417"/>
      <c r="IV404" s="417"/>
    </row>
    <row r="405" spans="2:256" s="378" customFormat="1" ht="36" hidden="1" customHeight="1">
      <c r="B405" s="379"/>
      <c r="C405" s="380"/>
      <c r="D405" s="379"/>
      <c r="E405" s="379"/>
      <c r="F405" s="379"/>
      <c r="G405" s="379"/>
      <c r="H405" s="379"/>
      <c r="I405" s="379"/>
      <c r="J405" s="481"/>
      <c r="K405" s="381"/>
      <c r="L405" s="380"/>
      <c r="M405" s="379"/>
      <c r="N405" s="379"/>
      <c r="O405" s="379"/>
      <c r="P405" s="379"/>
      <c r="Q405" s="379"/>
      <c r="R405" s="379"/>
      <c r="S405" s="379"/>
      <c r="T405" s="382"/>
      <c r="U405" s="417"/>
      <c r="V405" s="417"/>
      <c r="W405" s="417"/>
      <c r="X405" s="417"/>
      <c r="Y405" s="417"/>
      <c r="Z405" s="417"/>
      <c r="AA405" s="417"/>
      <c r="AB405" s="417"/>
      <c r="AC405" s="417"/>
      <c r="AD405" s="417"/>
      <c r="AE405" s="417"/>
      <c r="AF405" s="417"/>
      <c r="AG405" s="417"/>
      <c r="AH405" s="417"/>
      <c r="AI405" s="417"/>
      <c r="AJ405" s="417"/>
      <c r="AK405" s="417"/>
      <c r="AL405" s="417"/>
      <c r="AM405" s="417"/>
      <c r="AN405" s="417"/>
      <c r="AO405" s="417"/>
      <c r="AP405" s="417"/>
      <c r="AQ405" s="417"/>
      <c r="AR405" s="417"/>
      <c r="AS405" s="417"/>
      <c r="AT405" s="417"/>
      <c r="AU405" s="417"/>
      <c r="AV405" s="417"/>
      <c r="AW405" s="417"/>
      <c r="AX405" s="417"/>
      <c r="AY405" s="417"/>
      <c r="AZ405" s="417"/>
      <c r="BA405" s="417"/>
      <c r="BB405" s="417"/>
      <c r="BC405" s="417"/>
      <c r="BD405" s="417"/>
      <c r="BE405" s="417"/>
      <c r="BF405" s="417"/>
      <c r="BG405" s="417"/>
      <c r="BH405" s="417"/>
      <c r="BI405" s="417"/>
      <c r="BJ405" s="417"/>
      <c r="BK405" s="417"/>
      <c r="BL405" s="417"/>
      <c r="BM405" s="417"/>
      <c r="BN405" s="417"/>
      <c r="BO405" s="417"/>
      <c r="BP405" s="417"/>
      <c r="BQ405" s="417"/>
      <c r="BR405" s="417"/>
      <c r="BS405" s="417"/>
      <c r="BT405" s="417"/>
      <c r="BU405" s="417"/>
      <c r="BV405" s="417"/>
      <c r="BW405" s="417"/>
      <c r="BX405" s="417"/>
      <c r="BY405" s="417"/>
      <c r="BZ405" s="417"/>
      <c r="CA405" s="417"/>
      <c r="CB405" s="417"/>
      <c r="CC405" s="417"/>
      <c r="CD405" s="417"/>
      <c r="CE405" s="417"/>
      <c r="CF405" s="417"/>
      <c r="CG405" s="417"/>
      <c r="CH405" s="417"/>
      <c r="CI405" s="417"/>
      <c r="CJ405" s="417"/>
      <c r="CK405" s="417"/>
      <c r="CL405" s="417"/>
      <c r="CM405" s="417"/>
      <c r="CN405" s="417"/>
      <c r="CO405" s="417"/>
      <c r="CP405" s="417"/>
      <c r="CQ405" s="417"/>
      <c r="CR405" s="417"/>
      <c r="CS405" s="417"/>
      <c r="CT405" s="417"/>
      <c r="CU405" s="417"/>
      <c r="CV405" s="417"/>
      <c r="CW405" s="417"/>
      <c r="CX405" s="417"/>
      <c r="CY405" s="417"/>
      <c r="CZ405" s="417"/>
      <c r="DA405" s="417"/>
      <c r="DB405" s="417"/>
      <c r="DC405" s="417"/>
      <c r="DD405" s="417"/>
      <c r="DE405" s="417"/>
      <c r="DF405" s="417"/>
      <c r="DG405" s="417"/>
      <c r="DH405" s="417"/>
      <c r="DI405" s="417"/>
      <c r="DJ405" s="417"/>
      <c r="DK405" s="417"/>
      <c r="DL405" s="417"/>
      <c r="DM405" s="417"/>
      <c r="DN405" s="417"/>
      <c r="DO405" s="417"/>
      <c r="DP405" s="417"/>
      <c r="DQ405" s="417"/>
      <c r="DR405" s="417"/>
      <c r="DS405" s="417"/>
      <c r="DT405" s="417"/>
      <c r="DU405" s="417"/>
      <c r="DV405" s="417"/>
      <c r="DW405" s="417"/>
      <c r="DX405" s="417"/>
      <c r="DY405" s="417"/>
      <c r="DZ405" s="417"/>
      <c r="EA405" s="417"/>
      <c r="EB405" s="417"/>
      <c r="EC405" s="417"/>
      <c r="ED405" s="417"/>
      <c r="EE405" s="417"/>
      <c r="EF405" s="417"/>
      <c r="EG405" s="417"/>
      <c r="EH405" s="417"/>
      <c r="EI405" s="417"/>
      <c r="EJ405" s="417"/>
      <c r="EK405" s="417"/>
      <c r="EL405" s="417"/>
      <c r="EM405" s="417"/>
      <c r="EN405" s="417"/>
      <c r="EO405" s="417"/>
      <c r="EP405" s="417"/>
      <c r="EQ405" s="417"/>
      <c r="ER405" s="417"/>
      <c r="ES405" s="417"/>
      <c r="ET405" s="417"/>
      <c r="EU405" s="417"/>
      <c r="EV405" s="417"/>
      <c r="EW405" s="417"/>
      <c r="EX405" s="417"/>
      <c r="EY405" s="417"/>
      <c r="EZ405" s="417"/>
      <c r="FA405" s="417"/>
      <c r="FB405" s="417"/>
      <c r="FC405" s="417"/>
      <c r="FD405" s="417"/>
      <c r="FE405" s="417"/>
      <c r="FF405" s="417"/>
      <c r="FG405" s="417"/>
      <c r="FH405" s="417"/>
      <c r="FI405" s="417"/>
      <c r="FJ405" s="417"/>
      <c r="FK405" s="417"/>
      <c r="FL405" s="417"/>
      <c r="FM405" s="417"/>
      <c r="FN405" s="417"/>
      <c r="FO405" s="417"/>
      <c r="FP405" s="417"/>
      <c r="FQ405" s="417"/>
      <c r="FR405" s="417"/>
      <c r="FS405" s="417"/>
      <c r="FT405" s="417"/>
      <c r="FU405" s="417"/>
      <c r="FV405" s="417"/>
      <c r="FW405" s="417"/>
      <c r="FX405" s="417"/>
      <c r="FY405" s="417"/>
      <c r="FZ405" s="417"/>
      <c r="GA405" s="417"/>
      <c r="GB405" s="417"/>
      <c r="GC405" s="417"/>
      <c r="GD405" s="417"/>
      <c r="GE405" s="417"/>
      <c r="GF405" s="417"/>
      <c r="GG405" s="417"/>
      <c r="GH405" s="417"/>
      <c r="GI405" s="417"/>
      <c r="GJ405" s="417"/>
      <c r="GK405" s="417"/>
      <c r="GL405" s="417"/>
      <c r="GM405" s="417"/>
      <c r="GN405" s="417"/>
      <c r="GO405" s="417"/>
      <c r="GP405" s="417"/>
      <c r="GQ405" s="417"/>
      <c r="GR405" s="417"/>
      <c r="GS405" s="417"/>
      <c r="GT405" s="417"/>
      <c r="GU405" s="417"/>
      <c r="GV405" s="417"/>
      <c r="GW405" s="417"/>
      <c r="GX405" s="417"/>
      <c r="GY405" s="417"/>
      <c r="GZ405" s="417"/>
      <c r="HA405" s="417"/>
      <c r="HB405" s="417"/>
      <c r="HC405" s="417"/>
      <c r="HD405" s="417"/>
      <c r="HE405" s="417"/>
      <c r="HF405" s="417"/>
      <c r="HG405" s="417"/>
      <c r="HH405" s="417"/>
      <c r="HI405" s="417"/>
      <c r="HJ405" s="417"/>
      <c r="HK405" s="417"/>
      <c r="HL405" s="417"/>
      <c r="HM405" s="417"/>
      <c r="HN405" s="417"/>
      <c r="HO405" s="417"/>
      <c r="HP405" s="417"/>
      <c r="HQ405" s="417"/>
      <c r="HR405" s="417"/>
      <c r="HS405" s="417"/>
      <c r="HT405" s="417"/>
      <c r="HU405" s="417"/>
      <c r="HV405" s="417"/>
      <c r="HW405" s="417"/>
      <c r="HX405" s="417"/>
      <c r="HY405" s="417"/>
      <c r="HZ405" s="417"/>
      <c r="IA405" s="417"/>
      <c r="IB405" s="417"/>
      <c r="IC405" s="417"/>
      <c r="ID405" s="417"/>
      <c r="IE405" s="417"/>
      <c r="IF405" s="417"/>
      <c r="IG405" s="417"/>
      <c r="IH405" s="417"/>
      <c r="II405" s="417"/>
      <c r="IJ405" s="417"/>
      <c r="IK405" s="417"/>
      <c r="IL405" s="417"/>
      <c r="IM405" s="417"/>
      <c r="IN405" s="417"/>
      <c r="IO405" s="417"/>
      <c r="IP405" s="417"/>
      <c r="IQ405" s="417"/>
      <c r="IR405" s="417"/>
      <c r="IS405" s="417"/>
      <c r="IT405" s="417"/>
      <c r="IU405" s="417"/>
      <c r="IV405" s="417"/>
    </row>
    <row r="406" spans="2:256" s="378" customFormat="1" ht="36" hidden="1" customHeight="1">
      <c r="B406" s="379"/>
      <c r="C406" s="380"/>
      <c r="D406" s="379"/>
      <c r="E406" s="379"/>
      <c r="F406" s="379"/>
      <c r="G406" s="379"/>
      <c r="H406" s="379"/>
      <c r="I406" s="379"/>
      <c r="J406" s="481"/>
      <c r="K406" s="381"/>
      <c r="L406" s="380"/>
      <c r="M406" s="379"/>
      <c r="N406" s="379"/>
      <c r="O406" s="379"/>
      <c r="P406" s="379"/>
      <c r="Q406" s="379"/>
      <c r="R406" s="379"/>
      <c r="S406" s="379"/>
      <c r="T406" s="382"/>
      <c r="U406" s="417"/>
      <c r="V406" s="417"/>
      <c r="W406" s="417"/>
      <c r="X406" s="417"/>
      <c r="Y406" s="417"/>
      <c r="Z406" s="417"/>
      <c r="AA406" s="417"/>
      <c r="AB406" s="417"/>
      <c r="AC406" s="417"/>
      <c r="AD406" s="417"/>
      <c r="AE406" s="417"/>
      <c r="AF406" s="417"/>
      <c r="AG406" s="417"/>
      <c r="AH406" s="417"/>
      <c r="AI406" s="417"/>
      <c r="AJ406" s="417"/>
      <c r="AK406" s="417"/>
      <c r="AL406" s="417"/>
      <c r="AM406" s="417"/>
      <c r="AN406" s="417"/>
      <c r="AO406" s="417"/>
      <c r="AP406" s="417"/>
      <c r="AQ406" s="417"/>
      <c r="AR406" s="417"/>
      <c r="AS406" s="417"/>
      <c r="AT406" s="417"/>
      <c r="AU406" s="417"/>
      <c r="AV406" s="417"/>
      <c r="AW406" s="417"/>
      <c r="AX406" s="417"/>
      <c r="AY406" s="417"/>
      <c r="AZ406" s="417"/>
      <c r="BA406" s="417"/>
      <c r="BB406" s="417"/>
      <c r="BC406" s="417"/>
      <c r="BD406" s="417"/>
      <c r="BE406" s="417"/>
      <c r="BF406" s="417"/>
      <c r="BG406" s="417"/>
      <c r="BH406" s="417"/>
      <c r="BI406" s="417"/>
      <c r="BJ406" s="417"/>
      <c r="BK406" s="417"/>
      <c r="BL406" s="417"/>
      <c r="BM406" s="417"/>
      <c r="BN406" s="417"/>
      <c r="BO406" s="417"/>
      <c r="BP406" s="417"/>
      <c r="BQ406" s="417"/>
      <c r="BR406" s="417"/>
      <c r="BS406" s="417"/>
      <c r="BT406" s="417"/>
      <c r="BU406" s="417"/>
      <c r="BV406" s="417"/>
      <c r="BW406" s="417"/>
      <c r="BX406" s="417"/>
      <c r="BY406" s="417"/>
      <c r="BZ406" s="417"/>
      <c r="CA406" s="417"/>
      <c r="CB406" s="417"/>
      <c r="CC406" s="417"/>
      <c r="CD406" s="417"/>
      <c r="CE406" s="417"/>
      <c r="CF406" s="417"/>
      <c r="CG406" s="417"/>
      <c r="CH406" s="417"/>
      <c r="CI406" s="417"/>
      <c r="CJ406" s="417"/>
      <c r="CK406" s="417"/>
      <c r="CL406" s="417"/>
      <c r="CM406" s="417"/>
      <c r="CN406" s="417"/>
      <c r="CO406" s="417"/>
      <c r="CP406" s="417"/>
      <c r="CQ406" s="417"/>
      <c r="CR406" s="417"/>
      <c r="CS406" s="417"/>
      <c r="CT406" s="417"/>
      <c r="CU406" s="417"/>
      <c r="CV406" s="417"/>
      <c r="CW406" s="417"/>
      <c r="CX406" s="417"/>
      <c r="CY406" s="417"/>
      <c r="CZ406" s="417"/>
      <c r="DA406" s="417"/>
      <c r="DB406" s="417"/>
      <c r="DC406" s="417"/>
      <c r="DD406" s="417"/>
      <c r="DE406" s="417"/>
      <c r="DF406" s="417"/>
      <c r="DG406" s="417"/>
      <c r="DH406" s="417"/>
      <c r="DI406" s="417"/>
      <c r="DJ406" s="417"/>
      <c r="DK406" s="417"/>
      <c r="DL406" s="417"/>
      <c r="DM406" s="417"/>
      <c r="DN406" s="417"/>
      <c r="DO406" s="417"/>
      <c r="DP406" s="417"/>
      <c r="DQ406" s="417"/>
      <c r="DR406" s="417"/>
      <c r="DS406" s="417"/>
      <c r="DT406" s="417"/>
      <c r="DU406" s="417"/>
      <c r="DV406" s="417"/>
      <c r="DW406" s="417"/>
      <c r="DX406" s="417"/>
      <c r="DY406" s="417"/>
      <c r="DZ406" s="417"/>
      <c r="EA406" s="417"/>
      <c r="EB406" s="417"/>
      <c r="EC406" s="417"/>
      <c r="ED406" s="417"/>
      <c r="EE406" s="417"/>
      <c r="EF406" s="417"/>
      <c r="EG406" s="417"/>
      <c r="EH406" s="417"/>
      <c r="EI406" s="417"/>
      <c r="EJ406" s="417"/>
      <c r="EK406" s="417"/>
      <c r="EL406" s="417"/>
      <c r="EM406" s="417"/>
      <c r="EN406" s="417"/>
      <c r="EO406" s="417"/>
      <c r="EP406" s="417"/>
      <c r="EQ406" s="417"/>
      <c r="ER406" s="417"/>
      <c r="ES406" s="417"/>
      <c r="ET406" s="417"/>
      <c r="EU406" s="417"/>
      <c r="EV406" s="417"/>
      <c r="EW406" s="417"/>
      <c r="EX406" s="417"/>
      <c r="EY406" s="417"/>
      <c r="EZ406" s="417"/>
      <c r="FA406" s="417"/>
      <c r="FB406" s="417"/>
      <c r="FC406" s="417"/>
      <c r="FD406" s="417"/>
      <c r="FE406" s="417"/>
      <c r="FF406" s="417"/>
      <c r="FG406" s="417"/>
      <c r="FH406" s="417"/>
      <c r="FI406" s="417"/>
      <c r="FJ406" s="417"/>
      <c r="FK406" s="417"/>
      <c r="FL406" s="417"/>
      <c r="FM406" s="417"/>
      <c r="FN406" s="417"/>
      <c r="FO406" s="417"/>
      <c r="FP406" s="417"/>
      <c r="FQ406" s="417"/>
      <c r="FR406" s="417"/>
      <c r="FS406" s="417"/>
      <c r="FT406" s="417"/>
      <c r="FU406" s="417"/>
      <c r="FV406" s="417"/>
      <c r="FW406" s="417"/>
      <c r="FX406" s="417"/>
      <c r="FY406" s="417"/>
      <c r="FZ406" s="417"/>
      <c r="GA406" s="417"/>
      <c r="GB406" s="417"/>
      <c r="GC406" s="417"/>
      <c r="GD406" s="417"/>
      <c r="GE406" s="417"/>
      <c r="GF406" s="417"/>
      <c r="GG406" s="417"/>
      <c r="GH406" s="417"/>
      <c r="GI406" s="417"/>
      <c r="GJ406" s="417"/>
      <c r="GK406" s="417"/>
      <c r="GL406" s="417"/>
      <c r="GM406" s="417"/>
      <c r="GN406" s="417"/>
      <c r="GO406" s="417"/>
      <c r="GP406" s="417"/>
      <c r="GQ406" s="417"/>
      <c r="GR406" s="417"/>
      <c r="GS406" s="417"/>
      <c r="GT406" s="417"/>
      <c r="GU406" s="417"/>
      <c r="GV406" s="417"/>
      <c r="GW406" s="417"/>
      <c r="GX406" s="417"/>
      <c r="GY406" s="417"/>
      <c r="GZ406" s="417"/>
      <c r="HA406" s="417"/>
      <c r="HB406" s="417"/>
      <c r="HC406" s="417"/>
      <c r="HD406" s="417"/>
      <c r="HE406" s="417"/>
      <c r="HF406" s="417"/>
      <c r="HG406" s="417"/>
      <c r="HH406" s="417"/>
      <c r="HI406" s="417"/>
      <c r="HJ406" s="417"/>
      <c r="HK406" s="417"/>
      <c r="HL406" s="417"/>
      <c r="HM406" s="417"/>
      <c r="HN406" s="417"/>
      <c r="HO406" s="417"/>
      <c r="HP406" s="417"/>
      <c r="HQ406" s="417"/>
      <c r="HR406" s="417"/>
      <c r="HS406" s="417"/>
      <c r="HT406" s="417"/>
      <c r="HU406" s="417"/>
      <c r="HV406" s="417"/>
      <c r="HW406" s="417"/>
      <c r="HX406" s="417"/>
      <c r="HY406" s="417"/>
      <c r="HZ406" s="417"/>
      <c r="IA406" s="417"/>
      <c r="IB406" s="417"/>
      <c r="IC406" s="417"/>
      <c r="ID406" s="417"/>
      <c r="IE406" s="417"/>
      <c r="IF406" s="417"/>
      <c r="IG406" s="417"/>
      <c r="IH406" s="417"/>
      <c r="II406" s="417"/>
      <c r="IJ406" s="417"/>
      <c r="IK406" s="417"/>
      <c r="IL406" s="417"/>
      <c r="IM406" s="417"/>
      <c r="IN406" s="417"/>
      <c r="IO406" s="417"/>
      <c r="IP406" s="417"/>
      <c r="IQ406" s="417"/>
      <c r="IR406" s="417"/>
      <c r="IS406" s="417"/>
      <c r="IT406" s="417"/>
      <c r="IU406" s="417"/>
      <c r="IV406" s="417"/>
    </row>
    <row r="407" spans="2:256" s="378" customFormat="1" ht="36" hidden="1" customHeight="1">
      <c r="B407" s="379"/>
      <c r="C407" s="380"/>
      <c r="D407" s="379"/>
      <c r="E407" s="379"/>
      <c r="F407" s="379"/>
      <c r="G407" s="379"/>
      <c r="H407" s="379"/>
      <c r="I407" s="379"/>
      <c r="J407" s="481"/>
      <c r="K407" s="381"/>
      <c r="L407" s="380"/>
      <c r="M407" s="379"/>
      <c r="N407" s="379"/>
      <c r="O407" s="379"/>
      <c r="P407" s="379"/>
      <c r="Q407" s="379"/>
      <c r="R407" s="379"/>
      <c r="S407" s="379"/>
      <c r="T407" s="382"/>
      <c r="U407" s="417"/>
      <c r="V407" s="417"/>
      <c r="W407" s="417"/>
      <c r="X407" s="417"/>
      <c r="Y407" s="417"/>
      <c r="Z407" s="417"/>
      <c r="AA407" s="417"/>
      <c r="AB407" s="417"/>
      <c r="AC407" s="417"/>
      <c r="AD407" s="417"/>
      <c r="AE407" s="417"/>
      <c r="AF407" s="417"/>
      <c r="AG407" s="417"/>
      <c r="AH407" s="417"/>
      <c r="AI407" s="417"/>
      <c r="AJ407" s="417"/>
      <c r="AK407" s="417"/>
      <c r="AL407" s="417"/>
      <c r="AM407" s="417"/>
      <c r="AN407" s="417"/>
      <c r="AO407" s="417"/>
      <c r="AP407" s="417"/>
      <c r="AQ407" s="417"/>
      <c r="AR407" s="417"/>
      <c r="AS407" s="417"/>
      <c r="AT407" s="417"/>
      <c r="AU407" s="417"/>
      <c r="AV407" s="417"/>
      <c r="AW407" s="417"/>
      <c r="AX407" s="417"/>
      <c r="AY407" s="417"/>
      <c r="AZ407" s="417"/>
      <c r="BA407" s="417"/>
      <c r="BB407" s="417"/>
      <c r="BC407" s="417"/>
      <c r="BD407" s="417"/>
      <c r="BE407" s="417"/>
      <c r="BF407" s="417"/>
      <c r="BG407" s="417"/>
      <c r="BH407" s="417"/>
      <c r="BI407" s="417"/>
      <c r="BJ407" s="417"/>
      <c r="BK407" s="417"/>
      <c r="BL407" s="417"/>
      <c r="BM407" s="417"/>
      <c r="BN407" s="417"/>
      <c r="BO407" s="417"/>
      <c r="BP407" s="417"/>
      <c r="BQ407" s="417"/>
      <c r="BR407" s="417"/>
      <c r="BS407" s="417"/>
      <c r="BT407" s="417"/>
      <c r="BU407" s="417"/>
      <c r="BV407" s="417"/>
      <c r="BW407" s="417"/>
      <c r="BX407" s="417"/>
      <c r="BY407" s="417"/>
      <c r="BZ407" s="417"/>
      <c r="CA407" s="417"/>
      <c r="CB407" s="417"/>
      <c r="CC407" s="417"/>
      <c r="CD407" s="417"/>
      <c r="CE407" s="417"/>
      <c r="CF407" s="417"/>
      <c r="CG407" s="417"/>
      <c r="CH407" s="417"/>
      <c r="CI407" s="417"/>
      <c r="CJ407" s="417"/>
      <c r="CK407" s="417"/>
      <c r="CL407" s="417"/>
      <c r="CM407" s="417"/>
      <c r="CN407" s="417"/>
      <c r="CO407" s="417"/>
      <c r="CP407" s="417"/>
      <c r="CQ407" s="417"/>
      <c r="CR407" s="417"/>
      <c r="CS407" s="417"/>
      <c r="CT407" s="417"/>
      <c r="CU407" s="417"/>
      <c r="CV407" s="417"/>
      <c r="CW407" s="417"/>
      <c r="CX407" s="417"/>
      <c r="CY407" s="417"/>
      <c r="CZ407" s="417"/>
      <c r="DA407" s="417"/>
      <c r="DB407" s="417"/>
      <c r="DC407" s="417"/>
      <c r="DD407" s="417"/>
      <c r="DE407" s="417"/>
      <c r="DF407" s="417"/>
      <c r="DG407" s="417"/>
      <c r="DH407" s="417"/>
      <c r="DI407" s="417"/>
      <c r="DJ407" s="417"/>
      <c r="DK407" s="417"/>
      <c r="DL407" s="417"/>
      <c r="DM407" s="417"/>
      <c r="DN407" s="417"/>
      <c r="DO407" s="417"/>
      <c r="DP407" s="417"/>
      <c r="DQ407" s="417"/>
      <c r="DR407" s="417"/>
      <c r="DS407" s="417"/>
      <c r="DT407" s="417"/>
      <c r="DU407" s="417"/>
      <c r="DV407" s="417"/>
      <c r="DW407" s="417"/>
      <c r="DX407" s="417"/>
      <c r="DY407" s="417"/>
      <c r="DZ407" s="417"/>
      <c r="EA407" s="417"/>
      <c r="EB407" s="417"/>
      <c r="EC407" s="417"/>
      <c r="ED407" s="417"/>
      <c r="EE407" s="417"/>
      <c r="EF407" s="417"/>
      <c r="EG407" s="417"/>
      <c r="EH407" s="417"/>
      <c r="EI407" s="417"/>
      <c r="EJ407" s="417"/>
      <c r="EK407" s="417"/>
      <c r="EL407" s="417"/>
      <c r="EM407" s="417"/>
      <c r="EN407" s="417"/>
      <c r="EO407" s="417"/>
      <c r="EP407" s="417"/>
      <c r="EQ407" s="417"/>
      <c r="ER407" s="417"/>
      <c r="ES407" s="417"/>
      <c r="ET407" s="417"/>
      <c r="EU407" s="417"/>
      <c r="EV407" s="417"/>
      <c r="EW407" s="417"/>
      <c r="EX407" s="417"/>
      <c r="EY407" s="417"/>
      <c r="EZ407" s="417"/>
      <c r="FA407" s="417"/>
      <c r="FB407" s="417"/>
      <c r="FC407" s="417"/>
      <c r="FD407" s="417"/>
      <c r="FE407" s="417"/>
      <c r="FF407" s="417"/>
      <c r="FG407" s="417"/>
      <c r="FH407" s="417"/>
      <c r="FI407" s="417"/>
      <c r="FJ407" s="417"/>
      <c r="FK407" s="417"/>
      <c r="FL407" s="417"/>
      <c r="FM407" s="417"/>
      <c r="FN407" s="417"/>
      <c r="FO407" s="417"/>
      <c r="FP407" s="417"/>
      <c r="FQ407" s="417"/>
      <c r="FR407" s="417"/>
      <c r="FS407" s="417"/>
      <c r="FT407" s="417"/>
      <c r="FU407" s="417"/>
      <c r="FV407" s="417"/>
      <c r="FW407" s="417"/>
      <c r="FX407" s="417"/>
      <c r="FY407" s="417"/>
      <c r="FZ407" s="417"/>
      <c r="GA407" s="417"/>
      <c r="GB407" s="417"/>
      <c r="GC407" s="417"/>
      <c r="GD407" s="417"/>
      <c r="GE407" s="417"/>
      <c r="GF407" s="417"/>
      <c r="GG407" s="417"/>
      <c r="GH407" s="417"/>
      <c r="GI407" s="417"/>
      <c r="GJ407" s="417"/>
      <c r="GK407" s="417"/>
      <c r="GL407" s="417"/>
      <c r="GM407" s="417"/>
      <c r="GN407" s="417"/>
      <c r="GO407" s="417"/>
      <c r="GP407" s="417"/>
      <c r="GQ407" s="417"/>
      <c r="GR407" s="417"/>
      <c r="GS407" s="417"/>
      <c r="GT407" s="417"/>
      <c r="GU407" s="417"/>
      <c r="GV407" s="417"/>
      <c r="GW407" s="417"/>
      <c r="GX407" s="417"/>
      <c r="GY407" s="417"/>
      <c r="GZ407" s="417"/>
      <c r="HA407" s="417"/>
      <c r="HB407" s="417"/>
      <c r="HC407" s="417"/>
      <c r="HD407" s="417"/>
      <c r="HE407" s="417"/>
      <c r="HF407" s="417"/>
      <c r="HG407" s="417"/>
      <c r="HH407" s="417"/>
      <c r="HI407" s="417"/>
      <c r="HJ407" s="417"/>
      <c r="HK407" s="417"/>
      <c r="HL407" s="417"/>
      <c r="HM407" s="417"/>
      <c r="HN407" s="417"/>
      <c r="HO407" s="417"/>
      <c r="HP407" s="417"/>
      <c r="HQ407" s="417"/>
      <c r="HR407" s="417"/>
      <c r="HS407" s="417"/>
      <c r="HT407" s="417"/>
      <c r="HU407" s="417"/>
      <c r="HV407" s="417"/>
      <c r="HW407" s="417"/>
      <c r="HX407" s="417"/>
      <c r="HY407" s="417"/>
      <c r="HZ407" s="417"/>
      <c r="IA407" s="417"/>
      <c r="IB407" s="417"/>
      <c r="IC407" s="417"/>
      <c r="ID407" s="417"/>
      <c r="IE407" s="417"/>
      <c r="IF407" s="417"/>
      <c r="IG407" s="417"/>
      <c r="IH407" s="417"/>
      <c r="II407" s="417"/>
      <c r="IJ407" s="417"/>
      <c r="IK407" s="417"/>
      <c r="IL407" s="417"/>
      <c r="IM407" s="417"/>
      <c r="IN407" s="417"/>
      <c r="IO407" s="417"/>
      <c r="IP407" s="417"/>
      <c r="IQ407" s="417"/>
      <c r="IR407" s="417"/>
      <c r="IS407" s="417"/>
      <c r="IT407" s="417"/>
      <c r="IU407" s="417"/>
      <c r="IV407" s="417"/>
    </row>
    <row r="408" spans="2:256" s="378" customFormat="1" ht="36" hidden="1" customHeight="1">
      <c r="B408" s="379"/>
      <c r="C408" s="380"/>
      <c r="D408" s="379"/>
      <c r="E408" s="379"/>
      <c r="F408" s="379"/>
      <c r="G408" s="379"/>
      <c r="H408" s="379"/>
      <c r="I408" s="379"/>
      <c r="J408" s="481"/>
      <c r="K408" s="381"/>
      <c r="L408" s="380"/>
      <c r="M408" s="379"/>
      <c r="N408" s="379"/>
      <c r="O408" s="379"/>
      <c r="P408" s="379"/>
      <c r="Q408" s="379"/>
      <c r="R408" s="379"/>
      <c r="S408" s="379"/>
      <c r="T408" s="382"/>
      <c r="U408" s="417"/>
      <c r="V408" s="417"/>
      <c r="W408" s="417"/>
      <c r="X408" s="417"/>
      <c r="Y408" s="417"/>
      <c r="Z408" s="417"/>
      <c r="AA408" s="417"/>
      <c r="AB408" s="417"/>
      <c r="AC408" s="417"/>
      <c r="AD408" s="417"/>
      <c r="AE408" s="417"/>
      <c r="AF408" s="417"/>
      <c r="AG408" s="417"/>
      <c r="AH408" s="417"/>
      <c r="AI408" s="417"/>
      <c r="AJ408" s="417"/>
      <c r="AK408" s="417"/>
      <c r="AL408" s="417"/>
      <c r="AM408" s="417"/>
      <c r="AN408" s="417"/>
      <c r="AO408" s="417"/>
      <c r="AP408" s="417"/>
      <c r="AQ408" s="417"/>
      <c r="AR408" s="417"/>
      <c r="AS408" s="417"/>
      <c r="AT408" s="417"/>
      <c r="AU408" s="417"/>
      <c r="AV408" s="417"/>
      <c r="AW408" s="417"/>
      <c r="AX408" s="417"/>
      <c r="AY408" s="417"/>
      <c r="AZ408" s="417"/>
      <c r="BA408" s="417"/>
      <c r="BB408" s="417"/>
      <c r="BC408" s="417"/>
      <c r="BD408" s="417"/>
      <c r="BE408" s="417"/>
      <c r="BF408" s="417"/>
      <c r="BG408" s="417"/>
      <c r="BH408" s="417"/>
      <c r="BI408" s="417"/>
      <c r="BJ408" s="417"/>
      <c r="BK408" s="417"/>
      <c r="BL408" s="417"/>
      <c r="BM408" s="417"/>
      <c r="BN408" s="417"/>
      <c r="BO408" s="417"/>
      <c r="BP408" s="417"/>
      <c r="BQ408" s="417"/>
      <c r="BR408" s="417"/>
      <c r="BS408" s="417"/>
      <c r="BT408" s="417"/>
      <c r="BU408" s="417"/>
      <c r="BV408" s="417"/>
      <c r="BW408" s="417"/>
      <c r="BX408" s="417"/>
      <c r="BY408" s="417"/>
      <c r="BZ408" s="417"/>
      <c r="CA408" s="417"/>
      <c r="CB408" s="417"/>
      <c r="CC408" s="417"/>
      <c r="CD408" s="417"/>
      <c r="CE408" s="417"/>
      <c r="CF408" s="417"/>
      <c r="CG408" s="417"/>
      <c r="CH408" s="417"/>
      <c r="CI408" s="417"/>
      <c r="CJ408" s="417"/>
      <c r="CK408" s="417"/>
      <c r="CL408" s="417"/>
      <c r="CM408" s="417"/>
      <c r="CN408" s="417"/>
      <c r="CO408" s="417"/>
      <c r="CP408" s="417"/>
      <c r="CQ408" s="417"/>
      <c r="CR408" s="417"/>
      <c r="CS408" s="417"/>
      <c r="CT408" s="417"/>
      <c r="CU408" s="417"/>
      <c r="CV408" s="417"/>
      <c r="CW408" s="417"/>
      <c r="CX408" s="417"/>
      <c r="CY408" s="417"/>
      <c r="CZ408" s="417"/>
      <c r="DA408" s="417"/>
      <c r="DB408" s="417"/>
      <c r="DC408" s="417"/>
      <c r="DD408" s="417"/>
      <c r="DE408" s="417"/>
      <c r="DF408" s="417"/>
      <c r="DG408" s="417"/>
      <c r="DH408" s="417"/>
      <c r="DI408" s="417"/>
      <c r="DJ408" s="417"/>
      <c r="DK408" s="417"/>
      <c r="DL408" s="417"/>
      <c r="DM408" s="417"/>
      <c r="DN408" s="417"/>
      <c r="DO408" s="417"/>
      <c r="DP408" s="417"/>
      <c r="DQ408" s="417"/>
      <c r="DR408" s="417"/>
      <c r="DS408" s="417"/>
      <c r="DT408" s="417"/>
      <c r="DU408" s="417"/>
      <c r="DV408" s="417"/>
      <c r="DW408" s="417"/>
      <c r="DX408" s="417"/>
      <c r="DY408" s="417"/>
      <c r="DZ408" s="417"/>
      <c r="EA408" s="417"/>
      <c r="EB408" s="417"/>
      <c r="EC408" s="417"/>
      <c r="ED408" s="417"/>
      <c r="EE408" s="417"/>
      <c r="EF408" s="417"/>
      <c r="EG408" s="417"/>
      <c r="EH408" s="417"/>
      <c r="EI408" s="417"/>
      <c r="EJ408" s="417"/>
      <c r="EK408" s="417"/>
      <c r="EL408" s="417"/>
      <c r="EM408" s="417"/>
      <c r="EN408" s="417"/>
      <c r="EO408" s="417"/>
      <c r="EP408" s="417"/>
      <c r="EQ408" s="417"/>
      <c r="ER408" s="417"/>
      <c r="ES408" s="417"/>
      <c r="ET408" s="417"/>
      <c r="EU408" s="417"/>
      <c r="EV408" s="417"/>
      <c r="EW408" s="417"/>
      <c r="EX408" s="417"/>
      <c r="EY408" s="417"/>
      <c r="EZ408" s="417"/>
      <c r="FA408" s="417"/>
      <c r="FB408" s="417"/>
      <c r="FC408" s="417"/>
      <c r="FD408" s="417"/>
      <c r="FE408" s="417"/>
      <c r="FF408" s="417"/>
      <c r="FG408" s="417"/>
      <c r="FH408" s="417"/>
      <c r="FI408" s="417"/>
      <c r="FJ408" s="417"/>
      <c r="FK408" s="417"/>
      <c r="FL408" s="417"/>
      <c r="FM408" s="417"/>
      <c r="FN408" s="417"/>
      <c r="FO408" s="417"/>
      <c r="FP408" s="417"/>
      <c r="FQ408" s="417"/>
      <c r="FR408" s="417"/>
      <c r="FS408" s="417"/>
      <c r="FT408" s="417"/>
      <c r="FU408" s="417"/>
      <c r="FV408" s="417"/>
      <c r="FW408" s="417"/>
      <c r="FX408" s="417"/>
      <c r="FY408" s="417"/>
      <c r="FZ408" s="417"/>
      <c r="GA408" s="417"/>
      <c r="GB408" s="417"/>
      <c r="GC408" s="417"/>
      <c r="GD408" s="417"/>
      <c r="GE408" s="417"/>
      <c r="GF408" s="417"/>
      <c r="GG408" s="417"/>
      <c r="GH408" s="417"/>
      <c r="GI408" s="417"/>
      <c r="GJ408" s="417"/>
      <c r="GK408" s="417"/>
      <c r="GL408" s="417"/>
      <c r="GM408" s="417"/>
      <c r="GN408" s="417"/>
      <c r="GO408" s="417"/>
      <c r="GP408" s="417"/>
      <c r="GQ408" s="417"/>
      <c r="GR408" s="417"/>
      <c r="GS408" s="417"/>
      <c r="GT408" s="417"/>
      <c r="GU408" s="417"/>
      <c r="GV408" s="417"/>
      <c r="GW408" s="417"/>
      <c r="GX408" s="417"/>
      <c r="GY408" s="417"/>
      <c r="GZ408" s="417"/>
      <c r="HA408" s="417"/>
      <c r="HB408" s="417"/>
      <c r="HC408" s="417"/>
      <c r="HD408" s="417"/>
      <c r="HE408" s="417"/>
      <c r="HF408" s="417"/>
      <c r="HG408" s="417"/>
      <c r="HH408" s="417"/>
      <c r="HI408" s="417"/>
      <c r="HJ408" s="417"/>
      <c r="HK408" s="417"/>
      <c r="HL408" s="417"/>
      <c r="HM408" s="417"/>
      <c r="HN408" s="417"/>
      <c r="HO408" s="417"/>
      <c r="HP408" s="417"/>
      <c r="HQ408" s="417"/>
      <c r="HR408" s="417"/>
      <c r="HS408" s="417"/>
      <c r="HT408" s="417"/>
      <c r="HU408" s="417"/>
      <c r="HV408" s="417"/>
      <c r="HW408" s="417"/>
      <c r="HX408" s="417"/>
      <c r="HY408" s="417"/>
      <c r="HZ408" s="417"/>
      <c r="IA408" s="417"/>
      <c r="IB408" s="417"/>
      <c r="IC408" s="417"/>
      <c r="ID408" s="417"/>
      <c r="IE408" s="417"/>
      <c r="IF408" s="417"/>
      <c r="IG408" s="417"/>
      <c r="IH408" s="417"/>
      <c r="II408" s="417"/>
      <c r="IJ408" s="417"/>
      <c r="IK408" s="417"/>
      <c r="IL408" s="417"/>
      <c r="IM408" s="417"/>
      <c r="IN408" s="417"/>
      <c r="IO408" s="417"/>
      <c r="IP408" s="417"/>
      <c r="IQ408" s="417"/>
      <c r="IR408" s="417"/>
      <c r="IS408" s="417"/>
      <c r="IT408" s="417"/>
      <c r="IU408" s="417"/>
      <c r="IV408" s="417"/>
    </row>
    <row r="409" spans="2:256" s="378" customFormat="1" ht="36" hidden="1" customHeight="1">
      <c r="B409" s="379"/>
      <c r="C409" s="380"/>
      <c r="D409" s="379"/>
      <c r="E409" s="379"/>
      <c r="F409" s="379"/>
      <c r="G409" s="379"/>
      <c r="H409" s="379"/>
      <c r="I409" s="379"/>
      <c r="J409" s="481"/>
      <c r="K409" s="381"/>
      <c r="L409" s="380"/>
      <c r="M409" s="379"/>
      <c r="N409" s="379"/>
      <c r="O409" s="379"/>
      <c r="P409" s="379"/>
      <c r="Q409" s="379"/>
      <c r="R409" s="379"/>
      <c r="S409" s="379"/>
      <c r="T409" s="382"/>
      <c r="U409" s="417"/>
      <c r="V409" s="417"/>
      <c r="W409" s="417"/>
      <c r="X409" s="417"/>
      <c r="Y409" s="417"/>
      <c r="Z409" s="417"/>
      <c r="AA409" s="417"/>
      <c r="AB409" s="417"/>
      <c r="AC409" s="417"/>
      <c r="AD409" s="417"/>
      <c r="AE409" s="417"/>
      <c r="AF409" s="417"/>
      <c r="AG409" s="417"/>
      <c r="AH409" s="417"/>
      <c r="AI409" s="417"/>
      <c r="AJ409" s="417"/>
      <c r="AK409" s="417"/>
      <c r="AL409" s="417"/>
      <c r="AM409" s="417"/>
      <c r="AN409" s="417"/>
      <c r="AO409" s="417"/>
      <c r="AP409" s="417"/>
      <c r="AQ409" s="417"/>
      <c r="AR409" s="417"/>
      <c r="AS409" s="417"/>
      <c r="AT409" s="417"/>
      <c r="AU409" s="417"/>
      <c r="AV409" s="417"/>
      <c r="AW409" s="417"/>
      <c r="AX409" s="417"/>
      <c r="AY409" s="417"/>
      <c r="AZ409" s="417"/>
      <c r="BA409" s="417"/>
      <c r="BB409" s="417"/>
      <c r="BC409" s="417"/>
      <c r="BD409" s="417"/>
      <c r="BE409" s="417"/>
      <c r="BF409" s="417"/>
      <c r="BG409" s="417"/>
      <c r="BH409" s="417"/>
      <c r="BI409" s="417"/>
      <c r="BJ409" s="417"/>
      <c r="BK409" s="417"/>
      <c r="BL409" s="417"/>
      <c r="BM409" s="417"/>
      <c r="BN409" s="417"/>
      <c r="BO409" s="417"/>
      <c r="BP409" s="417"/>
      <c r="BQ409" s="417"/>
      <c r="BR409" s="417"/>
      <c r="BS409" s="417"/>
      <c r="BT409" s="417"/>
      <c r="BU409" s="417"/>
      <c r="BV409" s="417"/>
      <c r="BW409" s="417"/>
      <c r="BX409" s="417"/>
      <c r="BY409" s="417"/>
      <c r="BZ409" s="417"/>
      <c r="CA409" s="417"/>
      <c r="CB409" s="417"/>
      <c r="CC409" s="417"/>
      <c r="CD409" s="417"/>
      <c r="CE409" s="417"/>
      <c r="CF409" s="417"/>
      <c r="CG409" s="417"/>
      <c r="CH409" s="417"/>
      <c r="CI409" s="417"/>
      <c r="CJ409" s="417"/>
      <c r="CK409" s="417"/>
      <c r="CL409" s="417"/>
      <c r="CM409" s="417"/>
      <c r="CN409" s="417"/>
      <c r="CO409" s="417"/>
      <c r="CP409" s="417"/>
      <c r="CQ409" s="417"/>
      <c r="CR409" s="417"/>
      <c r="CS409" s="417"/>
      <c r="CT409" s="417"/>
      <c r="CU409" s="417"/>
      <c r="CV409" s="417"/>
      <c r="CW409" s="417"/>
      <c r="CX409" s="417"/>
      <c r="CY409" s="417"/>
      <c r="CZ409" s="417"/>
      <c r="DA409" s="417"/>
      <c r="DB409" s="417"/>
      <c r="DC409" s="417"/>
      <c r="DD409" s="417"/>
      <c r="DE409" s="417"/>
      <c r="DF409" s="417"/>
      <c r="DG409" s="417"/>
      <c r="DH409" s="417"/>
      <c r="DI409" s="417"/>
      <c r="DJ409" s="417"/>
      <c r="DK409" s="417"/>
      <c r="DL409" s="417"/>
      <c r="DM409" s="417"/>
      <c r="DN409" s="417"/>
      <c r="DO409" s="417"/>
      <c r="DP409" s="417"/>
      <c r="DQ409" s="417"/>
      <c r="DR409" s="417"/>
      <c r="DS409" s="417"/>
      <c r="DT409" s="417"/>
      <c r="DU409" s="417"/>
      <c r="DV409" s="417"/>
      <c r="DW409" s="417"/>
      <c r="DX409" s="417"/>
      <c r="DY409" s="417"/>
      <c r="DZ409" s="417"/>
      <c r="EA409" s="417"/>
      <c r="EB409" s="417"/>
      <c r="EC409" s="417"/>
      <c r="ED409" s="417"/>
      <c r="EE409" s="417"/>
      <c r="EF409" s="417"/>
      <c r="EG409" s="417"/>
      <c r="EH409" s="417"/>
      <c r="EI409" s="417"/>
      <c r="EJ409" s="417"/>
      <c r="EK409" s="417"/>
      <c r="EL409" s="417"/>
      <c r="EM409" s="417"/>
      <c r="EN409" s="417"/>
      <c r="EO409" s="417"/>
      <c r="EP409" s="417"/>
      <c r="EQ409" s="417"/>
      <c r="ER409" s="417"/>
      <c r="ES409" s="417"/>
      <c r="ET409" s="417"/>
      <c r="EU409" s="417"/>
      <c r="EV409" s="417"/>
      <c r="EW409" s="417"/>
      <c r="EX409" s="417"/>
      <c r="EY409" s="417"/>
      <c r="EZ409" s="417"/>
      <c r="FA409" s="417"/>
      <c r="FB409" s="417"/>
      <c r="FC409" s="417"/>
      <c r="FD409" s="417"/>
      <c r="FE409" s="417"/>
      <c r="FF409" s="417"/>
      <c r="FG409" s="417"/>
      <c r="FH409" s="417"/>
      <c r="FI409" s="417"/>
      <c r="FJ409" s="417"/>
      <c r="FK409" s="417"/>
      <c r="FL409" s="417"/>
      <c r="FM409" s="417"/>
      <c r="FN409" s="417"/>
      <c r="FO409" s="417"/>
      <c r="FP409" s="417"/>
      <c r="FQ409" s="417"/>
      <c r="FR409" s="417"/>
      <c r="FS409" s="417"/>
      <c r="FT409" s="417"/>
      <c r="FU409" s="417"/>
      <c r="FV409" s="417"/>
      <c r="FW409" s="417"/>
      <c r="FX409" s="417"/>
      <c r="FY409" s="417"/>
      <c r="FZ409" s="417"/>
      <c r="GA409" s="417"/>
      <c r="GB409" s="417"/>
      <c r="GC409" s="417"/>
      <c r="GD409" s="417"/>
      <c r="GE409" s="417"/>
      <c r="GF409" s="417"/>
      <c r="GG409" s="417"/>
      <c r="GH409" s="417"/>
      <c r="GI409" s="417"/>
      <c r="GJ409" s="417"/>
      <c r="GK409" s="417"/>
      <c r="GL409" s="417"/>
      <c r="GM409" s="417"/>
      <c r="GN409" s="417"/>
      <c r="GO409" s="417"/>
      <c r="GP409" s="417"/>
      <c r="GQ409" s="417"/>
      <c r="GR409" s="417"/>
      <c r="GS409" s="417"/>
      <c r="GT409" s="417"/>
      <c r="GU409" s="417"/>
      <c r="GV409" s="417"/>
      <c r="GW409" s="417"/>
      <c r="GX409" s="417"/>
      <c r="GY409" s="417"/>
      <c r="GZ409" s="417"/>
      <c r="HA409" s="417"/>
      <c r="HB409" s="417"/>
      <c r="HC409" s="417"/>
      <c r="HD409" s="417"/>
      <c r="HE409" s="417"/>
      <c r="HF409" s="417"/>
      <c r="HG409" s="417"/>
      <c r="HH409" s="417"/>
      <c r="HI409" s="417"/>
      <c r="HJ409" s="417"/>
      <c r="HK409" s="417"/>
      <c r="HL409" s="417"/>
      <c r="HM409" s="417"/>
      <c r="HN409" s="417"/>
      <c r="HO409" s="417"/>
      <c r="HP409" s="417"/>
      <c r="HQ409" s="417"/>
      <c r="HR409" s="417"/>
      <c r="HS409" s="417"/>
      <c r="HT409" s="417"/>
      <c r="HU409" s="417"/>
      <c r="HV409" s="417"/>
      <c r="HW409" s="417"/>
      <c r="HX409" s="417"/>
      <c r="HY409" s="417"/>
      <c r="HZ409" s="417"/>
      <c r="IA409" s="417"/>
      <c r="IB409" s="417"/>
      <c r="IC409" s="417"/>
      <c r="ID409" s="417"/>
      <c r="IE409" s="417"/>
      <c r="IF409" s="417"/>
      <c r="IG409" s="417"/>
      <c r="IH409" s="417"/>
      <c r="II409" s="417"/>
      <c r="IJ409" s="417"/>
      <c r="IK409" s="417"/>
      <c r="IL409" s="417"/>
      <c r="IM409" s="417"/>
      <c r="IN409" s="417"/>
      <c r="IO409" s="417"/>
      <c r="IP409" s="417"/>
      <c r="IQ409" s="417"/>
      <c r="IR409" s="417"/>
      <c r="IS409" s="417"/>
      <c r="IT409" s="417"/>
      <c r="IU409" s="417"/>
      <c r="IV409" s="417"/>
    </row>
    <row r="410" spans="2:256" s="378" customFormat="1" ht="36" hidden="1" customHeight="1">
      <c r="B410" s="379"/>
      <c r="C410" s="380"/>
      <c r="D410" s="379"/>
      <c r="E410" s="379"/>
      <c r="F410" s="379"/>
      <c r="G410" s="379"/>
      <c r="H410" s="379"/>
      <c r="I410" s="379"/>
      <c r="J410" s="481"/>
      <c r="K410" s="381"/>
      <c r="L410" s="380"/>
      <c r="M410" s="379"/>
      <c r="N410" s="379"/>
      <c r="O410" s="379"/>
      <c r="P410" s="379"/>
      <c r="Q410" s="379"/>
      <c r="R410" s="379"/>
      <c r="S410" s="379"/>
      <c r="T410" s="382"/>
      <c r="U410" s="417"/>
      <c r="V410" s="417"/>
      <c r="W410" s="417"/>
      <c r="X410" s="417"/>
      <c r="Y410" s="417"/>
      <c r="Z410" s="417"/>
      <c r="AA410" s="417"/>
      <c r="AB410" s="417"/>
      <c r="AC410" s="417"/>
      <c r="AD410" s="417"/>
      <c r="AE410" s="417"/>
      <c r="AF410" s="417"/>
      <c r="AG410" s="417"/>
      <c r="AH410" s="417"/>
      <c r="AI410" s="417"/>
      <c r="AJ410" s="417"/>
      <c r="AK410" s="417"/>
      <c r="AL410" s="417"/>
      <c r="AM410" s="417"/>
      <c r="AN410" s="417"/>
      <c r="AO410" s="417"/>
      <c r="AP410" s="417"/>
      <c r="AQ410" s="417"/>
      <c r="AR410" s="417"/>
      <c r="AS410" s="417"/>
      <c r="AT410" s="417"/>
      <c r="AU410" s="417"/>
      <c r="AV410" s="417"/>
      <c r="AW410" s="417"/>
      <c r="AX410" s="417"/>
      <c r="AY410" s="417"/>
      <c r="AZ410" s="417"/>
      <c r="BA410" s="417"/>
      <c r="BB410" s="417"/>
      <c r="BC410" s="417"/>
      <c r="BD410" s="417"/>
      <c r="BE410" s="417"/>
      <c r="BF410" s="417"/>
      <c r="BG410" s="417"/>
      <c r="BH410" s="417"/>
      <c r="BI410" s="417"/>
      <c r="BJ410" s="417"/>
      <c r="BK410" s="417"/>
      <c r="BL410" s="417"/>
      <c r="BM410" s="417"/>
      <c r="BN410" s="417"/>
      <c r="BO410" s="417"/>
      <c r="BP410" s="417"/>
      <c r="BQ410" s="417"/>
      <c r="BR410" s="417"/>
      <c r="BS410" s="417"/>
      <c r="BT410" s="417"/>
      <c r="BU410" s="417"/>
      <c r="BV410" s="417"/>
      <c r="BW410" s="417"/>
      <c r="BX410" s="417"/>
      <c r="BY410" s="417"/>
      <c r="BZ410" s="417"/>
      <c r="CA410" s="417"/>
      <c r="CB410" s="417"/>
      <c r="CC410" s="417"/>
      <c r="CD410" s="417"/>
      <c r="CE410" s="417"/>
      <c r="CF410" s="417"/>
      <c r="CG410" s="417"/>
      <c r="CH410" s="417"/>
      <c r="CI410" s="417"/>
      <c r="CJ410" s="417"/>
      <c r="CK410" s="417"/>
      <c r="CL410" s="417"/>
      <c r="CM410" s="417"/>
      <c r="CN410" s="417"/>
      <c r="CO410" s="417"/>
      <c r="CP410" s="417"/>
      <c r="CQ410" s="417"/>
      <c r="CR410" s="417"/>
      <c r="CS410" s="417"/>
      <c r="CT410" s="417"/>
      <c r="CU410" s="417"/>
      <c r="CV410" s="417"/>
      <c r="CW410" s="417"/>
      <c r="CX410" s="417"/>
      <c r="CY410" s="417"/>
      <c r="CZ410" s="417"/>
      <c r="DA410" s="417"/>
      <c r="DB410" s="417"/>
      <c r="DC410" s="417"/>
      <c r="DD410" s="417"/>
      <c r="DE410" s="417"/>
      <c r="DF410" s="417"/>
      <c r="DG410" s="417"/>
      <c r="DH410" s="417"/>
      <c r="DI410" s="417"/>
      <c r="DJ410" s="417"/>
      <c r="DK410" s="417"/>
      <c r="DL410" s="417"/>
      <c r="DM410" s="417"/>
      <c r="DN410" s="417"/>
      <c r="DO410" s="417"/>
      <c r="DP410" s="417"/>
      <c r="DQ410" s="417"/>
      <c r="DR410" s="417"/>
      <c r="DS410" s="417"/>
      <c r="DT410" s="417"/>
      <c r="DU410" s="417"/>
      <c r="DV410" s="417"/>
      <c r="DW410" s="417"/>
      <c r="DX410" s="417"/>
      <c r="DY410" s="417"/>
      <c r="DZ410" s="417"/>
      <c r="EA410" s="417"/>
      <c r="EB410" s="417"/>
      <c r="EC410" s="417"/>
      <c r="ED410" s="417"/>
      <c r="EE410" s="417"/>
      <c r="EF410" s="417"/>
      <c r="EG410" s="417"/>
      <c r="EH410" s="417"/>
      <c r="EI410" s="417"/>
      <c r="EJ410" s="417"/>
      <c r="EK410" s="417"/>
      <c r="EL410" s="417"/>
      <c r="EM410" s="417"/>
      <c r="EN410" s="417"/>
      <c r="EO410" s="417"/>
      <c r="EP410" s="417"/>
      <c r="EQ410" s="417"/>
      <c r="ER410" s="417"/>
      <c r="ES410" s="417"/>
      <c r="ET410" s="417"/>
      <c r="EU410" s="417"/>
      <c r="EV410" s="417"/>
      <c r="EW410" s="417"/>
      <c r="EX410" s="417"/>
      <c r="EY410" s="417"/>
      <c r="EZ410" s="417"/>
      <c r="FA410" s="417"/>
      <c r="FB410" s="417"/>
      <c r="FC410" s="417"/>
      <c r="FD410" s="417"/>
      <c r="FE410" s="417"/>
      <c r="FF410" s="417"/>
      <c r="FG410" s="417"/>
      <c r="FH410" s="417"/>
      <c r="FI410" s="417"/>
      <c r="FJ410" s="417"/>
      <c r="FK410" s="417"/>
      <c r="FL410" s="417"/>
      <c r="FM410" s="417"/>
      <c r="FN410" s="417"/>
      <c r="FO410" s="417"/>
      <c r="FP410" s="417"/>
      <c r="FQ410" s="417"/>
      <c r="FR410" s="417"/>
      <c r="FS410" s="417"/>
      <c r="FT410" s="417"/>
      <c r="FU410" s="417"/>
      <c r="FV410" s="417"/>
      <c r="FW410" s="417"/>
      <c r="FX410" s="417"/>
      <c r="FY410" s="417"/>
      <c r="FZ410" s="417"/>
      <c r="GA410" s="417"/>
      <c r="GB410" s="417"/>
      <c r="GC410" s="417"/>
      <c r="GD410" s="417"/>
      <c r="GE410" s="417"/>
      <c r="GF410" s="417"/>
      <c r="GG410" s="417"/>
      <c r="GH410" s="417"/>
      <c r="GI410" s="417"/>
      <c r="GJ410" s="417"/>
      <c r="GK410" s="417"/>
      <c r="GL410" s="417"/>
      <c r="GM410" s="417"/>
      <c r="GN410" s="417"/>
      <c r="GO410" s="417"/>
      <c r="GP410" s="417"/>
      <c r="GQ410" s="417"/>
      <c r="GR410" s="417"/>
      <c r="GS410" s="417"/>
      <c r="GT410" s="417"/>
      <c r="GU410" s="417"/>
      <c r="GV410" s="417"/>
      <c r="GW410" s="417"/>
      <c r="GX410" s="417"/>
      <c r="GY410" s="417"/>
      <c r="GZ410" s="417"/>
      <c r="HA410" s="417"/>
      <c r="HB410" s="417"/>
      <c r="HC410" s="417"/>
      <c r="HD410" s="417"/>
      <c r="HE410" s="417"/>
      <c r="HF410" s="417"/>
      <c r="HG410" s="417"/>
      <c r="HH410" s="417"/>
      <c r="HI410" s="417"/>
      <c r="HJ410" s="417"/>
      <c r="HK410" s="417"/>
      <c r="HL410" s="417"/>
      <c r="HM410" s="417"/>
      <c r="HN410" s="417"/>
      <c r="HO410" s="417"/>
      <c r="HP410" s="417"/>
      <c r="HQ410" s="417"/>
      <c r="HR410" s="417"/>
      <c r="HS410" s="417"/>
      <c r="HT410" s="417"/>
      <c r="HU410" s="417"/>
      <c r="HV410" s="417"/>
      <c r="HW410" s="417"/>
      <c r="HX410" s="417"/>
      <c r="HY410" s="417"/>
      <c r="HZ410" s="417"/>
      <c r="IA410" s="417"/>
      <c r="IB410" s="417"/>
      <c r="IC410" s="417"/>
      <c r="ID410" s="417"/>
      <c r="IE410" s="417"/>
      <c r="IF410" s="417"/>
      <c r="IG410" s="417"/>
      <c r="IH410" s="417"/>
      <c r="II410" s="417"/>
      <c r="IJ410" s="417"/>
      <c r="IK410" s="417"/>
      <c r="IL410" s="417"/>
      <c r="IM410" s="417"/>
      <c r="IN410" s="417"/>
      <c r="IO410" s="417"/>
      <c r="IP410" s="417"/>
      <c r="IQ410" s="417"/>
      <c r="IR410" s="417"/>
      <c r="IS410" s="417"/>
      <c r="IT410" s="417"/>
      <c r="IU410" s="417"/>
      <c r="IV410" s="417"/>
    </row>
    <row r="411" spans="2:256" s="378" customFormat="1" ht="36" hidden="1" customHeight="1">
      <c r="B411" s="379"/>
      <c r="C411" s="380"/>
      <c r="D411" s="379"/>
      <c r="E411" s="379"/>
      <c r="F411" s="379"/>
      <c r="G411" s="379"/>
      <c r="H411" s="379"/>
      <c r="I411" s="379"/>
      <c r="J411" s="481"/>
      <c r="K411" s="381"/>
      <c r="L411" s="380"/>
      <c r="M411" s="379"/>
      <c r="N411" s="379"/>
      <c r="O411" s="379"/>
      <c r="P411" s="379"/>
      <c r="Q411" s="379"/>
      <c r="R411" s="379"/>
      <c r="S411" s="379"/>
      <c r="T411" s="382"/>
      <c r="U411" s="417"/>
      <c r="V411" s="417"/>
      <c r="W411" s="417"/>
      <c r="X411" s="417"/>
      <c r="Y411" s="417"/>
      <c r="Z411" s="417"/>
      <c r="AA411" s="417"/>
      <c r="AB411" s="417"/>
      <c r="AC411" s="417"/>
      <c r="AD411" s="417"/>
      <c r="AE411" s="417"/>
      <c r="AF411" s="417"/>
      <c r="AG411" s="417"/>
      <c r="AH411" s="417"/>
      <c r="AI411" s="417"/>
      <c r="AJ411" s="417"/>
      <c r="AK411" s="417"/>
      <c r="AL411" s="417"/>
      <c r="AM411" s="417"/>
      <c r="AN411" s="417"/>
      <c r="AO411" s="417"/>
      <c r="AP411" s="417"/>
      <c r="AQ411" s="417"/>
      <c r="AR411" s="417"/>
      <c r="AS411" s="417"/>
      <c r="AT411" s="417"/>
      <c r="AU411" s="417"/>
      <c r="AV411" s="417"/>
      <c r="AW411" s="417"/>
      <c r="AX411" s="417"/>
      <c r="AY411" s="417"/>
      <c r="AZ411" s="417"/>
      <c r="BA411" s="417"/>
      <c r="BB411" s="417"/>
      <c r="BC411" s="417"/>
      <c r="BD411" s="417"/>
      <c r="BE411" s="417"/>
      <c r="BF411" s="417"/>
      <c r="BG411" s="417"/>
      <c r="BH411" s="417"/>
      <c r="BI411" s="417"/>
      <c r="BJ411" s="417"/>
      <c r="BK411" s="417"/>
      <c r="BL411" s="417"/>
      <c r="BM411" s="417"/>
      <c r="BN411" s="417"/>
      <c r="BO411" s="417"/>
      <c r="BP411" s="417"/>
      <c r="BQ411" s="417"/>
      <c r="BR411" s="417"/>
      <c r="BS411" s="417"/>
      <c r="BT411" s="417"/>
      <c r="BU411" s="417"/>
      <c r="BV411" s="417"/>
      <c r="BW411" s="417"/>
      <c r="BX411" s="417"/>
      <c r="BY411" s="417"/>
      <c r="BZ411" s="417"/>
      <c r="CA411" s="417"/>
      <c r="CB411" s="417"/>
      <c r="CC411" s="417"/>
      <c r="CD411" s="417"/>
      <c r="CE411" s="417"/>
      <c r="CF411" s="417"/>
      <c r="CG411" s="417"/>
      <c r="CH411" s="417"/>
      <c r="CI411" s="417"/>
      <c r="CJ411" s="417"/>
      <c r="CK411" s="417"/>
      <c r="CL411" s="417"/>
      <c r="CM411" s="417"/>
      <c r="CN411" s="417"/>
      <c r="CO411" s="417"/>
      <c r="CP411" s="417"/>
      <c r="CQ411" s="417"/>
      <c r="CR411" s="417"/>
      <c r="CS411" s="417"/>
      <c r="CT411" s="417"/>
      <c r="CU411" s="417"/>
      <c r="CV411" s="417"/>
      <c r="CW411" s="417"/>
      <c r="CX411" s="417"/>
      <c r="CY411" s="417"/>
      <c r="CZ411" s="417"/>
      <c r="DA411" s="417"/>
      <c r="DB411" s="417"/>
      <c r="DC411" s="417"/>
      <c r="DD411" s="417"/>
      <c r="DE411" s="417"/>
      <c r="DF411" s="417"/>
      <c r="DG411" s="417"/>
      <c r="DH411" s="417"/>
      <c r="DI411" s="417"/>
      <c r="DJ411" s="417"/>
      <c r="DK411" s="417"/>
      <c r="DL411" s="417"/>
      <c r="DM411" s="417"/>
      <c r="DN411" s="417"/>
      <c r="DO411" s="417"/>
      <c r="DP411" s="417"/>
      <c r="DQ411" s="417"/>
      <c r="DR411" s="417"/>
      <c r="DS411" s="417"/>
      <c r="DT411" s="417"/>
      <c r="DU411" s="417"/>
      <c r="DV411" s="417"/>
      <c r="DW411" s="417"/>
      <c r="DX411" s="417"/>
      <c r="DY411" s="417"/>
      <c r="DZ411" s="417"/>
      <c r="EA411" s="417"/>
      <c r="EB411" s="417"/>
      <c r="EC411" s="417"/>
      <c r="ED411" s="417"/>
      <c r="EE411" s="417"/>
      <c r="EF411" s="417"/>
      <c r="EG411" s="417"/>
      <c r="EH411" s="417"/>
      <c r="EI411" s="417"/>
      <c r="EJ411" s="417"/>
      <c r="EK411" s="417"/>
      <c r="EL411" s="417"/>
      <c r="EM411" s="417"/>
      <c r="EN411" s="417"/>
      <c r="EO411" s="417"/>
      <c r="EP411" s="417"/>
      <c r="EQ411" s="417"/>
      <c r="ER411" s="417"/>
      <c r="ES411" s="417"/>
      <c r="ET411" s="417"/>
      <c r="EU411" s="417"/>
      <c r="EV411" s="417"/>
      <c r="EW411" s="417"/>
      <c r="EX411" s="417"/>
      <c r="EY411" s="417"/>
      <c r="EZ411" s="417"/>
      <c r="FA411" s="417"/>
      <c r="FB411" s="417"/>
      <c r="FC411" s="417"/>
      <c r="FD411" s="417"/>
      <c r="FE411" s="417"/>
      <c r="FF411" s="417"/>
      <c r="FG411" s="417"/>
      <c r="FH411" s="417"/>
      <c r="FI411" s="417"/>
      <c r="FJ411" s="417"/>
      <c r="FK411" s="417"/>
      <c r="FL411" s="417"/>
      <c r="FM411" s="417"/>
      <c r="FN411" s="417"/>
      <c r="FO411" s="417"/>
      <c r="FP411" s="417"/>
      <c r="FQ411" s="417"/>
      <c r="FR411" s="417"/>
      <c r="FS411" s="417"/>
      <c r="FT411" s="417"/>
      <c r="FU411" s="417"/>
      <c r="FV411" s="417"/>
      <c r="FW411" s="417"/>
      <c r="FX411" s="417"/>
      <c r="FY411" s="417"/>
      <c r="FZ411" s="417"/>
      <c r="GA411" s="417"/>
      <c r="GB411" s="417"/>
      <c r="GC411" s="417"/>
      <c r="GD411" s="417"/>
      <c r="GE411" s="417"/>
      <c r="GF411" s="417"/>
      <c r="GG411" s="417"/>
      <c r="GH411" s="417"/>
      <c r="GI411" s="417"/>
      <c r="GJ411" s="417"/>
      <c r="GK411" s="417"/>
      <c r="GL411" s="417"/>
      <c r="GM411" s="417"/>
      <c r="GN411" s="417"/>
      <c r="GO411" s="417"/>
      <c r="GP411" s="417"/>
      <c r="GQ411" s="417"/>
      <c r="GR411" s="417"/>
      <c r="GS411" s="417"/>
      <c r="GT411" s="417"/>
      <c r="GU411" s="417"/>
      <c r="GV411" s="417"/>
      <c r="GW411" s="417"/>
      <c r="GX411" s="417"/>
      <c r="GY411" s="417"/>
      <c r="GZ411" s="417"/>
      <c r="HA411" s="417"/>
      <c r="HB411" s="417"/>
      <c r="HC411" s="417"/>
      <c r="HD411" s="417"/>
      <c r="HE411" s="417"/>
      <c r="HF411" s="417"/>
      <c r="HG411" s="417"/>
      <c r="HH411" s="417"/>
      <c r="HI411" s="417"/>
      <c r="HJ411" s="417"/>
      <c r="HK411" s="417"/>
      <c r="HL411" s="417"/>
      <c r="HM411" s="417"/>
      <c r="HN411" s="417"/>
      <c r="HO411" s="417"/>
      <c r="HP411" s="417"/>
      <c r="HQ411" s="417"/>
      <c r="HR411" s="417"/>
      <c r="HS411" s="417"/>
      <c r="HT411" s="417"/>
      <c r="HU411" s="417"/>
      <c r="HV411" s="417"/>
      <c r="HW411" s="417"/>
      <c r="HX411" s="417"/>
      <c r="HY411" s="417"/>
      <c r="HZ411" s="417"/>
      <c r="IA411" s="417"/>
      <c r="IB411" s="417"/>
      <c r="IC411" s="417"/>
      <c r="ID411" s="417"/>
      <c r="IE411" s="417"/>
      <c r="IF411" s="417"/>
      <c r="IG411" s="417"/>
      <c r="IH411" s="417"/>
      <c r="II411" s="417"/>
      <c r="IJ411" s="417"/>
      <c r="IK411" s="417"/>
      <c r="IL411" s="417"/>
      <c r="IM411" s="417"/>
      <c r="IN411" s="417"/>
      <c r="IO411" s="417"/>
      <c r="IP411" s="417"/>
      <c r="IQ411" s="417"/>
      <c r="IR411" s="417"/>
      <c r="IS411" s="417"/>
      <c r="IT411" s="417"/>
      <c r="IU411" s="417"/>
      <c r="IV411" s="417"/>
    </row>
    <row r="412" spans="2:256" s="378" customFormat="1" ht="36" hidden="1" customHeight="1">
      <c r="B412" s="379"/>
      <c r="C412" s="380"/>
      <c r="D412" s="379"/>
      <c r="E412" s="379"/>
      <c r="F412" s="379"/>
      <c r="G412" s="379"/>
      <c r="H412" s="379"/>
      <c r="I412" s="379"/>
      <c r="J412" s="481"/>
      <c r="K412" s="381"/>
      <c r="L412" s="380"/>
      <c r="M412" s="379"/>
      <c r="N412" s="379"/>
      <c r="O412" s="379"/>
      <c r="P412" s="379"/>
      <c r="Q412" s="379"/>
      <c r="R412" s="379"/>
      <c r="S412" s="379"/>
      <c r="T412" s="382"/>
      <c r="U412" s="417"/>
      <c r="V412" s="417"/>
      <c r="W412" s="417"/>
      <c r="X412" s="417"/>
      <c r="Y412" s="417"/>
      <c r="Z412" s="417"/>
      <c r="AA412" s="417"/>
      <c r="AB412" s="417"/>
      <c r="AC412" s="417"/>
      <c r="AD412" s="417"/>
      <c r="AE412" s="417"/>
      <c r="AF412" s="417"/>
      <c r="AG412" s="417"/>
      <c r="AH412" s="417"/>
      <c r="AI412" s="417"/>
      <c r="AJ412" s="417"/>
      <c r="AK412" s="417"/>
      <c r="AL412" s="417"/>
      <c r="AM412" s="417"/>
      <c r="AN412" s="417"/>
      <c r="AO412" s="417"/>
      <c r="AP412" s="417"/>
      <c r="AQ412" s="417"/>
      <c r="AR412" s="417"/>
      <c r="AS412" s="417"/>
      <c r="AT412" s="417"/>
      <c r="AU412" s="417"/>
      <c r="AV412" s="417"/>
      <c r="AW412" s="417"/>
      <c r="AX412" s="417"/>
      <c r="AY412" s="417"/>
      <c r="AZ412" s="417"/>
      <c r="BA412" s="417"/>
      <c r="BB412" s="417"/>
      <c r="BC412" s="417"/>
      <c r="BD412" s="417"/>
      <c r="BE412" s="417"/>
      <c r="BF412" s="417"/>
      <c r="BG412" s="417"/>
      <c r="BH412" s="417"/>
      <c r="BI412" s="417"/>
      <c r="BJ412" s="417"/>
      <c r="BK412" s="417"/>
      <c r="BL412" s="417"/>
      <c r="BM412" s="417"/>
      <c r="BN412" s="417"/>
      <c r="BO412" s="417"/>
      <c r="BP412" s="417"/>
      <c r="BQ412" s="417"/>
      <c r="BR412" s="417"/>
      <c r="BS412" s="417"/>
      <c r="BT412" s="417"/>
      <c r="BU412" s="417"/>
      <c r="BV412" s="417"/>
      <c r="BW412" s="417"/>
      <c r="BX412" s="417"/>
      <c r="BY412" s="417"/>
      <c r="BZ412" s="417"/>
      <c r="CA412" s="417"/>
      <c r="CB412" s="417"/>
      <c r="CC412" s="417"/>
      <c r="CD412" s="417"/>
      <c r="CE412" s="417"/>
      <c r="CF412" s="417"/>
      <c r="CG412" s="417"/>
      <c r="CH412" s="417"/>
      <c r="CI412" s="417"/>
      <c r="CJ412" s="417"/>
      <c r="CK412" s="417"/>
      <c r="CL412" s="417"/>
      <c r="CM412" s="417"/>
      <c r="CN412" s="417"/>
      <c r="CO412" s="417"/>
      <c r="CP412" s="417"/>
      <c r="CQ412" s="417"/>
      <c r="CR412" s="417"/>
      <c r="CS412" s="417"/>
      <c r="CT412" s="417"/>
      <c r="CU412" s="417"/>
      <c r="CV412" s="417"/>
      <c r="CW412" s="417"/>
      <c r="CX412" s="417"/>
      <c r="CY412" s="417"/>
      <c r="CZ412" s="417"/>
      <c r="DA412" s="417"/>
      <c r="DB412" s="417"/>
      <c r="DC412" s="417"/>
      <c r="DD412" s="417"/>
      <c r="DE412" s="417"/>
      <c r="DF412" s="417"/>
      <c r="DG412" s="417"/>
      <c r="DH412" s="417"/>
      <c r="DI412" s="417"/>
      <c r="DJ412" s="417"/>
      <c r="DK412" s="417"/>
      <c r="DL412" s="417"/>
      <c r="DM412" s="417"/>
      <c r="DN412" s="417"/>
      <c r="DO412" s="417"/>
      <c r="DP412" s="417"/>
      <c r="DQ412" s="417"/>
      <c r="DR412" s="417"/>
      <c r="DS412" s="417"/>
      <c r="DT412" s="417"/>
      <c r="DU412" s="417"/>
      <c r="DV412" s="417"/>
      <c r="DW412" s="417"/>
      <c r="DX412" s="417"/>
      <c r="DY412" s="417"/>
      <c r="DZ412" s="417"/>
      <c r="EA412" s="417"/>
      <c r="EB412" s="417"/>
      <c r="EC412" s="417"/>
      <c r="ED412" s="417"/>
      <c r="EE412" s="417"/>
      <c r="EF412" s="417"/>
      <c r="EG412" s="417"/>
      <c r="EH412" s="417"/>
      <c r="EI412" s="417"/>
      <c r="EJ412" s="417"/>
      <c r="EK412" s="417"/>
      <c r="EL412" s="417"/>
      <c r="EM412" s="417"/>
      <c r="EN412" s="417"/>
      <c r="EO412" s="417"/>
      <c r="EP412" s="417"/>
      <c r="EQ412" s="417"/>
      <c r="ER412" s="417"/>
      <c r="ES412" s="417"/>
      <c r="ET412" s="417"/>
      <c r="EU412" s="417"/>
      <c r="EV412" s="417"/>
      <c r="EW412" s="417"/>
      <c r="EX412" s="417"/>
      <c r="EY412" s="417"/>
      <c r="EZ412" s="417"/>
      <c r="FA412" s="417"/>
      <c r="FB412" s="417"/>
      <c r="FC412" s="417"/>
      <c r="FD412" s="417"/>
      <c r="FE412" s="417"/>
      <c r="FF412" s="417"/>
      <c r="FG412" s="417"/>
      <c r="FH412" s="417"/>
      <c r="FI412" s="417"/>
      <c r="FJ412" s="417"/>
      <c r="FK412" s="417"/>
      <c r="FL412" s="417"/>
      <c r="FM412" s="417"/>
      <c r="FN412" s="417"/>
      <c r="FO412" s="417"/>
      <c r="FP412" s="417"/>
      <c r="FQ412" s="417"/>
      <c r="FR412" s="417"/>
      <c r="FS412" s="417"/>
      <c r="FT412" s="417"/>
      <c r="FU412" s="417"/>
      <c r="FV412" s="417"/>
      <c r="FW412" s="417"/>
      <c r="FX412" s="417"/>
      <c r="FY412" s="417"/>
      <c r="FZ412" s="417"/>
      <c r="GA412" s="417"/>
      <c r="GB412" s="417"/>
      <c r="GC412" s="417"/>
      <c r="GD412" s="417"/>
      <c r="GE412" s="417"/>
      <c r="GF412" s="417"/>
      <c r="GG412" s="417"/>
      <c r="GH412" s="417"/>
      <c r="GI412" s="417"/>
      <c r="GJ412" s="417"/>
      <c r="GK412" s="417"/>
      <c r="GL412" s="417"/>
      <c r="GM412" s="417"/>
      <c r="GN412" s="417"/>
      <c r="GO412" s="417"/>
      <c r="GP412" s="417"/>
      <c r="GQ412" s="417"/>
      <c r="GR412" s="417"/>
      <c r="GS412" s="417"/>
      <c r="GT412" s="417"/>
      <c r="GU412" s="417"/>
      <c r="GV412" s="417"/>
      <c r="GW412" s="417"/>
      <c r="GX412" s="417"/>
      <c r="GY412" s="417"/>
      <c r="GZ412" s="417"/>
      <c r="HA412" s="417"/>
      <c r="HB412" s="417"/>
      <c r="HC412" s="417"/>
      <c r="HD412" s="417"/>
      <c r="HE412" s="417"/>
      <c r="HF412" s="417"/>
      <c r="HG412" s="417"/>
      <c r="HH412" s="417"/>
      <c r="HI412" s="417"/>
      <c r="HJ412" s="417"/>
      <c r="HK412" s="417"/>
      <c r="HL412" s="417"/>
      <c r="HM412" s="417"/>
      <c r="HN412" s="417"/>
      <c r="HO412" s="417"/>
      <c r="HP412" s="417"/>
      <c r="HQ412" s="417"/>
      <c r="HR412" s="417"/>
      <c r="HS412" s="417"/>
      <c r="HT412" s="417"/>
      <c r="HU412" s="417"/>
      <c r="HV412" s="417"/>
      <c r="HW412" s="417"/>
      <c r="HX412" s="417"/>
      <c r="HY412" s="417"/>
      <c r="HZ412" s="417"/>
      <c r="IA412" s="417"/>
      <c r="IB412" s="417"/>
      <c r="IC412" s="417"/>
      <c r="ID412" s="417"/>
      <c r="IE412" s="417"/>
      <c r="IF412" s="417"/>
      <c r="IG412" s="417"/>
      <c r="IH412" s="417"/>
      <c r="II412" s="417"/>
      <c r="IJ412" s="417"/>
      <c r="IK412" s="417"/>
      <c r="IL412" s="417"/>
      <c r="IM412" s="417"/>
      <c r="IN412" s="417"/>
      <c r="IO412" s="417"/>
      <c r="IP412" s="417"/>
      <c r="IQ412" s="417"/>
      <c r="IR412" s="417"/>
      <c r="IS412" s="417"/>
      <c r="IT412" s="417"/>
      <c r="IU412" s="417"/>
      <c r="IV412" s="417"/>
    </row>
    <row r="413" spans="2:256" s="378" customFormat="1" ht="36" hidden="1" customHeight="1">
      <c r="B413" s="379"/>
      <c r="C413" s="380"/>
      <c r="D413" s="379"/>
      <c r="E413" s="379"/>
      <c r="F413" s="379"/>
      <c r="G413" s="379"/>
      <c r="H413" s="379"/>
      <c r="I413" s="379"/>
      <c r="J413" s="481"/>
      <c r="K413" s="381"/>
      <c r="L413" s="380"/>
      <c r="M413" s="379"/>
      <c r="N413" s="379"/>
      <c r="O413" s="379"/>
      <c r="P413" s="379"/>
      <c r="Q413" s="379"/>
      <c r="R413" s="379"/>
      <c r="S413" s="379"/>
      <c r="T413" s="382"/>
      <c r="U413" s="417"/>
      <c r="V413" s="417"/>
      <c r="W413" s="417"/>
      <c r="X413" s="417"/>
      <c r="Y413" s="417"/>
      <c r="Z413" s="417"/>
      <c r="AA413" s="417"/>
      <c r="AB413" s="417"/>
      <c r="AC413" s="417"/>
      <c r="AD413" s="417"/>
      <c r="AE413" s="417"/>
      <c r="AF413" s="417"/>
      <c r="AG413" s="417"/>
      <c r="AH413" s="417"/>
      <c r="AI413" s="417"/>
      <c r="AJ413" s="417"/>
      <c r="AK413" s="417"/>
      <c r="AL413" s="417"/>
      <c r="AM413" s="417"/>
      <c r="AN413" s="417"/>
      <c r="AO413" s="417"/>
      <c r="AP413" s="417"/>
      <c r="AQ413" s="417"/>
      <c r="AR413" s="417"/>
      <c r="AS413" s="417"/>
      <c r="AT413" s="417"/>
      <c r="AU413" s="417"/>
      <c r="AV413" s="417"/>
      <c r="AW413" s="417"/>
      <c r="AX413" s="417"/>
      <c r="AY413" s="417"/>
      <c r="AZ413" s="417"/>
      <c r="BA413" s="417"/>
      <c r="BB413" s="417"/>
      <c r="BC413" s="417"/>
      <c r="BD413" s="417"/>
      <c r="BE413" s="417"/>
      <c r="BF413" s="417"/>
      <c r="BG413" s="417"/>
      <c r="BH413" s="417"/>
      <c r="BI413" s="417"/>
      <c r="BJ413" s="417"/>
      <c r="BK413" s="417"/>
      <c r="BL413" s="417"/>
      <c r="BM413" s="417"/>
      <c r="BN413" s="417"/>
      <c r="BO413" s="417"/>
      <c r="BP413" s="417"/>
      <c r="BQ413" s="417"/>
      <c r="BR413" s="417"/>
      <c r="BS413" s="417"/>
      <c r="BT413" s="417"/>
      <c r="BU413" s="417"/>
      <c r="BV413" s="417"/>
      <c r="BW413" s="417"/>
      <c r="BX413" s="417"/>
      <c r="BY413" s="417"/>
      <c r="BZ413" s="417"/>
      <c r="CA413" s="417"/>
      <c r="CB413" s="417"/>
      <c r="CC413" s="417"/>
      <c r="CD413" s="417"/>
      <c r="CE413" s="417"/>
      <c r="CF413" s="417"/>
      <c r="CG413" s="417"/>
      <c r="CH413" s="417"/>
      <c r="CI413" s="417"/>
      <c r="CJ413" s="417"/>
      <c r="CK413" s="417"/>
      <c r="CL413" s="417"/>
      <c r="CM413" s="417"/>
      <c r="CN413" s="417"/>
      <c r="CO413" s="417"/>
      <c r="CP413" s="417"/>
      <c r="CQ413" s="417"/>
      <c r="CR413" s="417"/>
      <c r="CS413" s="417"/>
      <c r="CT413" s="417"/>
      <c r="CU413" s="417"/>
      <c r="CV413" s="417"/>
      <c r="CW413" s="417"/>
      <c r="CX413" s="417"/>
      <c r="CY413" s="417"/>
      <c r="CZ413" s="417"/>
      <c r="DA413" s="417"/>
      <c r="DB413" s="417"/>
      <c r="DC413" s="417"/>
      <c r="DD413" s="417"/>
      <c r="DE413" s="417"/>
      <c r="DF413" s="417"/>
      <c r="DG413" s="417"/>
      <c r="DH413" s="417"/>
      <c r="DI413" s="417"/>
      <c r="DJ413" s="417"/>
      <c r="DK413" s="417"/>
      <c r="DL413" s="417"/>
      <c r="DM413" s="417"/>
      <c r="DN413" s="417"/>
      <c r="DO413" s="417"/>
      <c r="DP413" s="417"/>
      <c r="DQ413" s="417"/>
      <c r="DR413" s="417"/>
      <c r="DS413" s="417"/>
      <c r="DT413" s="417"/>
      <c r="DU413" s="417"/>
      <c r="DV413" s="417"/>
      <c r="DW413" s="417"/>
      <c r="DX413" s="417"/>
      <c r="DY413" s="417"/>
      <c r="DZ413" s="417"/>
      <c r="EA413" s="417"/>
      <c r="EB413" s="417"/>
      <c r="EC413" s="417"/>
      <c r="ED413" s="417"/>
      <c r="EE413" s="417"/>
      <c r="EF413" s="417"/>
      <c r="EG413" s="417"/>
      <c r="EH413" s="417"/>
      <c r="EI413" s="417"/>
      <c r="EJ413" s="417"/>
      <c r="EK413" s="417"/>
      <c r="EL413" s="417"/>
      <c r="EM413" s="417"/>
      <c r="EN413" s="417"/>
      <c r="EO413" s="417"/>
      <c r="EP413" s="417"/>
      <c r="EQ413" s="417"/>
      <c r="ER413" s="417"/>
      <c r="ES413" s="417"/>
      <c r="ET413" s="417"/>
      <c r="EU413" s="417"/>
      <c r="EV413" s="417"/>
      <c r="EW413" s="417"/>
      <c r="EX413" s="417"/>
      <c r="EY413" s="417"/>
      <c r="EZ413" s="417"/>
      <c r="FA413" s="417"/>
      <c r="FB413" s="417"/>
      <c r="FC413" s="417"/>
      <c r="FD413" s="417"/>
      <c r="FE413" s="417"/>
      <c r="FF413" s="417"/>
      <c r="FG413" s="417"/>
      <c r="FH413" s="417"/>
      <c r="FI413" s="417"/>
      <c r="FJ413" s="417"/>
      <c r="FK413" s="417"/>
      <c r="FL413" s="417"/>
      <c r="FM413" s="417"/>
      <c r="FN413" s="417"/>
      <c r="FO413" s="417"/>
      <c r="FP413" s="417"/>
      <c r="FQ413" s="417"/>
      <c r="FR413" s="417"/>
      <c r="FS413" s="417"/>
      <c r="FT413" s="417"/>
      <c r="FU413" s="417"/>
      <c r="FV413" s="417"/>
      <c r="FW413" s="417"/>
      <c r="FX413" s="417"/>
      <c r="FY413" s="417"/>
      <c r="FZ413" s="417"/>
      <c r="GA413" s="417"/>
      <c r="GB413" s="417"/>
      <c r="GC413" s="417"/>
      <c r="GD413" s="417"/>
      <c r="GE413" s="417"/>
      <c r="GF413" s="417"/>
      <c r="GG413" s="417"/>
      <c r="GH413" s="417"/>
      <c r="GI413" s="417"/>
      <c r="GJ413" s="417"/>
      <c r="GK413" s="417"/>
      <c r="GL413" s="417"/>
      <c r="GM413" s="417"/>
      <c r="GN413" s="417"/>
      <c r="GO413" s="417"/>
      <c r="GP413" s="417"/>
      <c r="GQ413" s="417"/>
      <c r="GR413" s="417"/>
      <c r="GS413" s="417"/>
      <c r="GT413" s="417"/>
      <c r="GU413" s="417"/>
      <c r="GV413" s="417"/>
      <c r="GW413" s="417"/>
      <c r="GX413" s="417"/>
      <c r="GY413" s="417"/>
      <c r="GZ413" s="417"/>
      <c r="HA413" s="417"/>
      <c r="HB413" s="417"/>
      <c r="HC413" s="417"/>
      <c r="HD413" s="417"/>
      <c r="HE413" s="417"/>
      <c r="HF413" s="417"/>
      <c r="HG413" s="417"/>
      <c r="HH413" s="417"/>
      <c r="HI413" s="417"/>
      <c r="HJ413" s="417"/>
      <c r="HK413" s="417"/>
      <c r="HL413" s="417"/>
      <c r="HM413" s="417"/>
      <c r="HN413" s="417"/>
      <c r="HO413" s="417"/>
      <c r="HP413" s="417"/>
      <c r="HQ413" s="417"/>
      <c r="HR413" s="417"/>
      <c r="HS413" s="417"/>
      <c r="HT413" s="417"/>
      <c r="HU413" s="417"/>
      <c r="HV413" s="417"/>
      <c r="HW413" s="417"/>
      <c r="HX413" s="417"/>
      <c r="HY413" s="417"/>
      <c r="HZ413" s="417"/>
      <c r="IA413" s="417"/>
      <c r="IB413" s="417"/>
      <c r="IC413" s="417"/>
      <c r="ID413" s="417"/>
      <c r="IE413" s="417"/>
      <c r="IF413" s="417"/>
      <c r="IG413" s="417"/>
      <c r="IH413" s="417"/>
      <c r="II413" s="417"/>
      <c r="IJ413" s="417"/>
      <c r="IK413" s="417"/>
      <c r="IL413" s="417"/>
      <c r="IM413" s="417"/>
      <c r="IN413" s="417"/>
      <c r="IO413" s="417"/>
      <c r="IP413" s="417"/>
      <c r="IQ413" s="417"/>
      <c r="IR413" s="417"/>
      <c r="IS413" s="417"/>
      <c r="IT413" s="417"/>
      <c r="IU413" s="417"/>
      <c r="IV413" s="417"/>
    </row>
    <row r="414" spans="2:256" s="378" customFormat="1" ht="36" hidden="1" customHeight="1">
      <c r="B414" s="379"/>
      <c r="C414" s="380"/>
      <c r="D414" s="379"/>
      <c r="E414" s="379"/>
      <c r="F414" s="379"/>
      <c r="G414" s="379"/>
      <c r="H414" s="379"/>
      <c r="I414" s="379"/>
      <c r="J414" s="481"/>
      <c r="K414" s="381"/>
      <c r="L414" s="380"/>
      <c r="M414" s="379"/>
      <c r="N414" s="379"/>
      <c r="O414" s="379"/>
      <c r="P414" s="379"/>
      <c r="Q414" s="379"/>
      <c r="R414" s="379"/>
      <c r="S414" s="379"/>
      <c r="T414" s="382"/>
      <c r="U414" s="417"/>
      <c r="V414" s="417"/>
      <c r="W414" s="417"/>
      <c r="X414" s="417"/>
      <c r="Y414" s="417"/>
      <c r="Z414" s="417"/>
      <c r="AA414" s="417"/>
      <c r="AB414" s="417"/>
      <c r="AC414" s="417"/>
      <c r="AD414" s="417"/>
      <c r="AE414" s="417"/>
      <c r="AF414" s="417"/>
      <c r="AG414" s="417"/>
      <c r="AH414" s="417"/>
      <c r="AI414" s="417"/>
      <c r="AJ414" s="417"/>
      <c r="AK414" s="417"/>
      <c r="AL414" s="417"/>
      <c r="AM414" s="417"/>
      <c r="AN414" s="417"/>
      <c r="AO414" s="417"/>
      <c r="AP414" s="417"/>
      <c r="AQ414" s="417"/>
      <c r="AR414" s="417"/>
      <c r="AS414" s="417"/>
      <c r="AT414" s="417"/>
      <c r="AU414" s="417"/>
      <c r="AV414" s="417"/>
      <c r="AW414" s="417"/>
      <c r="AX414" s="417"/>
      <c r="AY414" s="417"/>
      <c r="AZ414" s="417"/>
      <c r="BA414" s="417"/>
      <c r="BB414" s="417"/>
      <c r="BC414" s="417"/>
      <c r="BD414" s="417"/>
      <c r="BE414" s="417"/>
      <c r="BF414" s="417"/>
      <c r="BG414" s="417"/>
      <c r="BH414" s="417"/>
      <c r="BI414" s="417"/>
      <c r="BJ414" s="417"/>
      <c r="BK414" s="417"/>
      <c r="BL414" s="417"/>
      <c r="BM414" s="417"/>
      <c r="BN414" s="417"/>
      <c r="BO414" s="417"/>
      <c r="BP414" s="417"/>
      <c r="BQ414" s="417"/>
      <c r="BR414" s="417"/>
      <c r="BS414" s="417"/>
      <c r="BT414" s="417"/>
      <c r="BU414" s="417"/>
      <c r="BV414" s="417"/>
      <c r="BW414" s="417"/>
      <c r="BX414" s="417"/>
      <c r="BY414" s="417"/>
      <c r="BZ414" s="417"/>
      <c r="CA414" s="417"/>
      <c r="CB414" s="417"/>
      <c r="CC414" s="417"/>
      <c r="CD414" s="417"/>
      <c r="CE414" s="417"/>
      <c r="CF414" s="417"/>
      <c r="CG414" s="417"/>
      <c r="CH414" s="417"/>
      <c r="CI414" s="417"/>
      <c r="CJ414" s="417"/>
      <c r="CK414" s="417"/>
      <c r="CL414" s="417"/>
      <c r="CM414" s="417"/>
      <c r="CN414" s="417"/>
      <c r="CO414" s="417"/>
      <c r="CP414" s="417"/>
      <c r="CQ414" s="417"/>
      <c r="CR414" s="417"/>
      <c r="CS414" s="417"/>
      <c r="CT414" s="417"/>
      <c r="CU414" s="417"/>
      <c r="CV414" s="417"/>
      <c r="CW414" s="417"/>
      <c r="CX414" s="417"/>
      <c r="CY414" s="417"/>
      <c r="CZ414" s="417"/>
      <c r="DA414" s="417"/>
      <c r="DB414" s="417"/>
      <c r="DC414" s="417"/>
      <c r="DD414" s="417"/>
      <c r="DE414" s="417"/>
      <c r="DF414" s="417"/>
      <c r="DG414" s="417"/>
      <c r="DH414" s="417"/>
      <c r="DI414" s="417"/>
      <c r="DJ414" s="417"/>
      <c r="DK414" s="417"/>
      <c r="DL414" s="417"/>
      <c r="DM414" s="417"/>
      <c r="DN414" s="417"/>
      <c r="DO414" s="417"/>
      <c r="DP414" s="417"/>
      <c r="DQ414" s="417"/>
      <c r="DR414" s="417"/>
      <c r="DS414" s="417"/>
      <c r="DT414" s="417"/>
      <c r="DU414" s="417"/>
      <c r="DV414" s="417"/>
      <c r="DW414" s="417"/>
      <c r="DX414" s="417"/>
      <c r="DY414" s="417"/>
      <c r="DZ414" s="417"/>
      <c r="EA414" s="417"/>
      <c r="EB414" s="417"/>
      <c r="EC414" s="417"/>
      <c r="ED414" s="417"/>
      <c r="EE414" s="417"/>
      <c r="EF414" s="417"/>
      <c r="EG414" s="417"/>
      <c r="EH414" s="417"/>
      <c r="EI414" s="417"/>
      <c r="EJ414" s="417"/>
      <c r="EK414" s="417"/>
      <c r="EL414" s="417"/>
      <c r="EM414" s="417"/>
      <c r="EN414" s="417"/>
      <c r="EO414" s="417"/>
      <c r="EP414" s="417"/>
      <c r="EQ414" s="417"/>
      <c r="ER414" s="417"/>
      <c r="ES414" s="417"/>
      <c r="ET414" s="417"/>
      <c r="EU414" s="417"/>
      <c r="EV414" s="417"/>
      <c r="EW414" s="417"/>
      <c r="EX414" s="417"/>
      <c r="EY414" s="417"/>
      <c r="EZ414" s="417"/>
      <c r="FA414" s="417"/>
      <c r="FB414" s="417"/>
      <c r="FC414" s="417"/>
      <c r="FD414" s="417"/>
      <c r="FE414" s="417"/>
      <c r="FF414" s="417"/>
      <c r="FG414" s="417"/>
      <c r="FH414" s="417"/>
      <c r="FI414" s="417"/>
      <c r="FJ414" s="417"/>
      <c r="FK414" s="417"/>
      <c r="FL414" s="417"/>
      <c r="FM414" s="417"/>
      <c r="FN414" s="417"/>
      <c r="FO414" s="417"/>
      <c r="FP414" s="417"/>
      <c r="FQ414" s="417"/>
      <c r="FR414" s="417"/>
      <c r="FS414" s="417"/>
      <c r="FT414" s="417"/>
      <c r="FU414" s="417"/>
      <c r="FV414" s="417"/>
      <c r="FW414" s="417"/>
      <c r="FX414" s="417"/>
      <c r="FY414" s="417"/>
      <c r="FZ414" s="417"/>
      <c r="GA414" s="417"/>
      <c r="GB414" s="417"/>
      <c r="GC414" s="417"/>
      <c r="GD414" s="417"/>
      <c r="GE414" s="417"/>
      <c r="GF414" s="417"/>
      <c r="GG414" s="417"/>
      <c r="GH414" s="417"/>
      <c r="GI414" s="417"/>
      <c r="GJ414" s="417"/>
      <c r="GK414" s="417"/>
      <c r="GL414" s="417"/>
      <c r="GM414" s="417"/>
      <c r="GN414" s="417"/>
      <c r="GO414" s="417"/>
      <c r="GP414" s="417"/>
      <c r="GQ414" s="417"/>
      <c r="GR414" s="417"/>
      <c r="GS414" s="417"/>
      <c r="GT414" s="417"/>
      <c r="GU414" s="417"/>
      <c r="GV414" s="417"/>
      <c r="GW414" s="417"/>
      <c r="GX414" s="417"/>
      <c r="GY414" s="417"/>
      <c r="GZ414" s="417"/>
      <c r="HA414" s="417"/>
      <c r="HB414" s="417"/>
      <c r="HC414" s="417"/>
      <c r="HD414" s="417"/>
      <c r="HE414" s="417"/>
      <c r="HF414" s="417"/>
      <c r="HG414" s="417"/>
      <c r="HH414" s="417"/>
      <c r="HI414" s="417"/>
      <c r="HJ414" s="417"/>
      <c r="HK414" s="417"/>
      <c r="HL414" s="417"/>
      <c r="HM414" s="417"/>
      <c r="HN414" s="417"/>
      <c r="HO414" s="417"/>
      <c r="HP414" s="417"/>
      <c r="HQ414" s="417"/>
      <c r="HR414" s="417"/>
      <c r="HS414" s="417"/>
      <c r="HT414" s="417"/>
      <c r="HU414" s="417"/>
      <c r="HV414" s="417"/>
      <c r="HW414" s="417"/>
      <c r="HX414" s="417"/>
      <c r="HY414" s="417"/>
      <c r="HZ414" s="417"/>
      <c r="IA414" s="417"/>
      <c r="IB414" s="417"/>
      <c r="IC414" s="417"/>
      <c r="ID414" s="417"/>
      <c r="IE414" s="417"/>
      <c r="IF414" s="417"/>
      <c r="IG414" s="417"/>
      <c r="IH414" s="417"/>
      <c r="II414" s="417"/>
      <c r="IJ414" s="417"/>
      <c r="IK414" s="417"/>
      <c r="IL414" s="417"/>
      <c r="IM414" s="417"/>
      <c r="IN414" s="417"/>
      <c r="IO414" s="417"/>
      <c r="IP414" s="417"/>
      <c r="IQ414" s="417"/>
      <c r="IR414" s="417"/>
      <c r="IS414" s="417"/>
      <c r="IT414" s="417"/>
      <c r="IU414" s="417"/>
      <c r="IV414" s="417"/>
    </row>
    <row r="415" spans="2:256" s="378" customFormat="1" ht="36" hidden="1" customHeight="1">
      <c r="B415" s="379"/>
      <c r="C415" s="380"/>
      <c r="D415" s="379"/>
      <c r="E415" s="379"/>
      <c r="F415" s="379"/>
      <c r="G415" s="379"/>
      <c r="H415" s="379"/>
      <c r="I415" s="379"/>
      <c r="J415" s="481"/>
      <c r="K415" s="381"/>
      <c r="L415" s="380"/>
      <c r="M415" s="379"/>
      <c r="N415" s="379"/>
      <c r="O415" s="379"/>
      <c r="P415" s="379"/>
      <c r="Q415" s="379"/>
      <c r="R415" s="379"/>
      <c r="S415" s="379"/>
      <c r="T415" s="382"/>
      <c r="U415" s="417"/>
      <c r="V415" s="417"/>
      <c r="W415" s="417"/>
      <c r="X415" s="417"/>
      <c r="Y415" s="417"/>
      <c r="Z415" s="417"/>
      <c r="AA415" s="417"/>
      <c r="AB415" s="417"/>
      <c r="AC415" s="417"/>
      <c r="AD415" s="417"/>
      <c r="AE415" s="417"/>
      <c r="AF415" s="417"/>
      <c r="AG415" s="417"/>
      <c r="AH415" s="417"/>
      <c r="AI415" s="417"/>
      <c r="AJ415" s="417"/>
      <c r="AK415" s="417"/>
      <c r="AL415" s="417"/>
      <c r="AM415" s="417"/>
      <c r="AN415" s="417"/>
      <c r="AO415" s="417"/>
      <c r="AP415" s="417"/>
      <c r="AQ415" s="417"/>
      <c r="AR415" s="417"/>
      <c r="AS415" s="417"/>
      <c r="AT415" s="417"/>
      <c r="AU415" s="417"/>
      <c r="AV415" s="417"/>
      <c r="AW415" s="417"/>
      <c r="AX415" s="417"/>
      <c r="AY415" s="417"/>
      <c r="AZ415" s="417"/>
      <c r="BA415" s="417"/>
      <c r="BB415" s="417"/>
      <c r="BC415" s="417"/>
      <c r="BD415" s="417"/>
      <c r="BE415" s="417"/>
      <c r="BF415" s="417"/>
      <c r="BG415" s="417"/>
      <c r="BH415" s="417"/>
      <c r="BI415" s="417"/>
      <c r="BJ415" s="417"/>
      <c r="BK415" s="417"/>
      <c r="BL415" s="417"/>
      <c r="BM415" s="417"/>
      <c r="BN415" s="417"/>
      <c r="BO415" s="417"/>
      <c r="BP415" s="417"/>
      <c r="BQ415" s="417"/>
      <c r="BR415" s="417"/>
      <c r="BS415" s="417"/>
      <c r="BT415" s="417"/>
      <c r="BU415" s="417"/>
      <c r="BV415" s="417"/>
      <c r="BW415" s="417"/>
      <c r="BX415" s="417"/>
      <c r="BY415" s="417"/>
      <c r="BZ415" s="417"/>
      <c r="CA415" s="417"/>
      <c r="CB415" s="417"/>
      <c r="CC415" s="417"/>
      <c r="CD415" s="417"/>
      <c r="CE415" s="417"/>
      <c r="CF415" s="417"/>
      <c r="CG415" s="417"/>
      <c r="CH415" s="417"/>
      <c r="CI415" s="417"/>
      <c r="CJ415" s="417"/>
      <c r="CK415" s="417"/>
      <c r="CL415" s="417"/>
      <c r="CM415" s="417"/>
      <c r="CN415" s="417"/>
      <c r="CO415" s="417"/>
      <c r="CP415" s="417"/>
      <c r="CQ415" s="417"/>
      <c r="CR415" s="417"/>
      <c r="CS415" s="417"/>
      <c r="CT415" s="417"/>
      <c r="CU415" s="417"/>
      <c r="CV415" s="417"/>
      <c r="CW415" s="417"/>
      <c r="CX415" s="417"/>
      <c r="CY415" s="417"/>
      <c r="CZ415" s="417"/>
      <c r="DA415" s="417"/>
      <c r="DB415" s="417"/>
      <c r="DC415" s="417"/>
      <c r="DD415" s="417"/>
      <c r="DE415" s="417"/>
      <c r="DF415" s="417"/>
      <c r="DG415" s="417"/>
      <c r="DH415" s="417"/>
      <c r="DI415" s="417"/>
      <c r="DJ415" s="417"/>
      <c r="DK415" s="417"/>
      <c r="DL415" s="417"/>
      <c r="DM415" s="417"/>
      <c r="DN415" s="417"/>
      <c r="DO415" s="417"/>
      <c r="DP415" s="417"/>
      <c r="DQ415" s="417"/>
      <c r="DR415" s="417"/>
      <c r="DS415" s="417"/>
      <c r="DT415" s="417"/>
      <c r="DU415" s="417"/>
      <c r="DV415" s="417"/>
      <c r="DW415" s="417"/>
      <c r="DX415" s="417"/>
      <c r="DY415" s="417"/>
      <c r="DZ415" s="417"/>
      <c r="EA415" s="417"/>
      <c r="EB415" s="417"/>
      <c r="EC415" s="417"/>
      <c r="ED415" s="417"/>
      <c r="EE415" s="417"/>
      <c r="EF415" s="417"/>
      <c r="EG415" s="417"/>
      <c r="EH415" s="417"/>
      <c r="EI415" s="417"/>
      <c r="EJ415" s="417"/>
      <c r="EK415" s="417"/>
      <c r="EL415" s="417"/>
      <c r="EM415" s="417"/>
      <c r="EN415" s="417"/>
      <c r="EO415" s="417"/>
      <c r="EP415" s="417"/>
      <c r="EQ415" s="417"/>
      <c r="ER415" s="417"/>
      <c r="ES415" s="417"/>
      <c r="ET415" s="417"/>
      <c r="EU415" s="417"/>
      <c r="EV415" s="417"/>
      <c r="EW415" s="417"/>
      <c r="EX415" s="417"/>
      <c r="EY415" s="417"/>
      <c r="EZ415" s="417"/>
      <c r="FA415" s="417"/>
      <c r="FB415" s="417"/>
      <c r="FC415" s="417"/>
      <c r="FD415" s="417"/>
      <c r="FE415" s="417"/>
      <c r="FF415" s="417"/>
      <c r="FG415" s="417"/>
      <c r="FH415" s="417"/>
      <c r="FI415" s="417"/>
      <c r="FJ415" s="417"/>
      <c r="FK415" s="417"/>
      <c r="FL415" s="417"/>
      <c r="FM415" s="417"/>
      <c r="FN415" s="417"/>
      <c r="FO415" s="417"/>
      <c r="FP415" s="417"/>
      <c r="FQ415" s="417"/>
      <c r="FR415" s="417"/>
      <c r="FS415" s="417"/>
      <c r="FT415" s="417"/>
      <c r="FU415" s="417"/>
      <c r="FV415" s="417"/>
      <c r="FW415" s="417"/>
      <c r="FX415" s="417"/>
      <c r="FY415" s="417"/>
      <c r="FZ415" s="417"/>
      <c r="GA415" s="417"/>
      <c r="GB415" s="417"/>
      <c r="GC415" s="417"/>
      <c r="GD415" s="417"/>
      <c r="GE415" s="417"/>
      <c r="GF415" s="417"/>
      <c r="GG415" s="417"/>
      <c r="GH415" s="417"/>
      <c r="GI415" s="417"/>
      <c r="GJ415" s="417"/>
      <c r="GK415" s="417"/>
      <c r="GL415" s="417"/>
      <c r="GM415" s="417"/>
      <c r="GN415" s="417"/>
      <c r="GO415" s="417"/>
      <c r="GP415" s="417"/>
      <c r="GQ415" s="417"/>
      <c r="GR415" s="417"/>
      <c r="GS415" s="417"/>
      <c r="GT415" s="417"/>
      <c r="GU415" s="417"/>
      <c r="GV415" s="417"/>
      <c r="GW415" s="417"/>
      <c r="GX415" s="417"/>
      <c r="GY415" s="417"/>
      <c r="GZ415" s="417"/>
      <c r="HA415" s="417"/>
      <c r="HB415" s="417"/>
      <c r="HC415" s="417"/>
      <c r="HD415" s="417"/>
      <c r="HE415" s="417"/>
      <c r="HF415" s="417"/>
      <c r="HG415" s="417"/>
      <c r="HH415" s="417"/>
      <c r="HI415" s="417"/>
      <c r="HJ415" s="417"/>
      <c r="HK415" s="417"/>
      <c r="HL415" s="417"/>
      <c r="HM415" s="417"/>
      <c r="HN415" s="417"/>
      <c r="HO415" s="417"/>
      <c r="HP415" s="417"/>
      <c r="HQ415" s="417"/>
      <c r="HR415" s="417"/>
      <c r="HS415" s="417"/>
      <c r="HT415" s="417"/>
      <c r="HU415" s="417"/>
      <c r="HV415" s="417"/>
      <c r="HW415" s="417"/>
      <c r="HX415" s="417"/>
      <c r="HY415" s="417"/>
      <c r="HZ415" s="417"/>
      <c r="IA415" s="417"/>
      <c r="IB415" s="417"/>
      <c r="IC415" s="417"/>
      <c r="ID415" s="417"/>
      <c r="IE415" s="417"/>
      <c r="IF415" s="417"/>
      <c r="IG415" s="417"/>
      <c r="IH415" s="417"/>
      <c r="II415" s="417"/>
      <c r="IJ415" s="417"/>
      <c r="IK415" s="417"/>
      <c r="IL415" s="417"/>
      <c r="IM415" s="417"/>
      <c r="IN415" s="417"/>
      <c r="IO415" s="417"/>
      <c r="IP415" s="417"/>
      <c r="IQ415" s="417"/>
      <c r="IR415" s="417"/>
      <c r="IS415" s="417"/>
      <c r="IT415" s="417"/>
      <c r="IU415" s="417"/>
      <c r="IV415" s="417"/>
    </row>
    <row r="416" spans="2:256" s="378" customFormat="1" ht="36" hidden="1" customHeight="1">
      <c r="B416" s="379"/>
      <c r="C416" s="380"/>
      <c r="D416" s="379"/>
      <c r="E416" s="379"/>
      <c r="F416" s="379"/>
      <c r="G416" s="379"/>
      <c r="H416" s="379"/>
      <c r="I416" s="379"/>
      <c r="J416" s="481"/>
      <c r="K416" s="381"/>
      <c r="L416" s="380"/>
      <c r="M416" s="379"/>
      <c r="N416" s="379"/>
      <c r="O416" s="379"/>
      <c r="P416" s="379"/>
      <c r="Q416" s="379"/>
      <c r="R416" s="379"/>
      <c r="S416" s="379"/>
      <c r="T416" s="382"/>
      <c r="U416" s="417"/>
      <c r="V416" s="417"/>
      <c r="W416" s="417"/>
      <c r="X416" s="417"/>
      <c r="Y416" s="417"/>
      <c r="Z416" s="417"/>
      <c r="AA416" s="417"/>
      <c r="AB416" s="417"/>
      <c r="AC416" s="417"/>
      <c r="AD416" s="417"/>
      <c r="AE416" s="417"/>
      <c r="AF416" s="417"/>
      <c r="AG416" s="417"/>
      <c r="AH416" s="417"/>
      <c r="AI416" s="417"/>
      <c r="AJ416" s="417"/>
      <c r="AK416" s="417"/>
      <c r="AL416" s="417"/>
      <c r="AM416" s="417"/>
      <c r="AN416" s="417"/>
      <c r="AO416" s="417"/>
      <c r="AP416" s="417"/>
      <c r="AQ416" s="417"/>
      <c r="AR416" s="417"/>
      <c r="AS416" s="417"/>
      <c r="AT416" s="417"/>
      <c r="AU416" s="417"/>
      <c r="AV416" s="417"/>
      <c r="AW416" s="417"/>
      <c r="AX416" s="417"/>
      <c r="AY416" s="417"/>
      <c r="AZ416" s="417"/>
      <c r="BA416" s="417"/>
      <c r="BB416" s="417"/>
      <c r="BC416" s="417"/>
      <c r="BD416" s="417"/>
      <c r="BE416" s="417"/>
      <c r="BF416" s="417"/>
      <c r="BG416" s="417"/>
      <c r="BH416" s="417"/>
      <c r="BI416" s="417"/>
      <c r="BJ416" s="417"/>
      <c r="BK416" s="417"/>
      <c r="BL416" s="417"/>
      <c r="BM416" s="417"/>
      <c r="BN416" s="417"/>
      <c r="BO416" s="417"/>
      <c r="BP416" s="417"/>
      <c r="BQ416" s="417"/>
      <c r="BR416" s="417"/>
      <c r="BS416" s="417"/>
      <c r="BT416" s="417"/>
      <c r="BU416" s="417"/>
      <c r="BV416" s="417"/>
      <c r="BW416" s="417"/>
      <c r="BX416" s="417"/>
      <c r="BY416" s="417"/>
      <c r="BZ416" s="417"/>
      <c r="CA416" s="417"/>
      <c r="CB416" s="417"/>
      <c r="CC416" s="417"/>
      <c r="CD416" s="417"/>
      <c r="CE416" s="417"/>
      <c r="CF416" s="417"/>
      <c r="CG416" s="417"/>
      <c r="CH416" s="417"/>
      <c r="CI416" s="417"/>
      <c r="CJ416" s="417"/>
      <c r="CK416" s="417"/>
      <c r="CL416" s="417"/>
      <c r="CM416" s="417"/>
      <c r="CN416" s="417"/>
      <c r="CO416" s="417"/>
      <c r="CP416" s="417"/>
      <c r="CQ416" s="417"/>
      <c r="CR416" s="417"/>
      <c r="CS416" s="417"/>
      <c r="CT416" s="417"/>
      <c r="CU416" s="417"/>
      <c r="CV416" s="417"/>
      <c r="CW416" s="417"/>
      <c r="CX416" s="417"/>
      <c r="CY416" s="417"/>
      <c r="CZ416" s="417"/>
      <c r="DA416" s="417"/>
      <c r="DB416" s="417"/>
      <c r="DC416" s="417"/>
      <c r="DD416" s="417"/>
      <c r="DE416" s="417"/>
      <c r="DF416" s="417"/>
      <c r="DG416" s="417"/>
      <c r="DH416" s="417"/>
      <c r="DI416" s="417"/>
      <c r="DJ416" s="417"/>
      <c r="DK416" s="417"/>
      <c r="DL416" s="417"/>
      <c r="DM416" s="417"/>
      <c r="DN416" s="417"/>
      <c r="DO416" s="417"/>
      <c r="DP416" s="417"/>
      <c r="DQ416" s="417"/>
      <c r="DR416" s="417"/>
      <c r="DS416" s="417"/>
      <c r="DT416" s="417"/>
      <c r="DU416" s="417"/>
      <c r="DV416" s="417"/>
      <c r="DW416" s="417"/>
      <c r="DX416" s="417"/>
      <c r="DY416" s="417"/>
      <c r="DZ416" s="417"/>
      <c r="EA416" s="417"/>
      <c r="EB416" s="417"/>
      <c r="EC416" s="417"/>
      <c r="ED416" s="417"/>
      <c r="EE416" s="417"/>
      <c r="EF416" s="417"/>
      <c r="EG416" s="417"/>
      <c r="EH416" s="417"/>
      <c r="EI416" s="417"/>
      <c r="EJ416" s="417"/>
      <c r="EK416" s="417"/>
      <c r="EL416" s="417"/>
      <c r="EM416" s="417"/>
      <c r="EN416" s="417"/>
      <c r="EO416" s="417"/>
      <c r="EP416" s="417"/>
      <c r="EQ416" s="417"/>
      <c r="ER416" s="417"/>
      <c r="ES416" s="417"/>
      <c r="ET416" s="417"/>
      <c r="EU416" s="417"/>
      <c r="EV416" s="417"/>
      <c r="EW416" s="417"/>
      <c r="EX416" s="417"/>
      <c r="EY416" s="417"/>
      <c r="EZ416" s="417"/>
      <c r="FA416" s="417"/>
      <c r="FB416" s="417"/>
      <c r="FC416" s="417"/>
      <c r="FD416" s="417"/>
      <c r="FE416" s="417"/>
      <c r="FF416" s="417"/>
      <c r="FG416" s="417"/>
      <c r="FH416" s="417"/>
      <c r="FI416" s="417"/>
      <c r="FJ416" s="417"/>
      <c r="FK416" s="417"/>
      <c r="FL416" s="417"/>
      <c r="FM416" s="417"/>
      <c r="FN416" s="417"/>
      <c r="FO416" s="417"/>
      <c r="FP416" s="417"/>
      <c r="FQ416" s="417"/>
      <c r="FR416" s="417"/>
      <c r="FS416" s="417"/>
      <c r="FT416" s="417"/>
      <c r="FU416" s="417"/>
      <c r="FV416" s="417"/>
      <c r="FW416" s="417"/>
      <c r="FX416" s="417"/>
      <c r="FY416" s="417"/>
      <c r="FZ416" s="417"/>
      <c r="GA416" s="417"/>
      <c r="GB416" s="417"/>
      <c r="GC416" s="417"/>
      <c r="GD416" s="417"/>
      <c r="GE416" s="417"/>
      <c r="GF416" s="417"/>
      <c r="GG416" s="417"/>
      <c r="GH416" s="417"/>
      <c r="GI416" s="417"/>
      <c r="GJ416" s="417"/>
      <c r="GK416" s="417"/>
      <c r="GL416" s="417"/>
      <c r="GM416" s="417"/>
      <c r="GN416" s="417"/>
      <c r="GO416" s="417"/>
      <c r="GP416" s="417"/>
      <c r="GQ416" s="417"/>
      <c r="GR416" s="417"/>
      <c r="GS416" s="417"/>
      <c r="GT416" s="417"/>
      <c r="GU416" s="417"/>
      <c r="GV416" s="417"/>
      <c r="GW416" s="417"/>
      <c r="GX416" s="417"/>
      <c r="GY416" s="417"/>
      <c r="GZ416" s="417"/>
      <c r="HA416" s="417"/>
      <c r="HB416" s="417"/>
      <c r="HC416" s="417"/>
      <c r="HD416" s="417"/>
      <c r="HE416" s="417"/>
      <c r="HF416" s="417"/>
      <c r="HG416" s="417"/>
      <c r="HH416" s="417"/>
      <c r="HI416" s="417"/>
      <c r="HJ416" s="417"/>
      <c r="HK416" s="417"/>
      <c r="HL416" s="417"/>
      <c r="HM416" s="417"/>
      <c r="HN416" s="417"/>
      <c r="HO416" s="417"/>
      <c r="HP416" s="417"/>
      <c r="HQ416" s="417"/>
      <c r="HR416" s="417"/>
      <c r="HS416" s="417"/>
      <c r="HT416" s="417"/>
      <c r="HU416" s="417"/>
      <c r="HV416" s="417"/>
      <c r="HW416" s="417"/>
      <c r="HX416" s="417"/>
      <c r="HY416" s="417"/>
      <c r="HZ416" s="417"/>
      <c r="IA416" s="417"/>
      <c r="IB416" s="417"/>
      <c r="IC416" s="417"/>
      <c r="ID416" s="417"/>
      <c r="IE416" s="417"/>
      <c r="IF416" s="417"/>
      <c r="IG416" s="417"/>
      <c r="IH416" s="417"/>
      <c r="II416" s="417"/>
      <c r="IJ416" s="417"/>
      <c r="IK416" s="417"/>
      <c r="IL416" s="417"/>
      <c r="IM416" s="417"/>
      <c r="IN416" s="417"/>
      <c r="IO416" s="417"/>
      <c r="IP416" s="417"/>
      <c r="IQ416" s="417"/>
      <c r="IR416" s="417"/>
      <c r="IS416" s="417"/>
      <c r="IT416" s="417"/>
      <c r="IU416" s="417"/>
      <c r="IV416" s="417"/>
    </row>
    <row r="417" spans="2:256" s="378" customFormat="1" ht="36" hidden="1" customHeight="1">
      <c r="B417" s="379"/>
      <c r="C417" s="380"/>
      <c r="D417" s="379"/>
      <c r="E417" s="379"/>
      <c r="F417" s="379"/>
      <c r="G417" s="379"/>
      <c r="H417" s="379"/>
      <c r="I417" s="379"/>
      <c r="J417" s="481"/>
      <c r="K417" s="381"/>
      <c r="L417" s="380"/>
      <c r="M417" s="379"/>
      <c r="N417" s="379"/>
      <c r="O417" s="379"/>
      <c r="P417" s="379"/>
      <c r="Q417" s="379"/>
      <c r="R417" s="379"/>
      <c r="S417" s="379"/>
      <c r="T417" s="382"/>
      <c r="U417" s="417"/>
      <c r="V417" s="417"/>
      <c r="W417" s="417"/>
      <c r="X417" s="417"/>
      <c r="Y417" s="417"/>
      <c r="Z417" s="417"/>
      <c r="AA417" s="417"/>
      <c r="AB417" s="417"/>
      <c r="AC417" s="417"/>
      <c r="AD417" s="417"/>
      <c r="AE417" s="417"/>
      <c r="AF417" s="417"/>
      <c r="AG417" s="417"/>
      <c r="AH417" s="417"/>
      <c r="AI417" s="417"/>
      <c r="AJ417" s="417"/>
      <c r="AK417" s="417"/>
      <c r="AL417" s="417"/>
      <c r="AM417" s="417"/>
      <c r="AN417" s="417"/>
      <c r="AO417" s="417"/>
      <c r="AP417" s="417"/>
      <c r="AQ417" s="417"/>
      <c r="AR417" s="417"/>
      <c r="AS417" s="417"/>
      <c r="AT417" s="417"/>
      <c r="AU417" s="417"/>
      <c r="AV417" s="417"/>
      <c r="AW417" s="417"/>
      <c r="AX417" s="417"/>
      <c r="AY417" s="417"/>
      <c r="AZ417" s="417"/>
      <c r="BA417" s="417"/>
      <c r="BB417" s="417"/>
      <c r="BC417" s="417"/>
      <c r="BD417" s="417"/>
      <c r="BE417" s="417"/>
      <c r="BF417" s="417"/>
      <c r="BG417" s="417"/>
      <c r="BH417" s="417"/>
      <c r="BI417" s="417"/>
      <c r="BJ417" s="417"/>
      <c r="BK417" s="417"/>
      <c r="BL417" s="417"/>
      <c r="BM417" s="417"/>
      <c r="BN417" s="417"/>
      <c r="BO417" s="417"/>
      <c r="BP417" s="417"/>
      <c r="BQ417" s="417"/>
      <c r="BR417" s="417"/>
      <c r="BS417" s="417"/>
      <c r="BT417" s="417"/>
      <c r="BU417" s="417"/>
      <c r="BV417" s="417"/>
      <c r="BW417" s="417"/>
      <c r="BX417" s="417"/>
      <c r="BY417" s="417"/>
      <c r="BZ417" s="417"/>
      <c r="CA417" s="417"/>
      <c r="CB417" s="417"/>
      <c r="CC417" s="417"/>
      <c r="CD417" s="417"/>
      <c r="CE417" s="417"/>
      <c r="CF417" s="417"/>
      <c r="CG417" s="417"/>
      <c r="CH417" s="417"/>
      <c r="CI417" s="417"/>
      <c r="CJ417" s="417"/>
      <c r="CK417" s="417"/>
      <c r="CL417" s="417"/>
      <c r="CM417" s="417"/>
      <c r="CN417" s="417"/>
      <c r="CO417" s="417"/>
      <c r="CP417" s="417"/>
      <c r="CQ417" s="417"/>
      <c r="CR417" s="417"/>
      <c r="CS417" s="417"/>
      <c r="CT417" s="417"/>
      <c r="CU417" s="417"/>
      <c r="CV417" s="417"/>
      <c r="CW417" s="417"/>
      <c r="CX417" s="417"/>
      <c r="CY417" s="417"/>
      <c r="CZ417" s="417"/>
      <c r="DA417" s="417"/>
      <c r="DB417" s="417"/>
      <c r="DC417" s="417"/>
      <c r="DD417" s="417"/>
      <c r="DE417" s="417"/>
      <c r="DF417" s="417"/>
      <c r="DG417" s="417"/>
      <c r="DH417" s="417"/>
      <c r="DI417" s="417"/>
      <c r="DJ417" s="417"/>
      <c r="DK417" s="417"/>
      <c r="DL417" s="417"/>
      <c r="DM417" s="417"/>
      <c r="DN417" s="417"/>
      <c r="DO417" s="417"/>
      <c r="DP417" s="417"/>
      <c r="DQ417" s="417"/>
      <c r="DR417" s="417"/>
      <c r="DS417" s="417"/>
      <c r="DT417" s="417"/>
      <c r="DU417" s="417"/>
      <c r="DV417" s="417"/>
      <c r="DW417" s="417"/>
      <c r="DX417" s="417"/>
      <c r="DY417" s="417"/>
      <c r="DZ417" s="417"/>
      <c r="EA417" s="417"/>
      <c r="EB417" s="417"/>
      <c r="EC417" s="417"/>
      <c r="ED417" s="417"/>
      <c r="EE417" s="417"/>
      <c r="EF417" s="417"/>
      <c r="EG417" s="417"/>
      <c r="EH417" s="417"/>
      <c r="EI417" s="417"/>
      <c r="EJ417" s="417"/>
      <c r="EK417" s="417"/>
      <c r="EL417" s="417"/>
      <c r="EM417" s="417"/>
      <c r="EN417" s="417"/>
      <c r="EO417" s="417"/>
      <c r="EP417" s="417"/>
      <c r="EQ417" s="417"/>
      <c r="ER417" s="417"/>
      <c r="ES417" s="417"/>
      <c r="ET417" s="417"/>
      <c r="EU417" s="417"/>
      <c r="EV417" s="417"/>
      <c r="EW417" s="417"/>
      <c r="EX417" s="417"/>
      <c r="EY417" s="417"/>
      <c r="EZ417" s="417"/>
      <c r="FA417" s="417"/>
      <c r="FB417" s="417"/>
      <c r="FC417" s="417"/>
      <c r="FD417" s="417"/>
      <c r="FE417" s="417"/>
      <c r="FF417" s="417"/>
      <c r="FG417" s="417"/>
      <c r="FH417" s="417"/>
      <c r="FI417" s="417"/>
      <c r="FJ417" s="417"/>
      <c r="FK417" s="417"/>
      <c r="FL417" s="417"/>
      <c r="FM417" s="417"/>
      <c r="FN417" s="417"/>
      <c r="FO417" s="417"/>
      <c r="FP417" s="417"/>
      <c r="FQ417" s="417"/>
      <c r="FR417" s="417"/>
      <c r="FS417" s="417"/>
      <c r="FT417" s="417"/>
      <c r="FU417" s="417"/>
      <c r="FV417" s="417"/>
      <c r="FW417" s="417"/>
      <c r="FX417" s="417"/>
      <c r="FY417" s="417"/>
      <c r="FZ417" s="417"/>
      <c r="GA417" s="417"/>
      <c r="GB417" s="417"/>
      <c r="GC417" s="417"/>
      <c r="GD417" s="417"/>
      <c r="GE417" s="417"/>
      <c r="GF417" s="417"/>
      <c r="GG417" s="417"/>
      <c r="GH417" s="417"/>
      <c r="GI417" s="417"/>
      <c r="GJ417" s="417"/>
      <c r="GK417" s="417"/>
      <c r="GL417" s="417"/>
      <c r="GM417" s="417"/>
      <c r="GN417" s="417"/>
      <c r="GO417" s="417"/>
      <c r="GP417" s="417"/>
      <c r="GQ417" s="417"/>
      <c r="GR417" s="417"/>
      <c r="GS417" s="417"/>
      <c r="GT417" s="417"/>
      <c r="GU417" s="417"/>
      <c r="GV417" s="417"/>
      <c r="GW417" s="417"/>
      <c r="GX417" s="417"/>
      <c r="GY417" s="417"/>
      <c r="GZ417" s="417"/>
      <c r="HA417" s="417"/>
      <c r="HB417" s="417"/>
      <c r="HC417" s="417"/>
      <c r="HD417" s="417"/>
      <c r="HE417" s="417"/>
      <c r="HF417" s="417"/>
      <c r="HG417" s="417"/>
      <c r="HH417" s="417"/>
      <c r="HI417" s="417"/>
      <c r="HJ417" s="417"/>
      <c r="HK417" s="417"/>
      <c r="HL417" s="417"/>
      <c r="HM417" s="417"/>
      <c r="HN417" s="417"/>
      <c r="HO417" s="417"/>
      <c r="HP417" s="417"/>
      <c r="HQ417" s="417"/>
      <c r="HR417" s="417"/>
      <c r="HS417" s="417"/>
      <c r="HT417" s="417"/>
      <c r="HU417" s="417"/>
      <c r="HV417" s="417"/>
      <c r="HW417" s="417"/>
      <c r="HX417" s="417"/>
      <c r="HY417" s="417"/>
      <c r="HZ417" s="417"/>
      <c r="IA417" s="417"/>
      <c r="IB417" s="417"/>
      <c r="IC417" s="417"/>
      <c r="ID417" s="417"/>
      <c r="IE417" s="417"/>
      <c r="IF417" s="417"/>
      <c r="IG417" s="417"/>
      <c r="IH417" s="417"/>
      <c r="II417" s="417"/>
      <c r="IJ417" s="417"/>
      <c r="IK417" s="417"/>
      <c r="IL417" s="417"/>
      <c r="IM417" s="417"/>
      <c r="IN417" s="417"/>
      <c r="IO417" s="417"/>
      <c r="IP417" s="417"/>
      <c r="IQ417" s="417"/>
      <c r="IR417" s="417"/>
      <c r="IS417" s="417"/>
      <c r="IT417" s="417"/>
      <c r="IU417" s="417"/>
      <c r="IV417" s="417"/>
    </row>
  </sheetData>
  <sheetProtection algorithmName="SHA-512" hashValue="++T+aTRjFZH40ggtjbKUebrkhBZPfn+6vaOGot/ANT5IZrVwixPZtsNqsRP6YuUF6TWxciqFjp2J8d5MxoRdZQ==" saltValue="Gtej/xbkKlfonQaij6y05w==" spinCount="100000" sheet="1" objects="1" scenarios="1" selectLockedCells="1"/>
  <mergeCells count="4">
    <mergeCell ref="C3:R3"/>
    <mergeCell ref="D5:R5"/>
    <mergeCell ref="D7:R7"/>
    <mergeCell ref="C9:R9"/>
  </mergeCells>
  <pageMargins left="0.7" right="0.7" top="0.75" bottom="0.75" header="0.3" footer="0.3"/>
  <pageSetup paperSize="9" scale="2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WUB220"/>
  <sheetViews>
    <sheetView showGridLines="0" workbookViewId="0" xr3:uid="{9B253EF2-77E0-53E3-AE26-4D66ECD923F3}">
      <selection activeCell="D21" sqref="D21"/>
    </sheetView>
  </sheetViews>
  <sheetFormatPr defaultColWidth="0" defaultRowHeight="0" customHeight="1" zeroHeight="1"/>
  <cols>
    <col min="1" max="1" width="1.7109375" style="249" customWidth="1"/>
    <col min="2" max="2" width="1.7109375" style="248" customWidth="1"/>
    <col min="3" max="5" width="50.7109375" style="248" customWidth="1"/>
    <col min="6" max="6" width="1.85546875" style="248" customWidth="1"/>
    <col min="7" max="7" width="1.28515625" style="248" customWidth="1"/>
    <col min="8" max="9" width="19.28515625" style="249" hidden="1"/>
    <col min="10" max="217" width="9.140625" style="249" hidden="1"/>
    <col min="218" max="219" width="1.7109375" style="249" hidden="1"/>
    <col min="220" max="222" width="50.7109375" style="249" hidden="1"/>
    <col min="223" max="223" width="1.85546875" style="249" hidden="1"/>
    <col min="224" max="224" width="1.28515625" style="249" hidden="1"/>
    <col min="225" max="473" width="9.140625" style="249" hidden="1"/>
    <col min="474" max="475" width="1.7109375" style="249" hidden="1"/>
    <col min="476" max="478" width="50.7109375" style="249" hidden="1"/>
    <col min="479" max="479" width="1.85546875" style="249" hidden="1"/>
    <col min="480" max="480" width="1.28515625" style="249" hidden="1"/>
    <col min="481" max="729" width="9.140625" style="249" hidden="1"/>
    <col min="730" max="731" width="1.7109375" style="249" hidden="1"/>
    <col min="732" max="734" width="50.7109375" style="249" hidden="1"/>
    <col min="735" max="735" width="1.85546875" style="249" hidden="1"/>
    <col min="736" max="736" width="1.28515625" style="249" hidden="1"/>
    <col min="737" max="985" width="9.140625" style="249" hidden="1"/>
    <col min="986" max="987" width="1.7109375" style="249" hidden="1"/>
    <col min="988" max="990" width="50.7109375" style="249" hidden="1"/>
    <col min="991" max="991" width="1.85546875" style="249" hidden="1"/>
    <col min="992" max="992" width="1.28515625" style="249" hidden="1"/>
    <col min="993" max="1241" width="9.140625" style="249" hidden="1"/>
    <col min="1242" max="1243" width="1.7109375" style="249" hidden="1"/>
    <col min="1244" max="1246" width="50.7109375" style="249" hidden="1"/>
    <col min="1247" max="1247" width="1.85546875" style="249" hidden="1"/>
    <col min="1248" max="1248" width="1.28515625" style="249" hidden="1"/>
    <col min="1249" max="1497" width="9.140625" style="249" hidden="1"/>
    <col min="1498" max="1499" width="1.7109375" style="249" hidden="1"/>
    <col min="1500" max="1502" width="50.7109375" style="249" hidden="1"/>
    <col min="1503" max="1503" width="1.85546875" style="249" hidden="1"/>
    <col min="1504" max="1504" width="1.28515625" style="249" hidden="1"/>
    <col min="1505" max="1753" width="9.140625" style="249" hidden="1"/>
    <col min="1754" max="1755" width="1.7109375" style="249" hidden="1"/>
    <col min="1756" max="1758" width="50.7109375" style="249" hidden="1"/>
    <col min="1759" max="1759" width="1.85546875" style="249" hidden="1"/>
    <col min="1760" max="1760" width="1.28515625" style="249" hidden="1"/>
    <col min="1761" max="2009" width="9.140625" style="249" hidden="1"/>
    <col min="2010" max="2011" width="1.7109375" style="249" hidden="1"/>
    <col min="2012" max="2014" width="50.7109375" style="249" hidden="1"/>
    <col min="2015" max="2015" width="1.85546875" style="249" hidden="1"/>
    <col min="2016" max="2016" width="1.28515625" style="249" hidden="1"/>
    <col min="2017" max="2265" width="9.140625" style="249" hidden="1"/>
    <col min="2266" max="2267" width="1.7109375" style="249" hidden="1"/>
    <col min="2268" max="2270" width="50.7109375" style="249" hidden="1"/>
    <col min="2271" max="2271" width="1.85546875" style="249" hidden="1"/>
    <col min="2272" max="2272" width="1.28515625" style="249" hidden="1"/>
    <col min="2273" max="2521" width="9.140625" style="249" hidden="1"/>
    <col min="2522" max="2523" width="1.7109375" style="249" hidden="1"/>
    <col min="2524" max="2526" width="50.7109375" style="249" hidden="1"/>
    <col min="2527" max="2527" width="1.85546875" style="249" hidden="1"/>
    <col min="2528" max="2528" width="1.28515625" style="249" hidden="1"/>
    <col min="2529" max="2777" width="9.140625" style="249" hidden="1"/>
    <col min="2778" max="2779" width="1.7109375" style="249" hidden="1"/>
    <col min="2780" max="2782" width="50.7109375" style="249" hidden="1"/>
    <col min="2783" max="2783" width="1.85546875" style="249" hidden="1"/>
    <col min="2784" max="2784" width="1.28515625" style="249" hidden="1"/>
    <col min="2785" max="3033" width="9.140625" style="249" hidden="1"/>
    <col min="3034" max="3035" width="1.7109375" style="249" hidden="1"/>
    <col min="3036" max="3038" width="50.7109375" style="249" hidden="1"/>
    <col min="3039" max="3039" width="1.85546875" style="249" hidden="1"/>
    <col min="3040" max="3040" width="1.28515625" style="249" hidden="1"/>
    <col min="3041" max="3289" width="9.140625" style="249" hidden="1"/>
    <col min="3290" max="3291" width="1.7109375" style="249" hidden="1"/>
    <col min="3292" max="3294" width="50.7109375" style="249" hidden="1"/>
    <col min="3295" max="3295" width="1.85546875" style="249" hidden="1"/>
    <col min="3296" max="3296" width="1.28515625" style="249" hidden="1"/>
    <col min="3297" max="3545" width="9.140625" style="249" hidden="1"/>
    <col min="3546" max="3547" width="1.7109375" style="249" hidden="1"/>
    <col min="3548" max="3550" width="50.7109375" style="249" hidden="1"/>
    <col min="3551" max="3551" width="1.85546875" style="249" hidden="1"/>
    <col min="3552" max="3552" width="1.28515625" style="249" hidden="1"/>
    <col min="3553" max="3801" width="9.140625" style="249" hidden="1"/>
    <col min="3802" max="3803" width="1.7109375" style="249" hidden="1"/>
    <col min="3804" max="3806" width="50.7109375" style="249" hidden="1"/>
    <col min="3807" max="3807" width="1.85546875" style="249" hidden="1"/>
    <col min="3808" max="3808" width="1.28515625" style="249" hidden="1"/>
    <col min="3809" max="4057" width="9.140625" style="249" hidden="1"/>
    <col min="4058" max="4059" width="1.7109375" style="249" hidden="1"/>
    <col min="4060" max="4062" width="50.7109375" style="249" hidden="1"/>
    <col min="4063" max="4063" width="1.85546875" style="249" hidden="1"/>
    <col min="4064" max="4064" width="1.28515625" style="249" hidden="1"/>
    <col min="4065" max="4313" width="9.140625" style="249" hidden="1"/>
    <col min="4314" max="4315" width="1.7109375" style="249" hidden="1"/>
    <col min="4316" max="4318" width="50.7109375" style="249" hidden="1"/>
    <col min="4319" max="4319" width="1.85546875" style="249" hidden="1"/>
    <col min="4320" max="4320" width="1.28515625" style="249" hidden="1"/>
    <col min="4321" max="4569" width="9.140625" style="249" hidden="1"/>
    <col min="4570" max="4571" width="1.7109375" style="249" hidden="1"/>
    <col min="4572" max="4574" width="50.7109375" style="249" hidden="1"/>
    <col min="4575" max="4575" width="1.85546875" style="249" hidden="1"/>
    <col min="4576" max="4576" width="1.28515625" style="249" hidden="1"/>
    <col min="4577" max="4825" width="9.140625" style="249" hidden="1"/>
    <col min="4826" max="4827" width="1.7109375" style="249" hidden="1"/>
    <col min="4828" max="4830" width="50.7109375" style="249" hidden="1"/>
    <col min="4831" max="4831" width="1.85546875" style="249" hidden="1"/>
    <col min="4832" max="4832" width="1.28515625" style="249" hidden="1"/>
    <col min="4833" max="5081" width="9.140625" style="249" hidden="1"/>
    <col min="5082" max="5083" width="1.7109375" style="249" hidden="1"/>
    <col min="5084" max="5086" width="50.7109375" style="249" hidden="1"/>
    <col min="5087" max="5087" width="1.85546875" style="249" hidden="1"/>
    <col min="5088" max="5088" width="1.28515625" style="249" hidden="1"/>
    <col min="5089" max="5337" width="9.140625" style="249" hidden="1"/>
    <col min="5338" max="5339" width="1.7109375" style="249" hidden="1"/>
    <col min="5340" max="5342" width="50.7109375" style="249" hidden="1"/>
    <col min="5343" max="5343" width="1.85546875" style="249" hidden="1"/>
    <col min="5344" max="5344" width="1.28515625" style="249" hidden="1"/>
    <col min="5345" max="5593" width="9.140625" style="249" hidden="1"/>
    <col min="5594" max="5595" width="1.7109375" style="249" hidden="1"/>
    <col min="5596" max="5598" width="50.7109375" style="249" hidden="1"/>
    <col min="5599" max="5599" width="1.85546875" style="249" hidden="1"/>
    <col min="5600" max="5600" width="1.28515625" style="249" hidden="1"/>
    <col min="5601" max="5849" width="9.140625" style="249" hidden="1"/>
    <col min="5850" max="5851" width="1.7109375" style="249" hidden="1"/>
    <col min="5852" max="5854" width="50.7109375" style="249" hidden="1"/>
    <col min="5855" max="5855" width="1.85546875" style="249" hidden="1"/>
    <col min="5856" max="5856" width="1.28515625" style="249" hidden="1"/>
    <col min="5857" max="6105" width="9.140625" style="249" hidden="1"/>
    <col min="6106" max="6107" width="1.7109375" style="249" hidden="1"/>
    <col min="6108" max="6110" width="50.7109375" style="249" hidden="1"/>
    <col min="6111" max="6111" width="1.85546875" style="249" hidden="1"/>
    <col min="6112" max="6112" width="1.28515625" style="249" hidden="1"/>
    <col min="6113" max="6361" width="9.140625" style="249" hidden="1"/>
    <col min="6362" max="6363" width="1.7109375" style="249" hidden="1"/>
    <col min="6364" max="6366" width="50.7109375" style="249" hidden="1"/>
    <col min="6367" max="6367" width="1.85546875" style="249" hidden="1"/>
    <col min="6368" max="6368" width="1.28515625" style="249" hidden="1"/>
    <col min="6369" max="6617" width="9.140625" style="249" hidden="1"/>
    <col min="6618" max="6619" width="1.7109375" style="249" hidden="1"/>
    <col min="6620" max="6622" width="50.7109375" style="249" hidden="1"/>
    <col min="6623" max="6623" width="1.85546875" style="249" hidden="1"/>
    <col min="6624" max="6624" width="1.28515625" style="249" hidden="1"/>
    <col min="6625" max="6873" width="9.140625" style="249" hidden="1"/>
    <col min="6874" max="6875" width="1.7109375" style="249" hidden="1"/>
    <col min="6876" max="6878" width="50.7109375" style="249" hidden="1"/>
    <col min="6879" max="6879" width="1.85546875" style="249" hidden="1"/>
    <col min="6880" max="6880" width="1.28515625" style="249" hidden="1"/>
    <col min="6881" max="7129" width="9.140625" style="249" hidden="1"/>
    <col min="7130" max="7131" width="1.7109375" style="249" hidden="1"/>
    <col min="7132" max="7134" width="50.7109375" style="249" hidden="1"/>
    <col min="7135" max="7135" width="1.85546875" style="249" hidden="1"/>
    <col min="7136" max="7136" width="1.28515625" style="249" hidden="1"/>
    <col min="7137" max="7385" width="9.140625" style="249" hidden="1"/>
    <col min="7386" max="7387" width="1.7109375" style="249" hidden="1"/>
    <col min="7388" max="7390" width="50.7109375" style="249" hidden="1"/>
    <col min="7391" max="7391" width="1.85546875" style="249" hidden="1"/>
    <col min="7392" max="7392" width="1.28515625" style="249" hidden="1"/>
    <col min="7393" max="7641" width="9.140625" style="249" hidden="1"/>
    <col min="7642" max="7643" width="1.7109375" style="249" hidden="1"/>
    <col min="7644" max="7646" width="50.7109375" style="249" hidden="1"/>
    <col min="7647" max="7647" width="1.85546875" style="249" hidden="1"/>
    <col min="7648" max="7648" width="1.28515625" style="249" hidden="1"/>
    <col min="7649" max="7897" width="9.140625" style="249" hidden="1"/>
    <col min="7898" max="7899" width="1.7109375" style="249" hidden="1"/>
    <col min="7900" max="7902" width="50.7109375" style="249" hidden="1"/>
    <col min="7903" max="7903" width="1.85546875" style="249" hidden="1"/>
    <col min="7904" max="7904" width="1.28515625" style="249" hidden="1"/>
    <col min="7905" max="8153" width="9.140625" style="249" hidden="1"/>
    <col min="8154" max="8155" width="1.7109375" style="249" hidden="1"/>
    <col min="8156" max="8158" width="50.7109375" style="249" hidden="1"/>
    <col min="8159" max="8159" width="1.85546875" style="249" hidden="1"/>
    <col min="8160" max="8160" width="1.28515625" style="249" hidden="1"/>
    <col min="8161" max="8409" width="9.140625" style="249" hidden="1"/>
    <col min="8410" max="8411" width="1.7109375" style="249" hidden="1"/>
    <col min="8412" max="8414" width="50.7109375" style="249" hidden="1"/>
    <col min="8415" max="8415" width="1.85546875" style="249" hidden="1"/>
    <col min="8416" max="8416" width="1.28515625" style="249" hidden="1"/>
    <col min="8417" max="8665" width="9.140625" style="249" hidden="1"/>
    <col min="8666" max="8667" width="1.7109375" style="249" hidden="1"/>
    <col min="8668" max="8670" width="50.7109375" style="249" hidden="1"/>
    <col min="8671" max="8671" width="1.85546875" style="249" hidden="1"/>
    <col min="8672" max="8672" width="1.28515625" style="249" hidden="1"/>
    <col min="8673" max="8921" width="9.140625" style="249" hidden="1"/>
    <col min="8922" max="8923" width="1.7109375" style="249" hidden="1"/>
    <col min="8924" max="8926" width="50.7109375" style="249" hidden="1"/>
    <col min="8927" max="8927" width="1.85546875" style="249" hidden="1"/>
    <col min="8928" max="8928" width="1.28515625" style="249" hidden="1"/>
    <col min="8929" max="9177" width="9.140625" style="249" hidden="1"/>
    <col min="9178" max="9179" width="1.7109375" style="249" hidden="1"/>
    <col min="9180" max="9182" width="50.7109375" style="249" hidden="1"/>
    <col min="9183" max="9183" width="1.85546875" style="249" hidden="1"/>
    <col min="9184" max="9184" width="1.28515625" style="249" hidden="1"/>
    <col min="9185" max="9433" width="9.140625" style="249" hidden="1"/>
    <col min="9434" max="9435" width="1.7109375" style="249" hidden="1"/>
    <col min="9436" max="9438" width="50.7109375" style="249" hidden="1"/>
    <col min="9439" max="9439" width="1.85546875" style="249" hidden="1"/>
    <col min="9440" max="9440" width="1.28515625" style="249" hidden="1"/>
    <col min="9441" max="9689" width="9.140625" style="249" hidden="1"/>
    <col min="9690" max="9691" width="1.7109375" style="249" hidden="1"/>
    <col min="9692" max="9694" width="50.7109375" style="249" hidden="1"/>
    <col min="9695" max="9695" width="1.85546875" style="249" hidden="1"/>
    <col min="9696" max="9696" width="1.28515625" style="249" hidden="1"/>
    <col min="9697" max="9945" width="9.140625" style="249" hidden="1"/>
    <col min="9946" max="9947" width="1.7109375" style="249" hidden="1"/>
    <col min="9948" max="9950" width="50.7109375" style="249" hidden="1"/>
    <col min="9951" max="9951" width="1.85546875" style="249" hidden="1"/>
    <col min="9952" max="9952" width="1.28515625" style="249" hidden="1"/>
    <col min="9953" max="10201" width="9.140625" style="249" hidden="1"/>
    <col min="10202" max="10203" width="1.7109375" style="249" hidden="1"/>
    <col min="10204" max="10206" width="50.7109375" style="249" hidden="1"/>
    <col min="10207" max="10207" width="1.85546875" style="249" hidden="1"/>
    <col min="10208" max="10208" width="1.28515625" style="249" hidden="1"/>
    <col min="10209" max="10457" width="9.140625" style="249" hidden="1"/>
    <col min="10458" max="10459" width="1.7109375" style="249" hidden="1"/>
    <col min="10460" max="10462" width="50.7109375" style="249" hidden="1"/>
    <col min="10463" max="10463" width="1.85546875" style="249" hidden="1"/>
    <col min="10464" max="10464" width="1.28515625" style="249" hidden="1"/>
    <col min="10465" max="10713" width="9.140625" style="249" hidden="1"/>
    <col min="10714" max="10715" width="1.7109375" style="249" hidden="1"/>
    <col min="10716" max="10718" width="50.7109375" style="249" hidden="1"/>
    <col min="10719" max="10719" width="1.85546875" style="249" hidden="1"/>
    <col min="10720" max="10720" width="1.28515625" style="249" hidden="1"/>
    <col min="10721" max="10969" width="9.140625" style="249" hidden="1"/>
    <col min="10970" max="10971" width="1.7109375" style="249" hidden="1"/>
    <col min="10972" max="10974" width="50.7109375" style="249" hidden="1"/>
    <col min="10975" max="10975" width="1.85546875" style="249" hidden="1"/>
    <col min="10976" max="10976" width="1.28515625" style="249" hidden="1"/>
    <col min="10977" max="11225" width="9.140625" style="249" hidden="1"/>
    <col min="11226" max="11227" width="1.7109375" style="249" hidden="1"/>
    <col min="11228" max="11230" width="50.7109375" style="249" hidden="1"/>
    <col min="11231" max="11231" width="1.85546875" style="249" hidden="1"/>
    <col min="11232" max="11232" width="1.28515625" style="249" hidden="1"/>
    <col min="11233" max="11481" width="9.140625" style="249" hidden="1"/>
    <col min="11482" max="11483" width="1.7109375" style="249" hidden="1"/>
    <col min="11484" max="11486" width="50.7109375" style="249" hidden="1"/>
    <col min="11487" max="11487" width="1.85546875" style="249" hidden="1"/>
    <col min="11488" max="11488" width="1.28515625" style="249" hidden="1"/>
    <col min="11489" max="11737" width="9.140625" style="249" hidden="1"/>
    <col min="11738" max="11739" width="1.7109375" style="249" hidden="1"/>
    <col min="11740" max="11742" width="50.7109375" style="249" hidden="1"/>
    <col min="11743" max="11743" width="1.85546875" style="249" hidden="1"/>
    <col min="11744" max="11744" width="1.28515625" style="249" hidden="1"/>
    <col min="11745" max="11993" width="9.140625" style="249" hidden="1"/>
    <col min="11994" max="11995" width="1.7109375" style="249" hidden="1"/>
    <col min="11996" max="11998" width="50.7109375" style="249" hidden="1"/>
    <col min="11999" max="11999" width="1.85546875" style="249" hidden="1"/>
    <col min="12000" max="12000" width="1.28515625" style="249" hidden="1"/>
    <col min="12001" max="12249" width="9.140625" style="249" hidden="1"/>
    <col min="12250" max="12251" width="1.7109375" style="249" hidden="1"/>
    <col min="12252" max="12254" width="50.7109375" style="249" hidden="1"/>
    <col min="12255" max="12255" width="1.85546875" style="249" hidden="1"/>
    <col min="12256" max="12256" width="1.28515625" style="249" hidden="1"/>
    <col min="12257" max="12505" width="9.140625" style="249" hidden="1"/>
    <col min="12506" max="12507" width="1.7109375" style="249" hidden="1"/>
    <col min="12508" max="12510" width="50.7109375" style="249" hidden="1"/>
    <col min="12511" max="12511" width="1.85546875" style="249" hidden="1"/>
    <col min="12512" max="12512" width="1.28515625" style="249" hidden="1"/>
    <col min="12513" max="12761" width="9.140625" style="249" hidden="1"/>
    <col min="12762" max="12763" width="1.7109375" style="249" hidden="1"/>
    <col min="12764" max="12766" width="50.7109375" style="249" hidden="1"/>
    <col min="12767" max="12767" width="1.85546875" style="249" hidden="1"/>
    <col min="12768" max="12768" width="1.28515625" style="249" hidden="1"/>
    <col min="12769" max="13017" width="9.140625" style="249" hidden="1"/>
    <col min="13018" max="13019" width="1.7109375" style="249" hidden="1"/>
    <col min="13020" max="13022" width="50.7109375" style="249" hidden="1"/>
    <col min="13023" max="13023" width="1.85546875" style="249" hidden="1"/>
    <col min="13024" max="13024" width="1.28515625" style="249" hidden="1"/>
    <col min="13025" max="13273" width="9.140625" style="249" hidden="1"/>
    <col min="13274" max="13275" width="1.7109375" style="249" hidden="1"/>
    <col min="13276" max="13278" width="50.7109375" style="249" hidden="1"/>
    <col min="13279" max="13279" width="1.85546875" style="249" hidden="1"/>
    <col min="13280" max="13280" width="1.28515625" style="249" hidden="1"/>
    <col min="13281" max="13529" width="9.140625" style="249" hidden="1"/>
    <col min="13530" max="13531" width="1.7109375" style="249" hidden="1"/>
    <col min="13532" max="13534" width="50.7109375" style="249" hidden="1"/>
    <col min="13535" max="13535" width="1.85546875" style="249" hidden="1"/>
    <col min="13536" max="13536" width="1.28515625" style="249" hidden="1"/>
    <col min="13537" max="13785" width="9.140625" style="249" hidden="1"/>
    <col min="13786" max="13787" width="1.7109375" style="249" hidden="1"/>
    <col min="13788" max="13790" width="50.7109375" style="249" hidden="1"/>
    <col min="13791" max="13791" width="1.85546875" style="249" hidden="1"/>
    <col min="13792" max="13792" width="1.28515625" style="249" hidden="1"/>
    <col min="13793" max="14041" width="9.140625" style="249" hidden="1"/>
    <col min="14042" max="14043" width="1.7109375" style="249" hidden="1"/>
    <col min="14044" max="14046" width="50.7109375" style="249" hidden="1"/>
    <col min="14047" max="14047" width="1.85546875" style="249" hidden="1"/>
    <col min="14048" max="14048" width="1.28515625" style="249" hidden="1"/>
    <col min="14049" max="14297" width="9.140625" style="249" hidden="1"/>
    <col min="14298" max="14299" width="1.7109375" style="249" hidden="1"/>
    <col min="14300" max="14302" width="50.7109375" style="249" hidden="1"/>
    <col min="14303" max="14303" width="1.85546875" style="249" hidden="1"/>
    <col min="14304" max="14304" width="1.28515625" style="249" hidden="1"/>
    <col min="14305" max="14553" width="9.140625" style="249" hidden="1"/>
    <col min="14554" max="14555" width="1.7109375" style="249" hidden="1"/>
    <col min="14556" max="14558" width="50.7109375" style="249" hidden="1"/>
    <col min="14559" max="14559" width="1.85546875" style="249" hidden="1"/>
    <col min="14560" max="14560" width="1.28515625" style="249" hidden="1"/>
    <col min="14561" max="14809" width="9.140625" style="249" hidden="1"/>
    <col min="14810" max="14811" width="1.7109375" style="249" hidden="1"/>
    <col min="14812" max="14814" width="50.7109375" style="249" hidden="1"/>
    <col min="14815" max="14815" width="1.85546875" style="249" hidden="1"/>
    <col min="14816" max="14816" width="1.28515625" style="249" hidden="1"/>
    <col min="14817" max="15065" width="9.140625" style="249" hidden="1"/>
    <col min="15066" max="15067" width="1.7109375" style="249" hidden="1"/>
    <col min="15068" max="15070" width="50.7109375" style="249" hidden="1"/>
    <col min="15071" max="15071" width="1.85546875" style="249" hidden="1"/>
    <col min="15072" max="15072" width="1.28515625" style="249" hidden="1"/>
    <col min="15073" max="15321" width="9.140625" style="249" hidden="1"/>
    <col min="15322" max="15323" width="1.7109375" style="249" hidden="1"/>
    <col min="15324" max="15326" width="50.7109375" style="249" hidden="1"/>
    <col min="15327" max="15327" width="1.85546875" style="249" hidden="1"/>
    <col min="15328" max="15328" width="1.28515625" style="249" hidden="1"/>
    <col min="15329" max="15577" width="9.140625" style="249" hidden="1"/>
    <col min="15578" max="15579" width="1.7109375" style="249" hidden="1"/>
    <col min="15580" max="15582" width="50.7109375" style="249" hidden="1"/>
    <col min="15583" max="15583" width="1.85546875" style="249" hidden="1"/>
    <col min="15584" max="15584" width="1.28515625" style="249" hidden="1"/>
    <col min="15585" max="15833" width="9.140625" style="249" hidden="1"/>
    <col min="15834" max="15835" width="1.7109375" style="249" hidden="1"/>
    <col min="15836" max="15838" width="50.7109375" style="249" hidden="1"/>
    <col min="15839" max="15839" width="1.85546875" style="249" hidden="1"/>
    <col min="15840" max="15840" width="1.28515625" style="249" hidden="1"/>
    <col min="15841" max="16089" width="9.140625" style="249" hidden="1"/>
    <col min="16090" max="16091" width="1.7109375" style="249" hidden="1"/>
    <col min="16092" max="16094" width="50.7109375" style="249" hidden="1"/>
    <col min="16095" max="16095" width="1.85546875" style="249" hidden="1"/>
    <col min="16096" max="16096" width="1.28515625" style="249" hidden="1"/>
    <col min="16097" max="16384" width="9.140625" style="249" hidden="1"/>
  </cols>
  <sheetData>
    <row r="1" spans="2:7" ht="8.1" customHeight="1"/>
    <row r="2" spans="2:7" ht="8.1" customHeight="1" thickBot="1">
      <c r="B2" s="250"/>
      <c r="C2" s="250"/>
      <c r="D2" s="250"/>
      <c r="E2" s="250"/>
      <c r="F2" s="250"/>
      <c r="G2" s="251"/>
    </row>
    <row r="3" spans="2:7" ht="16.5" thickBot="1">
      <c r="B3" s="250"/>
      <c r="C3" s="525" t="s">
        <v>82</v>
      </c>
      <c r="D3" s="526"/>
      <c r="E3" s="526"/>
      <c r="F3" s="252"/>
      <c r="G3" s="253"/>
    </row>
    <row r="4" spans="2:7" ht="15" customHeight="1" thickBot="1">
      <c r="B4" s="250"/>
      <c r="C4" s="250"/>
      <c r="D4" s="250"/>
      <c r="E4" s="250"/>
      <c r="F4" s="254"/>
      <c r="G4" s="251"/>
    </row>
    <row r="5" spans="2:7" ht="38.25" customHeight="1">
      <c r="B5" s="250"/>
      <c r="C5" s="527" t="s">
        <v>83</v>
      </c>
      <c r="D5" s="528"/>
      <c r="E5" s="529"/>
      <c r="F5" s="250"/>
      <c r="G5" s="249"/>
    </row>
    <row r="6" spans="2:7" ht="38.25" customHeight="1">
      <c r="B6" s="250"/>
      <c r="C6" s="530"/>
      <c r="D6" s="531"/>
      <c r="E6" s="532"/>
      <c r="F6" s="250"/>
      <c r="G6" s="249"/>
    </row>
    <row r="7" spans="2:7" ht="86.25" customHeight="1" thickBot="1">
      <c r="B7" s="250"/>
      <c r="C7" s="533"/>
      <c r="D7" s="534"/>
      <c r="E7" s="535"/>
      <c r="F7" s="250"/>
      <c r="G7" s="249"/>
    </row>
    <row r="8" spans="2:7" ht="15">
      <c r="B8" s="250"/>
      <c r="C8" s="250"/>
      <c r="D8" s="250"/>
      <c r="E8" s="250"/>
      <c r="F8" s="250"/>
      <c r="G8" s="249"/>
    </row>
    <row r="9" spans="2:7" ht="15">
      <c r="B9" s="250"/>
      <c r="C9" s="250"/>
      <c r="D9" s="250"/>
      <c r="E9" s="250"/>
      <c r="F9" s="250"/>
      <c r="G9" s="249"/>
    </row>
    <row r="10" spans="2:7" ht="15" customHeight="1">
      <c r="B10" s="250"/>
      <c r="C10" s="250"/>
      <c r="D10" s="250"/>
      <c r="E10" s="255"/>
      <c r="F10" s="250"/>
      <c r="G10" s="249"/>
    </row>
    <row r="11" spans="2:7" ht="15.75" thickBot="1">
      <c r="B11" s="250"/>
      <c r="C11" s="256" t="s">
        <v>84</v>
      </c>
      <c r="D11" s="250"/>
      <c r="E11" s="257"/>
      <c r="F11" s="250"/>
      <c r="G11" s="249"/>
    </row>
    <row r="12" spans="2:7" ht="15">
      <c r="B12" s="250"/>
      <c r="C12" s="258" t="s">
        <v>85</v>
      </c>
      <c r="D12" s="506" t="s">
        <v>86</v>
      </c>
      <c r="E12" s="259"/>
      <c r="F12" s="250"/>
      <c r="G12" s="249"/>
    </row>
    <row r="13" spans="2:7" ht="15">
      <c r="B13" s="250"/>
      <c r="C13" s="260" t="s">
        <v>87</v>
      </c>
      <c r="D13" s="575"/>
      <c r="E13" s="259"/>
      <c r="F13" s="250"/>
      <c r="G13" s="249"/>
    </row>
    <row r="14" spans="2:7" ht="15">
      <c r="B14" s="250"/>
      <c r="C14" s="260" t="s">
        <v>88</v>
      </c>
      <c r="D14" s="575"/>
      <c r="E14" s="261"/>
      <c r="F14" s="250"/>
      <c r="G14" s="249"/>
    </row>
    <row r="15" spans="2:7" ht="15">
      <c r="B15" s="250"/>
      <c r="C15" s="260" t="s">
        <v>89</v>
      </c>
      <c r="D15" s="575"/>
      <c r="E15" s="261"/>
      <c r="F15" s="250"/>
      <c r="G15" s="249"/>
    </row>
    <row r="16" spans="2:7" ht="15.75" thickBot="1">
      <c r="B16" s="250"/>
      <c r="C16" s="262" t="s">
        <v>90</v>
      </c>
      <c r="D16" s="576"/>
      <c r="E16" s="261"/>
      <c r="F16" s="250"/>
      <c r="G16" s="249"/>
    </row>
    <row r="17" spans="2:9" ht="15" customHeight="1">
      <c r="B17" s="250"/>
      <c r="C17" s="254"/>
      <c r="D17" s="263"/>
      <c r="E17" s="261"/>
      <c r="F17" s="250"/>
      <c r="G17" s="249"/>
    </row>
    <row r="18" spans="2:9" ht="15" customHeight="1">
      <c r="B18" s="250"/>
      <c r="C18" s="254"/>
      <c r="D18" s="254"/>
      <c r="E18" s="261"/>
      <c r="F18" s="250"/>
      <c r="G18" s="249"/>
      <c r="H18" s="264" t="s">
        <v>91</v>
      </c>
      <c r="I18" s="264" t="s">
        <v>92</v>
      </c>
    </row>
    <row r="19" spans="2:9" ht="27.75" customHeight="1" thickBot="1">
      <c r="B19" s="250"/>
      <c r="C19" s="536" t="s">
        <v>93</v>
      </c>
      <c r="D19" s="537"/>
      <c r="E19" s="265"/>
      <c r="F19" s="250"/>
      <c r="G19" s="249"/>
    </row>
    <row r="20" spans="2:9" s="271" customFormat="1" ht="38.25" customHeight="1" thickBot="1">
      <c r="B20" s="266"/>
      <c r="C20" s="267" t="s">
        <v>94</v>
      </c>
      <c r="D20" s="268" t="s">
        <v>92</v>
      </c>
      <c r="E20" s="269"/>
      <c r="F20" s="266"/>
      <c r="G20" s="507"/>
      <c r="H20" s="270">
        <v>0</v>
      </c>
      <c r="I20" s="270">
        <v>0</v>
      </c>
    </row>
    <row r="21" spans="2:9" s="271" customFormat="1" ht="15">
      <c r="B21" s="272">
        <v>1</v>
      </c>
      <c r="C21" s="273" t="str">
        <f>IF(D15="","",D15)</f>
        <v/>
      </c>
      <c r="D21" s="505" t="s">
        <v>95</v>
      </c>
      <c r="E21" s="275"/>
      <c r="F21" s="266"/>
      <c r="H21" s="276">
        <f>IF(COUNTIF(C$20:C21,C21)=1,H20+1,H20)</f>
        <v>1</v>
      </c>
      <c r="I21" s="276">
        <f>IF(COUNTIF(D$20:D21,D21)=1,I20+1,I20)</f>
        <v>1</v>
      </c>
    </row>
    <row r="22" spans="2:9" s="271" customFormat="1" ht="15">
      <c r="B22" s="272">
        <v>2</v>
      </c>
      <c r="C22" s="577"/>
      <c r="D22" s="274"/>
      <c r="E22" s="275"/>
      <c r="F22" s="266"/>
      <c r="H22" s="276">
        <f>IF(COUNTIF(C$20:C22,C22)=1,H21+1,H21)</f>
        <v>1</v>
      </c>
      <c r="I22" s="276">
        <f>IF(COUNTIF(D$20:D22,D22)=1,I21+1,I21)</f>
        <v>1</v>
      </c>
    </row>
    <row r="23" spans="2:9" s="271" customFormat="1" ht="15">
      <c r="B23" s="272">
        <v>3</v>
      </c>
      <c r="C23" s="577"/>
      <c r="D23" s="274"/>
      <c r="E23" s="275"/>
      <c r="F23" s="266"/>
      <c r="H23" s="276">
        <f>IF(COUNTIF(C$20:C23,C23)=1,H22+1,H22)</f>
        <v>1</v>
      </c>
      <c r="I23" s="276">
        <f>IF(COUNTIF(D$20:D23,D23)=1,I22+1,I22)</f>
        <v>1</v>
      </c>
    </row>
    <row r="24" spans="2:9" s="271" customFormat="1" ht="15">
      <c r="B24" s="272">
        <v>4</v>
      </c>
      <c r="C24" s="577"/>
      <c r="D24" s="274"/>
      <c r="E24" s="275"/>
      <c r="F24" s="266"/>
      <c r="H24" s="276">
        <f>IF(COUNTIF(C$20:C24,C24)=1,H23+1,H23)</f>
        <v>1</v>
      </c>
      <c r="I24" s="276">
        <f>IF(COUNTIF(D$20:D24,D24)=1,I23+1,I23)</f>
        <v>1</v>
      </c>
    </row>
    <row r="25" spans="2:9" s="271" customFormat="1" ht="15">
      <c r="B25" s="272">
        <v>5</v>
      </c>
      <c r="C25" s="577"/>
      <c r="D25" s="505"/>
      <c r="E25" s="275"/>
      <c r="F25" s="266"/>
      <c r="H25" s="276">
        <f>IF(COUNTIF(C$20:C25,C25)=1,H24+1,H24)</f>
        <v>1</v>
      </c>
      <c r="I25" s="276">
        <f>IF(COUNTIF(D$20:D25,D25)=1,I24+1,I24)</f>
        <v>1</v>
      </c>
    </row>
    <row r="26" spans="2:9" s="271" customFormat="1" ht="15">
      <c r="B26" s="272">
        <v>6</v>
      </c>
      <c r="C26" s="577"/>
      <c r="D26" s="274"/>
      <c r="E26" s="275"/>
      <c r="F26" s="266"/>
      <c r="H26" s="276">
        <f>IF(COUNTIF(C$20:C26,C26)=1,H25+1,H25)</f>
        <v>1</v>
      </c>
      <c r="I26" s="276">
        <f>IF(COUNTIF(D$20:D26,D26)=1,I25+1,I25)</f>
        <v>1</v>
      </c>
    </row>
    <row r="27" spans="2:9" s="271" customFormat="1" ht="15">
      <c r="B27" s="272">
        <v>7</v>
      </c>
      <c r="C27" s="577"/>
      <c r="D27" s="274"/>
      <c r="E27" s="275"/>
      <c r="F27" s="266"/>
      <c r="H27" s="276">
        <f>IF(COUNTIF(C$20:C27,C27)=1,H26+1,H26)</f>
        <v>1</v>
      </c>
      <c r="I27" s="276">
        <f>IF(COUNTIF(D$20:D27,D27)=1,I26+1,I26)</f>
        <v>1</v>
      </c>
    </row>
    <row r="28" spans="2:9" s="271" customFormat="1" ht="15">
      <c r="B28" s="272">
        <v>8</v>
      </c>
      <c r="C28" s="577"/>
      <c r="D28" s="274"/>
      <c r="E28" s="275"/>
      <c r="F28" s="266"/>
      <c r="H28" s="276">
        <f>IF(COUNTIF(C$20:C28,C28)=1,H27+1,H27)</f>
        <v>1</v>
      </c>
      <c r="I28" s="276">
        <f>IF(COUNTIF(D$20:D28,D28)=1,I27+1,I27)</f>
        <v>1</v>
      </c>
    </row>
    <row r="29" spans="2:9" s="271" customFormat="1" ht="15">
      <c r="B29" s="272">
        <v>9</v>
      </c>
      <c r="C29" s="577"/>
      <c r="D29" s="274"/>
      <c r="E29" s="275"/>
      <c r="F29" s="266"/>
      <c r="H29" s="276">
        <f>IF(COUNTIF(C$20:C29,C29)=1,H28+1,H28)</f>
        <v>1</v>
      </c>
      <c r="I29" s="276">
        <f>IF(COUNTIF(D$20:D29,D29)=1,I28+1,I28)</f>
        <v>1</v>
      </c>
    </row>
    <row r="30" spans="2:9" s="271" customFormat="1" ht="15">
      <c r="B30" s="272">
        <v>10</v>
      </c>
      <c r="C30" s="577"/>
      <c r="D30" s="274"/>
      <c r="E30" s="275"/>
      <c r="F30" s="266"/>
      <c r="H30" s="276">
        <f>IF(COUNTIF(C$20:C30,C30)=1,H29+1,H29)</f>
        <v>1</v>
      </c>
      <c r="I30" s="276">
        <f>IF(COUNTIF(D$20:D30,D30)=1,I29+1,I29)</f>
        <v>1</v>
      </c>
    </row>
    <row r="31" spans="2:9" s="271" customFormat="1" ht="15">
      <c r="B31" s="272">
        <v>11</v>
      </c>
      <c r="C31" s="577"/>
      <c r="D31" s="274"/>
      <c r="E31" s="275"/>
      <c r="F31" s="266"/>
      <c r="H31" s="276">
        <f>IF(COUNTIF(C$20:C31,C31)=1,H30+1,H30)</f>
        <v>1</v>
      </c>
      <c r="I31" s="276">
        <f>IF(COUNTIF(D$20:D31,D31)=1,I30+1,I30)</f>
        <v>1</v>
      </c>
    </row>
    <row r="32" spans="2:9" s="271" customFormat="1" ht="15">
      <c r="B32" s="272">
        <v>12</v>
      </c>
      <c r="C32" s="577"/>
      <c r="D32" s="274"/>
      <c r="E32" s="275"/>
      <c r="F32" s="266"/>
      <c r="H32" s="276">
        <f>IF(COUNTIF(C$20:C32,C32)=1,H31+1,H31)</f>
        <v>1</v>
      </c>
      <c r="I32" s="276">
        <f>IF(COUNTIF(D$20:D32,D32)=1,I31+1,I31)</f>
        <v>1</v>
      </c>
    </row>
    <row r="33" spans="2:9" s="271" customFormat="1" ht="15">
      <c r="B33" s="272">
        <v>13</v>
      </c>
      <c r="C33" s="577"/>
      <c r="D33" s="274"/>
      <c r="E33" s="275"/>
      <c r="F33" s="266"/>
      <c r="H33" s="276">
        <f>IF(COUNTIF(C$20:C33,C33)=1,H32+1,H32)</f>
        <v>1</v>
      </c>
      <c r="I33" s="276">
        <f>IF(COUNTIF(D$20:D33,D33)=1,I32+1,I32)</f>
        <v>1</v>
      </c>
    </row>
    <row r="34" spans="2:9" s="271" customFormat="1" ht="15">
      <c r="B34" s="272">
        <v>14</v>
      </c>
      <c r="C34" s="577"/>
      <c r="D34" s="274"/>
      <c r="E34" s="275"/>
      <c r="F34" s="266"/>
      <c r="H34" s="276">
        <f>IF(COUNTIF(C$20:C34,C34)=1,H33+1,H33)</f>
        <v>1</v>
      </c>
      <c r="I34" s="276">
        <f>IF(COUNTIF(D$20:D34,D34)=1,I33+1,I33)</f>
        <v>1</v>
      </c>
    </row>
    <row r="35" spans="2:9" s="271" customFormat="1" ht="15">
      <c r="B35" s="272">
        <v>15</v>
      </c>
      <c r="C35" s="577"/>
      <c r="D35" s="274"/>
      <c r="E35" s="275"/>
      <c r="F35" s="266"/>
      <c r="H35" s="276">
        <f>IF(COUNTIF(C$20:C35,C35)=1,H34+1,H34)</f>
        <v>1</v>
      </c>
      <c r="I35" s="276">
        <f>IF(COUNTIF(D$20:D35,D35)=1,I34+1,I34)</f>
        <v>1</v>
      </c>
    </row>
    <row r="36" spans="2:9" s="271" customFormat="1" ht="15">
      <c r="B36" s="272">
        <v>16</v>
      </c>
      <c r="C36" s="577"/>
      <c r="D36" s="274"/>
      <c r="E36" s="275"/>
      <c r="F36" s="266"/>
      <c r="H36" s="276">
        <f>IF(COUNTIF(C$20:C36,C36)=1,H35+1,H35)</f>
        <v>1</v>
      </c>
      <c r="I36" s="276">
        <f>IF(COUNTIF(D$20:D36,D36)=1,I35+1,I35)</f>
        <v>1</v>
      </c>
    </row>
    <row r="37" spans="2:9" s="271" customFormat="1" ht="15">
      <c r="B37" s="272">
        <v>17</v>
      </c>
      <c r="C37" s="577"/>
      <c r="D37" s="274"/>
      <c r="E37" s="275"/>
      <c r="F37" s="266"/>
      <c r="H37" s="276">
        <f>IF(COUNTIF(C$20:C37,C37)=1,H36+1,H36)</f>
        <v>1</v>
      </c>
      <c r="I37" s="276">
        <f>IF(COUNTIF(D$20:D37,D37)=1,I36+1,I36)</f>
        <v>1</v>
      </c>
    </row>
    <row r="38" spans="2:9" s="271" customFormat="1" ht="15">
      <c r="B38" s="272">
        <v>18</v>
      </c>
      <c r="C38" s="577"/>
      <c r="D38" s="274"/>
      <c r="E38" s="275"/>
      <c r="F38" s="266"/>
      <c r="H38" s="276">
        <f>IF(COUNTIF(C$20:C38,C38)=1,H37+1,H37)</f>
        <v>1</v>
      </c>
      <c r="I38" s="276">
        <f>IF(COUNTIF(D$20:D38,D38)=1,I37+1,I37)</f>
        <v>1</v>
      </c>
    </row>
    <row r="39" spans="2:9" s="271" customFormat="1" ht="15">
      <c r="B39" s="272">
        <v>19</v>
      </c>
      <c r="C39" s="577"/>
      <c r="D39" s="274"/>
      <c r="E39" s="275"/>
      <c r="F39" s="266"/>
      <c r="H39" s="276">
        <f>IF(COUNTIF(C$20:C39,C39)=1,H38+1,H38)</f>
        <v>1</v>
      </c>
      <c r="I39" s="276">
        <f>IF(COUNTIF(D$20:D39,D39)=1,I38+1,I38)</f>
        <v>1</v>
      </c>
    </row>
    <row r="40" spans="2:9" s="271" customFormat="1" ht="15">
      <c r="B40" s="272">
        <v>20</v>
      </c>
      <c r="C40" s="577"/>
      <c r="D40" s="274"/>
      <c r="E40" s="275"/>
      <c r="F40" s="266"/>
      <c r="H40" s="276">
        <f>IF(COUNTIF(C$20:C40,C40)=1,H39+1,H39)</f>
        <v>1</v>
      </c>
      <c r="I40" s="276">
        <f>IF(COUNTIF(D$20:D40,D40)=1,I39+1,I39)</f>
        <v>1</v>
      </c>
    </row>
    <row r="41" spans="2:9" s="271" customFormat="1" ht="15">
      <c r="B41" s="272">
        <v>21</v>
      </c>
      <c r="C41" s="577"/>
      <c r="D41" s="274"/>
      <c r="E41" s="275"/>
      <c r="F41" s="266"/>
      <c r="H41" s="276">
        <f>IF(COUNTIF(C$20:C41,C41)=1,H40+1,H40)</f>
        <v>1</v>
      </c>
      <c r="I41" s="276">
        <f>IF(COUNTIF(D$20:D41,D41)=1,I40+1,I40)</f>
        <v>1</v>
      </c>
    </row>
    <row r="42" spans="2:9" s="271" customFormat="1" ht="15">
      <c r="B42" s="272">
        <v>22</v>
      </c>
      <c r="C42" s="577"/>
      <c r="D42" s="274"/>
      <c r="E42" s="275"/>
      <c r="F42" s="266"/>
      <c r="H42" s="276">
        <f>IF(COUNTIF(C$20:C42,C42)=1,H41+1,H41)</f>
        <v>1</v>
      </c>
      <c r="I42" s="276">
        <f>IF(COUNTIF(D$20:D42,D42)=1,I41+1,I41)</f>
        <v>1</v>
      </c>
    </row>
    <row r="43" spans="2:9" s="271" customFormat="1" ht="15">
      <c r="B43" s="272">
        <v>23</v>
      </c>
      <c r="C43" s="577"/>
      <c r="D43" s="274"/>
      <c r="E43" s="275"/>
      <c r="F43" s="266"/>
      <c r="H43" s="276">
        <f>IF(COUNTIF(C$20:C43,C43)=1,H42+1,H42)</f>
        <v>1</v>
      </c>
      <c r="I43" s="276">
        <f>IF(COUNTIF(D$20:D43,D43)=1,I42+1,I42)</f>
        <v>1</v>
      </c>
    </row>
    <row r="44" spans="2:9" s="271" customFormat="1" ht="15">
      <c r="B44" s="272">
        <v>24</v>
      </c>
      <c r="C44" s="577"/>
      <c r="D44" s="274"/>
      <c r="E44" s="275"/>
      <c r="F44" s="266"/>
      <c r="H44" s="276">
        <f>IF(COUNTIF(C$20:C44,C44)=1,H43+1,H43)</f>
        <v>1</v>
      </c>
      <c r="I44" s="276">
        <f>IF(COUNTIF(D$20:D44,D44)=1,I43+1,I43)</f>
        <v>1</v>
      </c>
    </row>
    <row r="45" spans="2:9" s="271" customFormat="1" ht="15">
      <c r="B45" s="272">
        <v>25</v>
      </c>
      <c r="C45" s="577"/>
      <c r="D45" s="274"/>
      <c r="E45" s="275"/>
      <c r="F45" s="266"/>
      <c r="H45" s="276">
        <f>IF(COUNTIF(C$20:C45,C45)=1,H44+1,H44)</f>
        <v>1</v>
      </c>
      <c r="I45" s="276">
        <f>IF(COUNTIF(D$20:D45,D45)=1,I44+1,I44)</f>
        <v>1</v>
      </c>
    </row>
    <row r="46" spans="2:9" s="271" customFormat="1" ht="15">
      <c r="B46" s="272">
        <v>26</v>
      </c>
      <c r="C46" s="577"/>
      <c r="D46" s="274"/>
      <c r="E46" s="275"/>
      <c r="F46" s="266"/>
      <c r="H46" s="276">
        <f>IF(COUNTIF(C$20:C46,C46)=1,H45+1,H45)</f>
        <v>1</v>
      </c>
      <c r="I46" s="276">
        <f>IF(COUNTIF(D$20:D46,D46)=1,I45+1,I45)</f>
        <v>1</v>
      </c>
    </row>
    <row r="47" spans="2:9" s="271" customFormat="1" ht="15">
      <c r="B47" s="272">
        <v>27</v>
      </c>
      <c r="C47" s="577"/>
      <c r="D47" s="274"/>
      <c r="E47" s="275"/>
      <c r="F47" s="266"/>
      <c r="H47" s="276">
        <f>IF(COUNTIF(C$20:C47,C47)=1,H46+1,H46)</f>
        <v>1</v>
      </c>
      <c r="I47" s="276">
        <f>IF(COUNTIF(D$20:D47,D47)=1,I46+1,I46)</f>
        <v>1</v>
      </c>
    </row>
    <row r="48" spans="2:9" s="271" customFormat="1" ht="15">
      <c r="B48" s="272">
        <v>28</v>
      </c>
      <c r="C48" s="577"/>
      <c r="D48" s="274"/>
      <c r="E48" s="275"/>
      <c r="F48" s="266"/>
      <c r="H48" s="276">
        <f>IF(COUNTIF(C$20:C48,C48)=1,H47+1,H47)</f>
        <v>1</v>
      </c>
      <c r="I48" s="276">
        <f>IF(COUNTIF(D$20:D48,D48)=1,I47+1,I47)</f>
        <v>1</v>
      </c>
    </row>
    <row r="49" spans="2:9" s="271" customFormat="1" ht="15">
      <c r="B49" s="272">
        <v>29</v>
      </c>
      <c r="C49" s="577"/>
      <c r="D49" s="274"/>
      <c r="E49" s="275"/>
      <c r="F49" s="266"/>
      <c r="H49" s="276">
        <f>IF(COUNTIF(C$20:C49,C49)=1,H48+1,H48)</f>
        <v>1</v>
      </c>
      <c r="I49" s="276">
        <f>IF(COUNTIF(D$20:D49,D49)=1,I48+1,I48)</f>
        <v>1</v>
      </c>
    </row>
    <row r="50" spans="2:9" s="271" customFormat="1" ht="15">
      <c r="B50" s="272">
        <v>30</v>
      </c>
      <c r="C50" s="577"/>
      <c r="D50" s="274"/>
      <c r="E50" s="275"/>
      <c r="F50" s="266"/>
      <c r="H50" s="276">
        <f>IF(COUNTIF(C$20:C50,C50)=1,H49+1,H49)</f>
        <v>1</v>
      </c>
      <c r="I50" s="276">
        <f>IF(COUNTIF(D$20:D50,D50)=1,I49+1,I49)</f>
        <v>1</v>
      </c>
    </row>
    <row r="51" spans="2:9" s="271" customFormat="1" ht="15">
      <c r="B51" s="272">
        <v>31</v>
      </c>
      <c r="C51" s="577"/>
      <c r="D51" s="274"/>
      <c r="E51" s="275"/>
      <c r="F51" s="266"/>
      <c r="H51" s="276">
        <f>IF(COUNTIF(C$20:C51,C51)=1,H50+1,H50)</f>
        <v>1</v>
      </c>
      <c r="I51" s="276">
        <f>IF(COUNTIF(D$20:D51,D51)=1,I50+1,I50)</f>
        <v>1</v>
      </c>
    </row>
    <row r="52" spans="2:9" s="271" customFormat="1" ht="15">
      <c r="B52" s="272">
        <v>32</v>
      </c>
      <c r="C52" s="577"/>
      <c r="D52" s="274"/>
      <c r="E52" s="275"/>
      <c r="F52" s="266"/>
      <c r="H52" s="276">
        <f>IF(COUNTIF(C$20:C52,C52)=1,H51+1,H51)</f>
        <v>1</v>
      </c>
      <c r="I52" s="276">
        <f>IF(COUNTIF(D$20:D52,D52)=1,I51+1,I51)</f>
        <v>1</v>
      </c>
    </row>
    <row r="53" spans="2:9" s="271" customFormat="1" ht="15">
      <c r="B53" s="272">
        <v>33</v>
      </c>
      <c r="C53" s="577"/>
      <c r="D53" s="274"/>
      <c r="E53" s="275"/>
      <c r="F53" s="266"/>
      <c r="H53" s="276">
        <f>IF(COUNTIF(C$20:C53,C53)=1,H52+1,H52)</f>
        <v>1</v>
      </c>
      <c r="I53" s="276">
        <f>IF(COUNTIF(D$20:D53,D53)=1,I52+1,I52)</f>
        <v>1</v>
      </c>
    </row>
    <row r="54" spans="2:9" s="271" customFormat="1" ht="15">
      <c r="B54" s="272">
        <v>34</v>
      </c>
      <c r="C54" s="577"/>
      <c r="D54" s="274"/>
      <c r="E54" s="275"/>
      <c r="F54" s="266"/>
      <c r="H54" s="276">
        <f>IF(COUNTIF(C$20:C54,C54)=1,H53+1,H53)</f>
        <v>1</v>
      </c>
      <c r="I54" s="276">
        <f>IF(COUNTIF(D$20:D54,D54)=1,I53+1,I53)</f>
        <v>1</v>
      </c>
    </row>
    <row r="55" spans="2:9" s="271" customFormat="1" ht="15">
      <c r="B55" s="272">
        <v>35</v>
      </c>
      <c r="C55" s="577"/>
      <c r="D55" s="274"/>
      <c r="E55" s="275"/>
      <c r="F55" s="266"/>
      <c r="H55" s="276">
        <f>IF(COUNTIF(C$20:C55,C55)=1,H54+1,H54)</f>
        <v>1</v>
      </c>
      <c r="I55" s="276">
        <f>IF(COUNTIF(D$20:D55,D55)=1,I54+1,I54)</f>
        <v>1</v>
      </c>
    </row>
    <row r="56" spans="2:9" s="271" customFormat="1" ht="15">
      <c r="B56" s="272">
        <v>36</v>
      </c>
      <c r="C56" s="577"/>
      <c r="D56" s="274"/>
      <c r="E56" s="275"/>
      <c r="F56" s="266"/>
      <c r="H56" s="276">
        <f>IF(COUNTIF(C$20:C56,C56)=1,H55+1,H55)</f>
        <v>1</v>
      </c>
      <c r="I56" s="276">
        <f>IF(COUNTIF(D$20:D56,D56)=1,I55+1,I55)</f>
        <v>1</v>
      </c>
    </row>
    <row r="57" spans="2:9" s="271" customFormat="1" ht="15">
      <c r="B57" s="272">
        <v>37</v>
      </c>
      <c r="C57" s="577"/>
      <c r="D57" s="274"/>
      <c r="E57" s="275"/>
      <c r="F57" s="266"/>
      <c r="H57" s="276">
        <f>IF(COUNTIF(C$20:C57,C57)=1,H56+1,H56)</f>
        <v>1</v>
      </c>
      <c r="I57" s="276">
        <f>IF(COUNTIF(D$20:D57,D57)=1,I56+1,I56)</f>
        <v>1</v>
      </c>
    </row>
    <row r="58" spans="2:9" s="271" customFormat="1" ht="15">
      <c r="B58" s="272">
        <v>38</v>
      </c>
      <c r="C58" s="577"/>
      <c r="D58" s="274"/>
      <c r="E58" s="275"/>
      <c r="F58" s="266"/>
      <c r="H58" s="276">
        <f>IF(COUNTIF(C$20:C58,C58)=1,H57+1,H57)</f>
        <v>1</v>
      </c>
      <c r="I58" s="276">
        <f>IF(COUNTIF(D$20:D58,D58)=1,I57+1,I57)</f>
        <v>1</v>
      </c>
    </row>
    <row r="59" spans="2:9" s="271" customFormat="1" ht="15">
      <c r="B59" s="272">
        <v>39</v>
      </c>
      <c r="C59" s="577"/>
      <c r="D59" s="274"/>
      <c r="E59" s="275"/>
      <c r="F59" s="266"/>
      <c r="H59" s="276">
        <f>IF(COUNTIF(C$20:C59,C59)=1,H58+1,H58)</f>
        <v>1</v>
      </c>
      <c r="I59" s="276">
        <f>IF(COUNTIF(D$20:D59,D59)=1,I58+1,I58)</f>
        <v>1</v>
      </c>
    </row>
    <row r="60" spans="2:9" s="271" customFormat="1" ht="15">
      <c r="B60" s="272">
        <v>40</v>
      </c>
      <c r="C60" s="577"/>
      <c r="D60" s="274"/>
      <c r="E60" s="275"/>
      <c r="F60" s="266"/>
      <c r="H60" s="276">
        <f>IF(COUNTIF(C$20:C60,C60)=1,H59+1,H59)</f>
        <v>1</v>
      </c>
      <c r="I60" s="276">
        <f>IF(COUNTIF(D$20:D60,D60)=1,I59+1,I59)</f>
        <v>1</v>
      </c>
    </row>
    <row r="61" spans="2:9" ht="8.1" customHeight="1">
      <c r="B61" s="250"/>
      <c r="C61" s="254"/>
      <c r="D61" s="254"/>
      <c r="E61" s="254"/>
      <c r="F61" s="250"/>
      <c r="G61" s="249"/>
      <c r="H61" s="248"/>
    </row>
    <row r="62" spans="2:9" ht="8.1" customHeight="1"/>
    <row r="63" spans="2:9" ht="28.5" hidden="1" customHeight="1"/>
    <row r="64" spans="2:9" ht="28.5" hidden="1" customHeight="1">
      <c r="C64" s="248" t="s">
        <v>96</v>
      </c>
      <c r="D64" s="278" t="s">
        <v>97</v>
      </c>
      <c r="E64" s="279" t="s">
        <v>98</v>
      </c>
      <c r="F64" s="251" t="s">
        <v>99</v>
      </c>
    </row>
    <row r="65" spans="3:6" ht="28.5" hidden="1" customHeight="1">
      <c r="C65" s="248" t="s">
        <v>100</v>
      </c>
      <c r="D65" s="280">
        <v>0.8</v>
      </c>
      <c r="E65" s="281" t="s">
        <v>101</v>
      </c>
      <c r="F65" s="281" t="s">
        <v>102</v>
      </c>
    </row>
    <row r="66" spans="3:6" ht="28.5" hidden="1" customHeight="1">
      <c r="C66" s="248" t="s">
        <v>103</v>
      </c>
      <c r="D66" s="280">
        <v>1</v>
      </c>
      <c r="E66" s="281" t="s">
        <v>101</v>
      </c>
      <c r="F66" s="281" t="s">
        <v>102</v>
      </c>
    </row>
    <row r="67" spans="3:6" ht="28.5" hidden="1" customHeight="1">
      <c r="C67" s="248" t="s">
        <v>104</v>
      </c>
      <c r="D67" s="280">
        <v>1</v>
      </c>
      <c r="E67" s="281" t="s">
        <v>101</v>
      </c>
      <c r="F67" s="281" t="s">
        <v>102</v>
      </c>
    </row>
    <row r="68" spans="3:6" ht="28.5" hidden="1" customHeight="1">
      <c r="C68" s="248" t="s">
        <v>105</v>
      </c>
      <c r="D68" s="280">
        <v>0.8</v>
      </c>
      <c r="E68" s="281" t="s">
        <v>101</v>
      </c>
      <c r="F68" s="281" t="s">
        <v>102</v>
      </c>
    </row>
    <row r="69" spans="3:6" ht="28.5" hidden="1" customHeight="1">
      <c r="C69" s="248" t="s">
        <v>106</v>
      </c>
      <c r="D69" s="280">
        <v>1</v>
      </c>
      <c r="E69" s="281" t="s">
        <v>101</v>
      </c>
      <c r="F69" s="281" t="s">
        <v>102</v>
      </c>
    </row>
    <row r="70" spans="3:6" ht="28.5" hidden="1" customHeight="1">
      <c r="C70" s="248" t="s">
        <v>107</v>
      </c>
      <c r="D70" s="280">
        <v>1</v>
      </c>
      <c r="E70" s="281" t="s">
        <v>102</v>
      </c>
      <c r="F70" s="281" t="s">
        <v>102</v>
      </c>
    </row>
    <row r="71" spans="3:6" ht="28.5" hidden="1" customHeight="1">
      <c r="C71" s="248" t="s">
        <v>108</v>
      </c>
      <c r="D71" s="280">
        <v>1</v>
      </c>
      <c r="E71" s="281" t="s">
        <v>101</v>
      </c>
      <c r="F71" s="281" t="s">
        <v>102</v>
      </c>
    </row>
    <row r="72" spans="3:6" ht="28.5" hidden="1" customHeight="1" thickBot="1">
      <c r="D72" s="248" t="s">
        <v>96</v>
      </c>
    </row>
    <row r="73" spans="3:6" ht="28.5" hidden="1" customHeight="1" thickBot="1">
      <c r="C73" s="282" t="s">
        <v>109</v>
      </c>
    </row>
    <row r="74" spans="3:6" ht="28.5" hidden="1" customHeight="1"/>
    <row r="75" spans="3:6" ht="28.5" hidden="1" customHeight="1">
      <c r="C75" s="277" t="s">
        <v>95</v>
      </c>
    </row>
    <row r="76" spans="3:6" ht="28.5" hidden="1" customHeight="1">
      <c r="C76" s="277" t="s">
        <v>60</v>
      </c>
    </row>
    <row r="77" spans="3:6" ht="28.5" hidden="1" customHeight="1">
      <c r="C77" s="277" t="s">
        <v>61</v>
      </c>
    </row>
    <row r="78" spans="3:6" ht="28.5" hidden="1" customHeight="1">
      <c r="C78" s="277" t="s">
        <v>62</v>
      </c>
    </row>
    <row r="79" spans="3:6" ht="28.5" hidden="1" customHeight="1">
      <c r="C79" s="277" t="s">
        <v>63</v>
      </c>
    </row>
    <row r="80" spans="3:6" ht="28.5" hidden="1" customHeight="1">
      <c r="C80" s="277" t="s">
        <v>64</v>
      </c>
    </row>
    <row r="81" spans="3:3" ht="28.5" hidden="1" customHeight="1">
      <c r="C81" s="578" t="s">
        <v>65</v>
      </c>
    </row>
    <row r="82" spans="3:3" ht="28.5" hidden="1" customHeight="1">
      <c r="C82" s="578" t="s">
        <v>66</v>
      </c>
    </row>
    <row r="83" spans="3:3" ht="28.5" hidden="1" customHeight="1">
      <c r="C83" s="277"/>
    </row>
    <row r="84" spans="3:3" ht="28.5" hidden="1" customHeight="1">
      <c r="C84" s="277"/>
    </row>
    <row r="85" spans="3:3" ht="28.5" hidden="1" customHeight="1">
      <c r="C85" s="277"/>
    </row>
    <row r="86" spans="3:3" ht="28.5" hidden="1" customHeight="1">
      <c r="C86" s="277"/>
    </row>
    <row r="87" spans="3:3" ht="28.5" hidden="1" customHeight="1"/>
    <row r="88" spans="3:3" ht="28.5" hidden="1" customHeight="1"/>
    <row r="89" spans="3:3" ht="28.5" hidden="1" customHeight="1"/>
    <row r="90" spans="3:3" ht="28.5" hidden="1" customHeight="1"/>
    <row r="91" spans="3:3" ht="28.5" hidden="1" customHeight="1"/>
    <row r="92" spans="3:3" ht="28.5" hidden="1" customHeight="1"/>
    <row r="93" spans="3:3" ht="28.5" hidden="1" customHeight="1"/>
    <row r="94" spans="3:3" ht="28.5" hidden="1" customHeight="1"/>
    <row r="95" spans="3:3" ht="28.5" hidden="1" customHeight="1"/>
    <row r="96" spans="3:3" ht="28.5" hidden="1" customHeight="1"/>
    <row r="97" ht="28.5" hidden="1" customHeight="1"/>
    <row r="98" ht="28.5" hidden="1" customHeight="1"/>
    <row r="99" ht="28.5" hidden="1" customHeight="1"/>
    <row r="100" ht="28.5" hidden="1" customHeight="1"/>
    <row r="101" ht="28.5" hidden="1" customHeight="1"/>
    <row r="102" ht="28.5" hidden="1" customHeight="1"/>
    <row r="103" ht="28.5" hidden="1" customHeight="1"/>
    <row r="104" ht="28.5" hidden="1" customHeight="1"/>
    <row r="105" ht="28.5" hidden="1" customHeight="1"/>
    <row r="106" ht="28.5" hidden="1" customHeight="1"/>
    <row r="107" ht="28.5" hidden="1" customHeight="1"/>
    <row r="108" ht="28.5" hidden="1" customHeight="1"/>
    <row r="109" ht="28.5" hidden="1" customHeight="1"/>
    <row r="110" ht="28.5" hidden="1" customHeight="1"/>
    <row r="111" ht="28.5" hidden="1" customHeight="1"/>
    <row r="112" ht="28.5" hidden="1" customHeight="1"/>
    <row r="113" ht="28.5" hidden="1" customHeight="1"/>
    <row r="114" ht="28.5" hidden="1" customHeight="1"/>
    <row r="115" ht="28.5" hidden="1" customHeight="1"/>
    <row r="116" ht="28.5" hidden="1" customHeight="1"/>
    <row r="117" ht="28.5" hidden="1" customHeight="1"/>
    <row r="118" ht="28.5" hidden="1" customHeight="1"/>
    <row r="119" ht="28.5" hidden="1" customHeight="1"/>
    <row r="120" ht="28.5" hidden="1" customHeight="1"/>
    <row r="121" ht="28.5" hidden="1" customHeight="1"/>
    <row r="122" ht="28.5" hidden="1" customHeight="1"/>
    <row r="123" ht="28.5" hidden="1" customHeight="1"/>
    <row r="124" ht="28.5" hidden="1" customHeight="1"/>
    <row r="125" ht="28.5" hidden="1" customHeight="1"/>
    <row r="126" ht="28.5" hidden="1" customHeight="1"/>
    <row r="127" ht="28.5" hidden="1" customHeight="1"/>
    <row r="128" ht="28.5" hidden="1" customHeight="1"/>
    <row r="129" ht="28.5" hidden="1" customHeight="1"/>
    <row r="130" ht="28.5" hidden="1" customHeight="1"/>
    <row r="131" ht="28.5" hidden="1" customHeight="1"/>
    <row r="132" ht="28.5" hidden="1" customHeight="1"/>
    <row r="133" ht="28.5" hidden="1" customHeight="1"/>
    <row r="134" ht="28.5" hidden="1" customHeight="1"/>
    <row r="135" ht="28.5" hidden="1" customHeight="1"/>
    <row r="136" ht="28.5" hidden="1" customHeight="1"/>
    <row r="137" ht="28.5" hidden="1" customHeight="1"/>
    <row r="138" ht="28.5" hidden="1" customHeight="1"/>
    <row r="139" ht="28.5" hidden="1" customHeight="1"/>
    <row r="140" ht="28.5" hidden="1" customHeight="1"/>
    <row r="141" ht="28.5" hidden="1" customHeight="1"/>
    <row r="142" ht="28.5" hidden="1" customHeight="1"/>
    <row r="143" ht="28.5" hidden="1" customHeight="1"/>
    <row r="144" ht="28.5" hidden="1" customHeight="1"/>
    <row r="145" ht="28.5" hidden="1" customHeight="1"/>
    <row r="146" ht="28.5" hidden="1" customHeight="1"/>
    <row r="147" ht="28.5" hidden="1" customHeight="1"/>
    <row r="148" ht="28.5" hidden="1" customHeight="1"/>
    <row r="149" ht="28.5" hidden="1" customHeight="1"/>
    <row r="150" ht="28.5" hidden="1" customHeight="1"/>
    <row r="151" ht="28.5" hidden="1" customHeight="1"/>
    <row r="152" ht="28.5" hidden="1" customHeight="1"/>
    <row r="153" ht="28.5" hidden="1" customHeight="1"/>
    <row r="154" ht="28.5" hidden="1" customHeight="1"/>
    <row r="155" ht="28.5" hidden="1" customHeight="1"/>
    <row r="156" ht="28.5" hidden="1" customHeight="1"/>
    <row r="157" ht="28.5" hidden="1" customHeight="1"/>
    <row r="158" ht="28.5" hidden="1" customHeight="1"/>
    <row r="159" ht="28.5" hidden="1" customHeight="1"/>
    <row r="160" ht="28.5" hidden="1" customHeight="1"/>
    <row r="161" ht="28.5" hidden="1" customHeight="1"/>
    <row r="162" ht="28.5" hidden="1" customHeight="1"/>
    <row r="163" ht="28.5" hidden="1" customHeight="1"/>
    <row r="164" ht="28.5" hidden="1" customHeight="1"/>
    <row r="165" ht="28.5" hidden="1" customHeight="1"/>
    <row r="166" ht="28.5" hidden="1" customHeight="1"/>
    <row r="167" ht="28.5" hidden="1" customHeight="1"/>
    <row r="168" ht="28.5" hidden="1" customHeight="1"/>
    <row r="169" ht="28.5" hidden="1" customHeight="1"/>
    <row r="170" ht="28.5" hidden="1" customHeight="1"/>
    <row r="171" ht="28.5" hidden="1" customHeight="1"/>
    <row r="172" ht="28.5" hidden="1" customHeight="1"/>
    <row r="173" ht="28.5" hidden="1" customHeight="1"/>
    <row r="174" ht="28.5" hidden="1" customHeight="1"/>
    <row r="175" ht="28.5" hidden="1" customHeight="1"/>
    <row r="176" ht="28.5" hidden="1" customHeight="1"/>
    <row r="177" ht="28.5" hidden="1" customHeight="1"/>
    <row r="178" ht="28.5" hidden="1" customHeight="1"/>
    <row r="179" ht="28.5" hidden="1" customHeight="1"/>
    <row r="180" ht="28.5" hidden="1" customHeight="1"/>
    <row r="181" ht="28.5" hidden="1" customHeight="1"/>
    <row r="182" ht="28.5" hidden="1" customHeight="1"/>
    <row r="183" ht="28.5" hidden="1" customHeight="1"/>
    <row r="184" ht="28.5" hidden="1" customHeight="1"/>
    <row r="185" ht="28.5" hidden="1" customHeight="1"/>
    <row r="186" ht="28.5" hidden="1" customHeight="1"/>
    <row r="187" ht="28.5" hidden="1" customHeight="1"/>
    <row r="188" ht="28.5" hidden="1" customHeight="1"/>
    <row r="189" ht="28.5" hidden="1" customHeight="1"/>
    <row r="190" ht="28.5" hidden="1" customHeight="1"/>
    <row r="191" ht="28.5" hidden="1" customHeight="1"/>
    <row r="192" ht="28.5" hidden="1" customHeight="1"/>
    <row r="193" ht="28.5" hidden="1" customHeight="1"/>
    <row r="194" ht="28.5" hidden="1" customHeight="1"/>
    <row r="195" ht="28.5" hidden="1" customHeight="1"/>
    <row r="196" ht="28.5" hidden="1" customHeight="1"/>
    <row r="197" ht="28.5" hidden="1" customHeight="1"/>
    <row r="198" ht="28.5" hidden="1" customHeight="1"/>
    <row r="199" ht="28.5" hidden="1" customHeight="1"/>
    <row r="200" ht="28.5" hidden="1" customHeight="1"/>
    <row r="201" ht="28.5" hidden="1" customHeight="1"/>
    <row r="202" ht="28.5" hidden="1" customHeight="1"/>
    <row r="203" ht="28.5" hidden="1" customHeight="1"/>
    <row r="204" ht="28.5" hidden="1" customHeight="1"/>
    <row r="205" ht="28.5" hidden="1" customHeight="1"/>
    <row r="206" ht="28.5" hidden="1" customHeight="1"/>
    <row r="207" ht="28.5" hidden="1" customHeight="1"/>
    <row r="208" ht="28.5" hidden="1" customHeight="1"/>
    <row r="209" ht="28.5" hidden="1" customHeight="1"/>
    <row r="210" ht="28.5" hidden="1" customHeight="1"/>
    <row r="211" ht="28.5" hidden="1" customHeight="1"/>
    <row r="212" ht="28.5" hidden="1" customHeight="1"/>
    <row r="213" ht="28.5" hidden="1" customHeight="1"/>
    <row r="214" ht="28.5" hidden="1" customHeight="1"/>
    <row r="215" ht="28.5" hidden="1" customHeight="1"/>
    <row r="216" ht="28.5" hidden="1" customHeight="1"/>
    <row r="217" ht="28.5" hidden="1" customHeight="1"/>
    <row r="218" ht="28.5" hidden="1" customHeight="1"/>
    <row r="219" ht="28.5" hidden="1" customHeight="1"/>
    <row r="220" ht="28.5" hidden="1" customHeight="1"/>
  </sheetData>
  <sheetProtection algorithmName="SHA-512" hashValue="NWaI5GiX2D6gWUtXeOBCXvpaEiKHWSx+yG602EGjpFFZcAFF5NdsxPfBmEX5fJtRv4ucsuKAmDKlK56HGqNbpg==" saltValue="q51l+/1OOn+22vfJ5eCQIg==" spinCount="100000" sheet="1" selectLockedCells="1"/>
  <mergeCells count="3">
    <mergeCell ref="C3:E3"/>
    <mergeCell ref="C5:E7"/>
    <mergeCell ref="C19:D19"/>
  </mergeCells>
  <conditionalFormatting sqref="D21:D60">
    <cfRule type="expression" dxfId="16" priority="1">
      <formula>AND(D21="",$C21&lt;&gt;0)</formula>
    </cfRule>
  </conditionalFormatting>
  <dataValidations count="2">
    <dataValidation type="list" allowBlank="1" showInputMessage="1" showErrorMessage="1" sqref="WTY983081:WTY983100 HM21:HM60 WKC983081:WKC983100 WAG983081:WAG983100 VQK983081:VQK983100 VGO983081:VGO983100 UWS983081:UWS983100 UMW983081:UMW983100 UDA983081:UDA983100 TTE983081:TTE983100 TJI983081:TJI983100 SZM983081:SZM983100 SPQ983081:SPQ983100 SFU983081:SFU983100 RVY983081:RVY983100 RMC983081:RMC983100 RCG983081:RCG983100 QSK983081:QSK983100 QIO983081:QIO983100 PYS983081:PYS983100 POW983081:POW983100 PFA983081:PFA983100 OVE983081:OVE983100 OLI983081:OLI983100 OBM983081:OBM983100 NRQ983081:NRQ983100 NHU983081:NHU983100 MXY983081:MXY983100 MOC983081:MOC983100 MEG983081:MEG983100 LUK983081:LUK983100 LKO983081:LKO983100 LAS983081:LAS983100 KQW983081:KQW983100 KHA983081:KHA983100 JXE983081:JXE983100 JNI983081:JNI983100 JDM983081:JDM983100 ITQ983081:ITQ983100 IJU983081:IJU983100 HZY983081:HZY983100 HQC983081:HQC983100 HGG983081:HGG983100 GWK983081:GWK983100 GMO983081:GMO983100 GCS983081:GCS983100 FSW983081:FSW983100 FJA983081:FJA983100 EZE983081:EZE983100 EPI983081:EPI983100 EFM983081:EFM983100 DVQ983081:DVQ983100 DLU983081:DLU983100 DBY983081:DBY983100 CSC983081:CSC983100 CIG983081:CIG983100 BYK983081:BYK983100 BOO983081:BOO983100 BES983081:BES983100 AUW983081:AUW983100 ALA983081:ALA983100 ABE983081:ABE983100 RI983081:RI983100 HM983081:HM983100 D983081:D983100 WTY917545:WTY917564 WKC917545:WKC917564 WAG917545:WAG917564 VQK917545:VQK917564 VGO917545:VGO917564 UWS917545:UWS917564 UMW917545:UMW917564 UDA917545:UDA917564 TTE917545:TTE917564 TJI917545:TJI917564 SZM917545:SZM917564 SPQ917545:SPQ917564 SFU917545:SFU917564 RVY917545:RVY917564 RMC917545:RMC917564 RCG917545:RCG917564 QSK917545:QSK917564 QIO917545:QIO917564 PYS917545:PYS917564 POW917545:POW917564 PFA917545:PFA917564 OVE917545:OVE917564 OLI917545:OLI917564 OBM917545:OBM917564 NRQ917545:NRQ917564 NHU917545:NHU917564 MXY917545:MXY917564 MOC917545:MOC917564 MEG917545:MEG917564 LUK917545:LUK917564 LKO917545:LKO917564 LAS917545:LAS917564 KQW917545:KQW917564 KHA917545:KHA917564 JXE917545:JXE917564 JNI917545:JNI917564 JDM917545:JDM917564 ITQ917545:ITQ917564 IJU917545:IJU917564 HZY917545:HZY917564 HQC917545:HQC917564 HGG917545:HGG917564 GWK917545:GWK917564 GMO917545:GMO917564 GCS917545:GCS917564 FSW917545:FSW917564 FJA917545:FJA917564 EZE917545:EZE917564 EPI917545:EPI917564 EFM917545:EFM917564 DVQ917545:DVQ917564 DLU917545:DLU917564 DBY917545:DBY917564 CSC917545:CSC917564 CIG917545:CIG917564 BYK917545:BYK917564 BOO917545:BOO917564 BES917545:BES917564 AUW917545:AUW917564 ALA917545:ALA917564 ABE917545:ABE917564 RI917545:RI917564 HM917545:HM917564 D917545:D917564 WTY852009:WTY852028 WKC852009:WKC852028 WAG852009:WAG852028 VQK852009:VQK852028 VGO852009:VGO852028 UWS852009:UWS852028 UMW852009:UMW852028 UDA852009:UDA852028 TTE852009:TTE852028 TJI852009:TJI852028 SZM852009:SZM852028 SPQ852009:SPQ852028 SFU852009:SFU852028 RVY852009:RVY852028 RMC852009:RMC852028 RCG852009:RCG852028 QSK852009:QSK852028 QIO852009:QIO852028 PYS852009:PYS852028 POW852009:POW852028 PFA852009:PFA852028 OVE852009:OVE852028 OLI852009:OLI852028 OBM852009:OBM852028 NRQ852009:NRQ852028 NHU852009:NHU852028 MXY852009:MXY852028 MOC852009:MOC852028 MEG852009:MEG852028 LUK852009:LUK852028 LKO852009:LKO852028 LAS852009:LAS852028 KQW852009:KQW852028 KHA852009:KHA852028 JXE852009:JXE852028 JNI852009:JNI852028 JDM852009:JDM852028 ITQ852009:ITQ852028 IJU852009:IJU852028 HZY852009:HZY852028 HQC852009:HQC852028 HGG852009:HGG852028 GWK852009:GWK852028 GMO852009:GMO852028 GCS852009:GCS852028 FSW852009:FSW852028 FJA852009:FJA852028 EZE852009:EZE852028 EPI852009:EPI852028 EFM852009:EFM852028 DVQ852009:DVQ852028 DLU852009:DLU852028 DBY852009:DBY852028 CSC852009:CSC852028 CIG852009:CIG852028 BYK852009:BYK852028 BOO852009:BOO852028 BES852009:BES852028 AUW852009:AUW852028 ALA852009:ALA852028 ABE852009:ABE852028 RI852009:RI852028 HM852009:HM852028 D852009:D852028 WTY786473:WTY786492 WKC786473:WKC786492 WAG786473:WAG786492 VQK786473:VQK786492 VGO786473:VGO786492 UWS786473:UWS786492 UMW786473:UMW786492 UDA786473:UDA786492 TTE786473:TTE786492 TJI786473:TJI786492 SZM786473:SZM786492 SPQ786473:SPQ786492 SFU786473:SFU786492 RVY786473:RVY786492 RMC786473:RMC786492 RCG786473:RCG786492 QSK786473:QSK786492 QIO786473:QIO786492 PYS786473:PYS786492 POW786473:POW786492 PFA786473:PFA786492 OVE786473:OVE786492 OLI786473:OLI786492 OBM786473:OBM786492 NRQ786473:NRQ786492 NHU786473:NHU786492 MXY786473:MXY786492 MOC786473:MOC786492 MEG786473:MEG786492 LUK786473:LUK786492 LKO786473:LKO786492 LAS786473:LAS786492 KQW786473:KQW786492 KHA786473:KHA786492 JXE786473:JXE786492 JNI786473:JNI786492 JDM786473:JDM786492 ITQ786473:ITQ786492 IJU786473:IJU786492 HZY786473:HZY786492 HQC786473:HQC786492 HGG786473:HGG786492 GWK786473:GWK786492 GMO786473:GMO786492 GCS786473:GCS786492 FSW786473:FSW786492 FJA786473:FJA786492 EZE786473:EZE786492 EPI786473:EPI786492 EFM786473:EFM786492 DVQ786473:DVQ786492 DLU786473:DLU786492 DBY786473:DBY786492 CSC786473:CSC786492 CIG786473:CIG786492 BYK786473:BYK786492 BOO786473:BOO786492 BES786473:BES786492 AUW786473:AUW786492 ALA786473:ALA786492 ABE786473:ABE786492 RI786473:RI786492 HM786473:HM786492 D786473:D786492 WTY720937:WTY720956 WKC720937:WKC720956 WAG720937:WAG720956 VQK720937:VQK720956 VGO720937:VGO720956 UWS720937:UWS720956 UMW720937:UMW720956 UDA720937:UDA720956 TTE720937:TTE720956 TJI720937:TJI720956 SZM720937:SZM720956 SPQ720937:SPQ720956 SFU720937:SFU720956 RVY720937:RVY720956 RMC720937:RMC720956 RCG720937:RCG720956 QSK720937:QSK720956 QIO720937:QIO720956 PYS720937:PYS720956 POW720937:POW720956 PFA720937:PFA720956 OVE720937:OVE720956 OLI720937:OLI720956 OBM720937:OBM720956 NRQ720937:NRQ720956 NHU720937:NHU720956 MXY720937:MXY720956 MOC720937:MOC720956 MEG720937:MEG720956 LUK720937:LUK720956 LKO720937:LKO720956 LAS720937:LAS720956 KQW720937:KQW720956 KHA720937:KHA720956 JXE720937:JXE720956 JNI720937:JNI720956 JDM720937:JDM720956 ITQ720937:ITQ720956 IJU720937:IJU720956 HZY720937:HZY720956 HQC720937:HQC720956 HGG720937:HGG720956 GWK720937:GWK720956 GMO720937:GMO720956 GCS720937:GCS720956 FSW720937:FSW720956 FJA720937:FJA720956 EZE720937:EZE720956 EPI720937:EPI720956 EFM720937:EFM720956 DVQ720937:DVQ720956 DLU720937:DLU720956 DBY720937:DBY720956 CSC720937:CSC720956 CIG720937:CIG720956 BYK720937:BYK720956 BOO720937:BOO720956 BES720937:BES720956 AUW720937:AUW720956 ALA720937:ALA720956 ABE720937:ABE720956 RI720937:RI720956 HM720937:HM720956 D720937:D720956 WTY655401:WTY655420 WKC655401:WKC655420 WAG655401:WAG655420 VQK655401:VQK655420 VGO655401:VGO655420 UWS655401:UWS655420 UMW655401:UMW655420 UDA655401:UDA655420 TTE655401:TTE655420 TJI655401:TJI655420 SZM655401:SZM655420 SPQ655401:SPQ655420 SFU655401:SFU655420 RVY655401:RVY655420 RMC655401:RMC655420 RCG655401:RCG655420 QSK655401:QSK655420 QIO655401:QIO655420 PYS655401:PYS655420 POW655401:POW655420 PFA655401:PFA655420 OVE655401:OVE655420 OLI655401:OLI655420 OBM655401:OBM655420 NRQ655401:NRQ655420 NHU655401:NHU655420 MXY655401:MXY655420 MOC655401:MOC655420 MEG655401:MEG655420 LUK655401:LUK655420 LKO655401:LKO655420 LAS655401:LAS655420 KQW655401:KQW655420 KHA655401:KHA655420 JXE655401:JXE655420 JNI655401:JNI655420 JDM655401:JDM655420 ITQ655401:ITQ655420 IJU655401:IJU655420 HZY655401:HZY655420 HQC655401:HQC655420 HGG655401:HGG655420 GWK655401:GWK655420 GMO655401:GMO655420 GCS655401:GCS655420 FSW655401:FSW655420 FJA655401:FJA655420 EZE655401:EZE655420 EPI655401:EPI655420 EFM655401:EFM655420 DVQ655401:DVQ655420 DLU655401:DLU655420 DBY655401:DBY655420 CSC655401:CSC655420 CIG655401:CIG655420 BYK655401:BYK655420 BOO655401:BOO655420 BES655401:BES655420 AUW655401:AUW655420 ALA655401:ALA655420 ABE655401:ABE655420 RI655401:RI655420 HM655401:HM655420 D655401:D655420 WTY589865:WTY589884 WKC589865:WKC589884 WAG589865:WAG589884 VQK589865:VQK589884 VGO589865:VGO589884 UWS589865:UWS589884 UMW589865:UMW589884 UDA589865:UDA589884 TTE589865:TTE589884 TJI589865:TJI589884 SZM589865:SZM589884 SPQ589865:SPQ589884 SFU589865:SFU589884 RVY589865:RVY589884 RMC589865:RMC589884 RCG589865:RCG589884 QSK589865:QSK589884 QIO589865:QIO589884 PYS589865:PYS589884 POW589865:POW589884 PFA589865:PFA589884 OVE589865:OVE589884 OLI589865:OLI589884 OBM589865:OBM589884 NRQ589865:NRQ589884 NHU589865:NHU589884 MXY589865:MXY589884 MOC589865:MOC589884 MEG589865:MEG589884 LUK589865:LUK589884 LKO589865:LKO589884 LAS589865:LAS589884 KQW589865:KQW589884 KHA589865:KHA589884 JXE589865:JXE589884 JNI589865:JNI589884 JDM589865:JDM589884 ITQ589865:ITQ589884 IJU589865:IJU589884 HZY589865:HZY589884 HQC589865:HQC589884 HGG589865:HGG589884 GWK589865:GWK589884 GMO589865:GMO589884 GCS589865:GCS589884 FSW589865:FSW589884 FJA589865:FJA589884 EZE589865:EZE589884 EPI589865:EPI589884 EFM589865:EFM589884 DVQ589865:DVQ589884 DLU589865:DLU589884 DBY589865:DBY589884 CSC589865:CSC589884 CIG589865:CIG589884 BYK589865:BYK589884 BOO589865:BOO589884 BES589865:BES589884 AUW589865:AUW589884 ALA589865:ALA589884 ABE589865:ABE589884 RI589865:RI589884 HM589865:HM589884 D589865:D589884 WTY524329:WTY524348 WKC524329:WKC524348 WAG524329:WAG524348 VQK524329:VQK524348 VGO524329:VGO524348 UWS524329:UWS524348 UMW524329:UMW524348 UDA524329:UDA524348 TTE524329:TTE524348 TJI524329:TJI524348 SZM524329:SZM524348 SPQ524329:SPQ524348 SFU524329:SFU524348 RVY524329:RVY524348 RMC524329:RMC524348 RCG524329:RCG524348 QSK524329:QSK524348 QIO524329:QIO524348 PYS524329:PYS524348 POW524329:POW524348 PFA524329:PFA524348 OVE524329:OVE524348 OLI524329:OLI524348 OBM524329:OBM524348 NRQ524329:NRQ524348 NHU524329:NHU524348 MXY524329:MXY524348 MOC524329:MOC524348 MEG524329:MEG524348 LUK524329:LUK524348 LKO524329:LKO524348 LAS524329:LAS524348 KQW524329:KQW524348 KHA524329:KHA524348 JXE524329:JXE524348 JNI524329:JNI524348 JDM524329:JDM524348 ITQ524329:ITQ524348 IJU524329:IJU524348 HZY524329:HZY524348 HQC524329:HQC524348 HGG524329:HGG524348 GWK524329:GWK524348 GMO524329:GMO524348 GCS524329:GCS524348 FSW524329:FSW524348 FJA524329:FJA524348 EZE524329:EZE524348 EPI524329:EPI524348 EFM524329:EFM524348 DVQ524329:DVQ524348 DLU524329:DLU524348 DBY524329:DBY524348 CSC524329:CSC524348 CIG524329:CIG524348 BYK524329:BYK524348 BOO524329:BOO524348 BES524329:BES524348 AUW524329:AUW524348 ALA524329:ALA524348 ABE524329:ABE524348 RI524329:RI524348 HM524329:HM524348 D524329:D524348 WTY458793:WTY458812 WKC458793:WKC458812 WAG458793:WAG458812 VQK458793:VQK458812 VGO458793:VGO458812 UWS458793:UWS458812 UMW458793:UMW458812 UDA458793:UDA458812 TTE458793:TTE458812 TJI458793:TJI458812 SZM458793:SZM458812 SPQ458793:SPQ458812 SFU458793:SFU458812 RVY458793:RVY458812 RMC458793:RMC458812 RCG458793:RCG458812 QSK458793:QSK458812 QIO458793:QIO458812 PYS458793:PYS458812 POW458793:POW458812 PFA458793:PFA458812 OVE458793:OVE458812 OLI458793:OLI458812 OBM458793:OBM458812 NRQ458793:NRQ458812 NHU458793:NHU458812 MXY458793:MXY458812 MOC458793:MOC458812 MEG458793:MEG458812 LUK458793:LUK458812 LKO458793:LKO458812 LAS458793:LAS458812 KQW458793:KQW458812 KHA458793:KHA458812 JXE458793:JXE458812 JNI458793:JNI458812 JDM458793:JDM458812 ITQ458793:ITQ458812 IJU458793:IJU458812 HZY458793:HZY458812 HQC458793:HQC458812 HGG458793:HGG458812 GWK458793:GWK458812 GMO458793:GMO458812 GCS458793:GCS458812 FSW458793:FSW458812 FJA458793:FJA458812 EZE458793:EZE458812 EPI458793:EPI458812 EFM458793:EFM458812 DVQ458793:DVQ458812 DLU458793:DLU458812 DBY458793:DBY458812 CSC458793:CSC458812 CIG458793:CIG458812 BYK458793:BYK458812 BOO458793:BOO458812 BES458793:BES458812 AUW458793:AUW458812 ALA458793:ALA458812 ABE458793:ABE458812 RI458793:RI458812 HM458793:HM458812 D458793:D458812 WTY393257:WTY393276 WKC393257:WKC393276 WAG393257:WAG393276 VQK393257:VQK393276 VGO393257:VGO393276 UWS393257:UWS393276 UMW393257:UMW393276 UDA393257:UDA393276 TTE393257:TTE393276 TJI393257:TJI393276 SZM393257:SZM393276 SPQ393257:SPQ393276 SFU393257:SFU393276 RVY393257:RVY393276 RMC393257:RMC393276 RCG393257:RCG393276 QSK393257:QSK393276 QIO393257:QIO393276 PYS393257:PYS393276 POW393257:POW393276 PFA393257:PFA393276 OVE393257:OVE393276 OLI393257:OLI393276 OBM393257:OBM393276 NRQ393257:NRQ393276 NHU393257:NHU393276 MXY393257:MXY393276 MOC393257:MOC393276 MEG393257:MEG393276 LUK393257:LUK393276 LKO393257:LKO393276 LAS393257:LAS393276 KQW393257:KQW393276 KHA393257:KHA393276 JXE393257:JXE393276 JNI393257:JNI393276 JDM393257:JDM393276 ITQ393257:ITQ393276 IJU393257:IJU393276 HZY393257:HZY393276 HQC393257:HQC393276 HGG393257:HGG393276 GWK393257:GWK393276 GMO393257:GMO393276 GCS393257:GCS393276 FSW393257:FSW393276 FJA393257:FJA393276 EZE393257:EZE393276 EPI393257:EPI393276 EFM393257:EFM393276 DVQ393257:DVQ393276 DLU393257:DLU393276 DBY393257:DBY393276 CSC393257:CSC393276 CIG393257:CIG393276 BYK393257:BYK393276 BOO393257:BOO393276 BES393257:BES393276 AUW393257:AUW393276 ALA393257:ALA393276 ABE393257:ABE393276 RI393257:RI393276 HM393257:HM393276 D393257:D393276 WTY327721:WTY327740 WKC327721:WKC327740 WAG327721:WAG327740 VQK327721:VQK327740 VGO327721:VGO327740 UWS327721:UWS327740 UMW327721:UMW327740 UDA327721:UDA327740 TTE327721:TTE327740 TJI327721:TJI327740 SZM327721:SZM327740 SPQ327721:SPQ327740 SFU327721:SFU327740 RVY327721:RVY327740 RMC327721:RMC327740 RCG327721:RCG327740 QSK327721:QSK327740 QIO327721:QIO327740 PYS327721:PYS327740 POW327721:POW327740 PFA327721:PFA327740 OVE327721:OVE327740 OLI327721:OLI327740 OBM327721:OBM327740 NRQ327721:NRQ327740 NHU327721:NHU327740 MXY327721:MXY327740 MOC327721:MOC327740 MEG327721:MEG327740 LUK327721:LUK327740 LKO327721:LKO327740 LAS327721:LAS327740 KQW327721:KQW327740 KHA327721:KHA327740 JXE327721:JXE327740 JNI327721:JNI327740 JDM327721:JDM327740 ITQ327721:ITQ327740 IJU327721:IJU327740 HZY327721:HZY327740 HQC327721:HQC327740 HGG327721:HGG327740 GWK327721:GWK327740 GMO327721:GMO327740 GCS327721:GCS327740 FSW327721:FSW327740 FJA327721:FJA327740 EZE327721:EZE327740 EPI327721:EPI327740 EFM327721:EFM327740 DVQ327721:DVQ327740 DLU327721:DLU327740 DBY327721:DBY327740 CSC327721:CSC327740 CIG327721:CIG327740 BYK327721:BYK327740 BOO327721:BOO327740 BES327721:BES327740 AUW327721:AUW327740 ALA327721:ALA327740 ABE327721:ABE327740 RI327721:RI327740 HM327721:HM327740 D327721:D327740 WTY262185:WTY262204 WKC262185:WKC262204 WAG262185:WAG262204 VQK262185:VQK262204 VGO262185:VGO262204 UWS262185:UWS262204 UMW262185:UMW262204 UDA262185:UDA262204 TTE262185:TTE262204 TJI262185:TJI262204 SZM262185:SZM262204 SPQ262185:SPQ262204 SFU262185:SFU262204 RVY262185:RVY262204 RMC262185:RMC262204 RCG262185:RCG262204 QSK262185:QSK262204 QIO262185:QIO262204 PYS262185:PYS262204 POW262185:POW262204 PFA262185:PFA262204 OVE262185:OVE262204 OLI262185:OLI262204 OBM262185:OBM262204 NRQ262185:NRQ262204 NHU262185:NHU262204 MXY262185:MXY262204 MOC262185:MOC262204 MEG262185:MEG262204 LUK262185:LUK262204 LKO262185:LKO262204 LAS262185:LAS262204 KQW262185:KQW262204 KHA262185:KHA262204 JXE262185:JXE262204 JNI262185:JNI262204 JDM262185:JDM262204 ITQ262185:ITQ262204 IJU262185:IJU262204 HZY262185:HZY262204 HQC262185:HQC262204 HGG262185:HGG262204 GWK262185:GWK262204 GMO262185:GMO262204 GCS262185:GCS262204 FSW262185:FSW262204 FJA262185:FJA262204 EZE262185:EZE262204 EPI262185:EPI262204 EFM262185:EFM262204 DVQ262185:DVQ262204 DLU262185:DLU262204 DBY262185:DBY262204 CSC262185:CSC262204 CIG262185:CIG262204 BYK262185:BYK262204 BOO262185:BOO262204 BES262185:BES262204 AUW262185:AUW262204 ALA262185:ALA262204 ABE262185:ABE262204 RI262185:RI262204 HM262185:HM262204 D262185:D262204 WTY196649:WTY196668 WKC196649:WKC196668 WAG196649:WAG196668 VQK196649:VQK196668 VGO196649:VGO196668 UWS196649:UWS196668 UMW196649:UMW196668 UDA196649:UDA196668 TTE196649:TTE196668 TJI196649:TJI196668 SZM196649:SZM196668 SPQ196649:SPQ196668 SFU196649:SFU196668 RVY196649:RVY196668 RMC196649:RMC196668 RCG196649:RCG196668 QSK196649:QSK196668 QIO196649:QIO196668 PYS196649:PYS196668 POW196649:POW196668 PFA196649:PFA196668 OVE196649:OVE196668 OLI196649:OLI196668 OBM196649:OBM196668 NRQ196649:NRQ196668 NHU196649:NHU196668 MXY196649:MXY196668 MOC196649:MOC196668 MEG196649:MEG196668 LUK196649:LUK196668 LKO196649:LKO196668 LAS196649:LAS196668 KQW196649:KQW196668 KHA196649:KHA196668 JXE196649:JXE196668 JNI196649:JNI196668 JDM196649:JDM196668 ITQ196649:ITQ196668 IJU196649:IJU196668 HZY196649:HZY196668 HQC196649:HQC196668 HGG196649:HGG196668 GWK196649:GWK196668 GMO196649:GMO196668 GCS196649:GCS196668 FSW196649:FSW196668 FJA196649:FJA196668 EZE196649:EZE196668 EPI196649:EPI196668 EFM196649:EFM196668 DVQ196649:DVQ196668 DLU196649:DLU196668 DBY196649:DBY196668 CSC196649:CSC196668 CIG196649:CIG196668 BYK196649:BYK196668 BOO196649:BOO196668 BES196649:BES196668 AUW196649:AUW196668 ALA196649:ALA196668 ABE196649:ABE196668 RI196649:RI196668 HM196649:HM196668 D196649:D196668 WTY131113:WTY131132 WKC131113:WKC131132 WAG131113:WAG131132 VQK131113:VQK131132 VGO131113:VGO131132 UWS131113:UWS131132 UMW131113:UMW131132 UDA131113:UDA131132 TTE131113:TTE131132 TJI131113:TJI131132 SZM131113:SZM131132 SPQ131113:SPQ131132 SFU131113:SFU131132 RVY131113:RVY131132 RMC131113:RMC131132 RCG131113:RCG131132 QSK131113:QSK131132 QIO131113:QIO131132 PYS131113:PYS131132 POW131113:POW131132 PFA131113:PFA131132 OVE131113:OVE131132 OLI131113:OLI131132 OBM131113:OBM131132 NRQ131113:NRQ131132 NHU131113:NHU131132 MXY131113:MXY131132 MOC131113:MOC131132 MEG131113:MEG131132 LUK131113:LUK131132 LKO131113:LKO131132 LAS131113:LAS131132 KQW131113:KQW131132 KHA131113:KHA131132 JXE131113:JXE131132 JNI131113:JNI131132 JDM131113:JDM131132 ITQ131113:ITQ131132 IJU131113:IJU131132 HZY131113:HZY131132 HQC131113:HQC131132 HGG131113:HGG131132 GWK131113:GWK131132 GMO131113:GMO131132 GCS131113:GCS131132 FSW131113:FSW131132 FJA131113:FJA131132 EZE131113:EZE131132 EPI131113:EPI131132 EFM131113:EFM131132 DVQ131113:DVQ131132 DLU131113:DLU131132 DBY131113:DBY131132 CSC131113:CSC131132 CIG131113:CIG131132 BYK131113:BYK131132 BOO131113:BOO131132 BES131113:BES131132 AUW131113:AUW131132 ALA131113:ALA131132 ABE131113:ABE131132 RI131113:RI131132 HM131113:HM131132 D131113:D131132 WTY65577:WTY65596 WKC65577:WKC65596 WAG65577:WAG65596 VQK65577:VQK65596 VGO65577:VGO65596 UWS65577:UWS65596 UMW65577:UMW65596 UDA65577:UDA65596 TTE65577:TTE65596 TJI65577:TJI65596 SZM65577:SZM65596 SPQ65577:SPQ65596 SFU65577:SFU65596 RVY65577:RVY65596 RMC65577:RMC65596 RCG65577:RCG65596 QSK65577:QSK65596 QIO65577:QIO65596 PYS65577:PYS65596 POW65577:POW65596 PFA65577:PFA65596 OVE65577:OVE65596 OLI65577:OLI65596 OBM65577:OBM65596 NRQ65577:NRQ65596 NHU65577:NHU65596 MXY65577:MXY65596 MOC65577:MOC65596 MEG65577:MEG65596 LUK65577:LUK65596 LKO65577:LKO65596 LAS65577:LAS65596 KQW65577:KQW65596 KHA65577:KHA65596 JXE65577:JXE65596 JNI65577:JNI65596 JDM65577:JDM65596 ITQ65577:ITQ65596 IJU65577:IJU65596 HZY65577:HZY65596 HQC65577:HQC65596 HGG65577:HGG65596 GWK65577:GWK65596 GMO65577:GMO65596 GCS65577:GCS65596 FSW65577:FSW65596 FJA65577:FJA65596 EZE65577:EZE65596 EPI65577:EPI65596 EFM65577:EFM65596 DVQ65577:DVQ65596 DLU65577:DLU65596 DBY65577:DBY65596 CSC65577:CSC65596 CIG65577:CIG65596 BYK65577:BYK65596 BOO65577:BOO65596 BES65577:BES65596 AUW65577:AUW65596 ALA65577:ALA65596 ABE65577:ABE65596 RI65577:RI65596 HM65577:HM65596 D65577:D65596 WTY21:WTY60 WKC21:WKC60 WAG21:WAG60 VQK21:VQK60 VGO21:VGO60 UWS21:UWS60 UMW21:UMW60 UDA21:UDA60 TTE21:TTE60 TJI21:TJI60 SZM21:SZM60 SPQ21:SPQ60 SFU21:SFU60 RVY21:RVY60 RMC21:RMC60 RCG21:RCG60 QSK21:QSK60 QIO21:QIO60 PYS21:PYS60 POW21:POW60 PFA21:PFA60 OVE21:OVE60 OLI21:OLI60 OBM21:OBM60 NRQ21:NRQ60 NHU21:NHU60 MXY21:MXY60 MOC21:MOC60 MEG21:MEG60 LUK21:LUK60 LKO21:LKO60 LAS21:LAS60 KQW21:KQW60 KHA21:KHA60 JXE21:JXE60 JNI21:JNI60 JDM21:JDM60 ITQ21:ITQ60 IJU21:IJU60 HZY21:HZY60 HQC21:HQC60 HGG21:HGG60 GWK21:GWK60 GMO21:GMO60 GCS21:GCS60 FSW21:FSW60 FJA21:FJA60 EZE21:EZE60 EPI21:EPI60 EFM21:EFM60 DVQ21:DVQ60 DLU21:DLU60 DBY21:DBY60 CSC21:CSC60 CIG21:CIG60 BYK21:BYK60 BOO21:BOO60 BES21:BES60 AUW21:AUW60 ALA21:ALA60 ABE21:ABE60 RI21:RI60 D22:D60" xr:uid="{00000000-0002-0000-0600-000000000000}">
      <formula1>$C$75:$C$86</formula1>
    </dataValidation>
    <dataValidation type="list" allowBlank="1" showInputMessage="1" showErrorMessage="1" sqref="D21" xr:uid="{00000000-0002-0000-0600-000001000000}">
      <formula1>$C$74:$C$82</formula1>
    </dataValidation>
  </dataValidations>
  <pageMargins left="0.7" right="0.7" top="0.75" bottom="0.75" header="0.3" footer="0.3"/>
  <pageSetup paperSize="9" scale="5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1052"/>
  <sheetViews>
    <sheetView showGridLines="0" topLeftCell="A4" workbookViewId="0" xr3:uid="{85D5C41F-068E-5C55-9968-509E7C2A5619}">
      <selection activeCell="C12" sqref="C12"/>
    </sheetView>
  </sheetViews>
  <sheetFormatPr defaultColWidth="0" defaultRowHeight="15" customHeight="1" zeroHeight="1"/>
  <cols>
    <col min="1" max="2" width="1.42578125" style="183" customWidth="1"/>
    <col min="3" max="11" width="20.7109375" style="183" customWidth="1"/>
    <col min="12" max="12" width="2.5703125" style="183" customWidth="1"/>
    <col min="13" max="13" width="2.5703125" style="321" customWidth="1"/>
    <col min="14" max="14" width="3.85546875" style="183" hidden="1" customWidth="1"/>
    <col min="15" max="15" width="7.140625" style="183" hidden="1" customWidth="1"/>
    <col min="16" max="16" width="4.5703125" style="183" hidden="1" customWidth="1"/>
    <col min="17" max="27" width="0" style="183" hidden="1" customWidth="1"/>
    <col min="28" max="16384" width="7.5703125" style="183" hidden="1"/>
  </cols>
  <sheetData>
    <row r="1" spans="1:27" ht="7.5" customHeight="1">
      <c r="A1" s="2"/>
      <c r="B1" s="2"/>
      <c r="C1" s="47"/>
      <c r="D1" s="2"/>
      <c r="E1" s="47"/>
      <c r="F1" s="2"/>
      <c r="G1" s="2"/>
      <c r="H1" s="2"/>
      <c r="I1" s="2"/>
      <c r="J1" s="2"/>
      <c r="K1" s="2"/>
      <c r="L1" s="2"/>
      <c r="M1" s="320"/>
      <c r="N1" s="2"/>
      <c r="O1" s="2"/>
      <c r="P1" s="2"/>
      <c r="Q1" s="2"/>
      <c r="R1" s="2"/>
      <c r="S1" s="2"/>
      <c r="T1" s="2"/>
      <c r="U1" s="2"/>
      <c r="V1" s="2"/>
      <c r="W1" s="2"/>
      <c r="X1" s="2"/>
      <c r="Y1" s="2"/>
      <c r="Z1" s="2"/>
      <c r="AA1" s="2"/>
    </row>
    <row r="2" spans="1:27" ht="7.5" customHeight="1">
      <c r="A2" s="2"/>
      <c r="B2" s="1"/>
      <c r="C2" s="48"/>
      <c r="D2" s="1"/>
      <c r="E2" s="48"/>
      <c r="F2" s="1"/>
      <c r="G2" s="1"/>
      <c r="H2" s="1"/>
      <c r="I2" s="1"/>
      <c r="J2" s="1"/>
      <c r="K2" s="1"/>
      <c r="L2" s="308"/>
      <c r="M2" s="320"/>
      <c r="N2" s="2"/>
      <c r="O2" s="2"/>
      <c r="P2" s="2"/>
      <c r="Q2" s="2"/>
      <c r="R2" s="2"/>
      <c r="S2" s="2"/>
      <c r="T2" s="2"/>
      <c r="U2" s="2"/>
      <c r="V2" s="2"/>
      <c r="W2" s="2"/>
      <c r="X2" s="2"/>
      <c r="Y2" s="2"/>
      <c r="Z2" s="2"/>
      <c r="AA2" s="2"/>
    </row>
    <row r="3" spans="1:27" ht="15.75">
      <c r="A3" s="2"/>
      <c r="B3" s="1"/>
      <c r="C3" s="509" t="s">
        <v>110</v>
      </c>
      <c r="D3" s="510"/>
      <c r="E3" s="510"/>
      <c r="F3" s="510"/>
      <c r="G3" s="510"/>
      <c r="H3" s="510"/>
      <c r="I3" s="510"/>
      <c r="J3" s="512"/>
      <c r="K3" s="1"/>
      <c r="L3" s="308"/>
      <c r="M3" s="320"/>
      <c r="N3" s="2"/>
      <c r="O3" s="2"/>
      <c r="P3" s="2"/>
      <c r="Q3" s="2"/>
      <c r="R3" s="2"/>
      <c r="S3" s="2"/>
      <c r="T3" s="2"/>
      <c r="U3" s="2"/>
      <c r="V3" s="2"/>
      <c r="W3" s="2"/>
      <c r="X3" s="2"/>
      <c r="Y3" s="2"/>
      <c r="Z3" s="2"/>
      <c r="AA3" s="2"/>
    </row>
    <row r="4" spans="1:27" ht="7.5" customHeight="1">
      <c r="A4" s="2"/>
      <c r="B4" s="1"/>
      <c r="C4" s="48"/>
      <c r="D4" s="1"/>
      <c r="E4" s="48"/>
      <c r="F4" s="1"/>
      <c r="G4" s="1"/>
      <c r="H4" s="1"/>
      <c r="I4" s="1"/>
      <c r="J4" s="1"/>
      <c r="K4" s="1"/>
      <c r="L4" s="308"/>
      <c r="M4" s="320"/>
      <c r="N4" s="2"/>
      <c r="O4" s="2"/>
      <c r="P4" s="2"/>
      <c r="Q4" s="2"/>
      <c r="R4" s="2"/>
      <c r="S4" s="2"/>
      <c r="T4" s="2"/>
      <c r="U4" s="2"/>
      <c r="V4" s="2"/>
      <c r="W4" s="2"/>
      <c r="X4" s="2"/>
      <c r="Y4" s="2"/>
      <c r="Z4" s="2"/>
      <c r="AA4" s="2"/>
    </row>
    <row r="5" spans="1:27">
      <c r="A5" s="2"/>
      <c r="B5" s="1"/>
      <c r="C5" s="461" t="s">
        <v>14</v>
      </c>
      <c r="D5" s="508" t="str">
        <f>IF('START - AWARD DETAILS'!$D$13="","",'START - AWARD DETAILS'!$D$13)</f>
        <v/>
      </c>
      <c r="E5" s="49"/>
      <c r="F5" s="49"/>
      <c r="G5" s="49"/>
      <c r="H5" s="49"/>
      <c r="I5" s="49"/>
      <c r="J5" s="50"/>
      <c r="K5" s="1"/>
      <c r="L5" s="308"/>
      <c r="M5" s="320"/>
      <c r="N5" s="2"/>
      <c r="O5" s="2"/>
      <c r="P5" s="2"/>
      <c r="Q5" s="2"/>
      <c r="R5" s="2"/>
      <c r="S5" s="2"/>
      <c r="T5" s="2"/>
      <c r="U5" s="2"/>
      <c r="V5" s="2"/>
      <c r="W5" s="2"/>
      <c r="X5" s="2"/>
      <c r="Y5" s="2"/>
      <c r="Z5" s="2"/>
      <c r="AA5" s="2"/>
    </row>
    <row r="6" spans="1:27" ht="7.5" customHeight="1">
      <c r="A6" s="2"/>
      <c r="B6" s="1"/>
      <c r="C6" s="48"/>
      <c r="D6" s="1"/>
      <c r="E6" s="48"/>
      <c r="F6" s="1"/>
      <c r="G6" s="1"/>
      <c r="H6" s="1"/>
      <c r="I6" s="1"/>
      <c r="J6" s="1"/>
      <c r="K6" s="1"/>
      <c r="L6" s="308"/>
      <c r="M6" s="320"/>
      <c r="N6" s="2"/>
      <c r="O6" s="2"/>
      <c r="P6" s="2"/>
      <c r="Q6" s="2"/>
      <c r="R6" s="2"/>
      <c r="S6" s="2"/>
      <c r="T6" s="2"/>
      <c r="U6" s="2"/>
      <c r="V6" s="2"/>
      <c r="W6" s="2"/>
      <c r="X6" s="2"/>
      <c r="Y6" s="2"/>
      <c r="Z6" s="2"/>
      <c r="AA6" s="2"/>
    </row>
    <row r="7" spans="1:27">
      <c r="A7" s="2"/>
      <c r="B7" s="1"/>
      <c r="C7" s="460" t="s">
        <v>15</v>
      </c>
      <c r="D7" s="51" t="str">
        <f>IF('START - AWARD DETAILS'!$D$14="","",'START - AWARD DETAILS'!$D$14)</f>
        <v/>
      </c>
      <c r="E7" s="52"/>
      <c r="F7" s="53"/>
      <c r="G7" s="53"/>
      <c r="H7" s="53"/>
      <c r="I7" s="53"/>
      <c r="J7" s="54"/>
      <c r="K7" s="1"/>
      <c r="L7" s="308"/>
      <c r="M7" s="320"/>
      <c r="N7" s="2"/>
      <c r="O7" s="2"/>
      <c r="P7" s="2"/>
      <c r="Q7" s="2"/>
      <c r="R7" s="2"/>
      <c r="S7" s="2"/>
      <c r="T7" s="2"/>
      <c r="U7" s="2"/>
      <c r="V7" s="2"/>
      <c r="W7" s="2"/>
      <c r="X7" s="2"/>
      <c r="Y7" s="2"/>
      <c r="Z7" s="2"/>
      <c r="AA7" s="2"/>
    </row>
    <row r="8" spans="1:27" ht="7.5" customHeight="1" thickBot="1">
      <c r="A8" s="2"/>
      <c r="B8" s="1"/>
      <c r="C8" s="48"/>
      <c r="D8" s="1"/>
      <c r="E8" s="48"/>
      <c r="F8" s="1"/>
      <c r="G8" s="1"/>
      <c r="H8" s="1"/>
      <c r="I8" s="1"/>
      <c r="J8" s="1"/>
      <c r="K8" s="1"/>
      <c r="L8" s="308"/>
      <c r="M8" s="320"/>
      <c r="N8" s="2"/>
      <c r="O8" s="2"/>
      <c r="P8" s="2"/>
      <c r="Q8" s="2"/>
      <c r="R8" s="2"/>
      <c r="S8" s="2"/>
      <c r="T8" s="2"/>
      <c r="U8" s="2"/>
      <c r="V8" s="2"/>
      <c r="W8" s="2"/>
      <c r="X8" s="2"/>
      <c r="Y8" s="2"/>
      <c r="Z8" s="2"/>
      <c r="AA8" s="2"/>
    </row>
    <row r="9" spans="1:27" ht="112.5" customHeight="1" thickBot="1">
      <c r="A9" s="2"/>
      <c r="B9" s="1"/>
      <c r="C9" s="538" t="s">
        <v>111</v>
      </c>
      <c r="D9" s="539"/>
      <c r="E9" s="539"/>
      <c r="F9" s="539"/>
      <c r="G9" s="539"/>
      <c r="H9" s="539"/>
      <c r="I9" s="539"/>
      <c r="J9" s="539"/>
      <c r="K9" s="540"/>
      <c r="L9" s="308"/>
      <c r="M9" s="320"/>
      <c r="N9" s="2" t="s">
        <v>112</v>
      </c>
      <c r="O9" s="2" t="s">
        <v>113</v>
      </c>
      <c r="P9" s="2" t="s">
        <v>114</v>
      </c>
      <c r="Q9" s="2"/>
      <c r="R9" s="2"/>
      <c r="S9" s="2"/>
      <c r="T9" s="2"/>
      <c r="U9" s="2"/>
      <c r="V9" s="2"/>
      <c r="W9" s="2"/>
      <c r="X9" s="2"/>
      <c r="Y9" s="2"/>
      <c r="Z9" s="2"/>
      <c r="AA9" s="2"/>
    </row>
    <row r="10" spans="1:27" ht="7.5" customHeight="1" thickBot="1">
      <c r="A10" s="2"/>
      <c r="B10" s="1"/>
      <c r="C10" s="48"/>
      <c r="D10" s="1"/>
      <c r="E10" s="48"/>
      <c r="F10" s="1"/>
      <c r="G10" s="1"/>
      <c r="H10" s="1"/>
      <c r="I10" s="1"/>
      <c r="J10" s="1"/>
      <c r="K10" s="1"/>
      <c r="L10" s="308"/>
      <c r="M10" s="320"/>
      <c r="N10" s="2"/>
      <c r="O10" s="2"/>
      <c r="P10" s="2"/>
      <c r="Q10" s="2"/>
      <c r="R10" s="2"/>
      <c r="S10" s="2"/>
      <c r="T10" s="2"/>
      <c r="U10" s="2"/>
      <c r="V10" s="2"/>
      <c r="W10" s="2"/>
      <c r="X10" s="2"/>
      <c r="Y10" s="2"/>
      <c r="Z10" s="2"/>
      <c r="AA10" s="2"/>
    </row>
    <row r="11" spans="1:27" ht="30" customHeight="1" thickBot="1">
      <c r="A11" s="2"/>
      <c r="B11" s="1"/>
      <c r="C11" s="424" t="s">
        <v>115</v>
      </c>
      <c r="D11" s="425" t="s">
        <v>68</v>
      </c>
      <c r="E11" s="426" t="s">
        <v>116</v>
      </c>
      <c r="F11" s="425" t="s">
        <v>117</v>
      </c>
      <c r="G11" s="425" t="s">
        <v>118</v>
      </c>
      <c r="H11" s="425" t="s">
        <v>119</v>
      </c>
      <c r="I11" s="427" t="s">
        <v>120</v>
      </c>
      <c r="J11" s="428" t="s">
        <v>121</v>
      </c>
      <c r="K11" s="429" t="s">
        <v>122</v>
      </c>
      <c r="L11" s="308"/>
      <c r="M11" s="320"/>
      <c r="N11" s="2">
        <v>0</v>
      </c>
      <c r="O11" s="2">
        <v>0</v>
      </c>
      <c r="P11" s="2">
        <v>0</v>
      </c>
      <c r="Q11" s="2"/>
      <c r="R11" s="2"/>
      <c r="S11" s="2"/>
      <c r="T11" s="2"/>
      <c r="U11" s="2"/>
      <c r="V11" s="2"/>
      <c r="W11" s="2"/>
      <c r="X11" s="2"/>
      <c r="Y11" s="2"/>
      <c r="Z11" s="2"/>
      <c r="AA11" s="2"/>
    </row>
    <row r="12" spans="1:27">
      <c r="A12" s="2"/>
      <c r="B12" s="1"/>
      <c r="C12" s="285"/>
      <c r="D12" s="286"/>
      <c r="E12" s="307" t="str">
        <f>IFERROR(VLOOKUP($D12,'START - AWARD DETAILS'!$C$21:$D$60,2,0),"")</f>
        <v/>
      </c>
      <c r="F12" s="286"/>
      <c r="G12" s="286"/>
      <c r="H12" s="287"/>
      <c r="I12" s="288"/>
      <c r="J12" s="319">
        <f t="shared" ref="J12" si="0">SUM(H12:I12)</f>
        <v>0</v>
      </c>
      <c r="K12" s="430">
        <v>1</v>
      </c>
      <c r="L12" s="308"/>
      <c r="M12" s="320"/>
      <c r="N12" s="2">
        <f>IF(COUNTIF(D$11:D12,D12)=1,N11+1,N11)</f>
        <v>0</v>
      </c>
      <c r="O12" s="2">
        <f>IF(COUNTIF(E$11:E12,E12)=1,O11+1,O11)</f>
        <v>1</v>
      </c>
      <c r="P12" s="2">
        <f>IF(COUNTIF(F$11:F12,F12)=1,P11+1,P11)</f>
        <v>0</v>
      </c>
      <c r="Q12" s="2"/>
      <c r="R12" s="2"/>
      <c r="S12" s="2"/>
      <c r="T12" s="2"/>
      <c r="U12" s="2"/>
      <c r="V12" s="2"/>
      <c r="W12" s="2"/>
      <c r="X12" s="2"/>
      <c r="Y12" s="2"/>
      <c r="Z12" s="2"/>
      <c r="AA12" s="2"/>
    </row>
    <row r="13" spans="1:27">
      <c r="A13" s="2"/>
      <c r="B13" s="1"/>
      <c r="C13" s="285"/>
      <c r="D13" s="286"/>
      <c r="E13" s="307" t="str">
        <f>IFERROR(VLOOKUP($D13,'START - AWARD DETAILS'!$C$21:$D$60,2,0),"")</f>
        <v/>
      </c>
      <c r="F13" s="286"/>
      <c r="G13" s="286"/>
      <c r="H13" s="287"/>
      <c r="I13" s="288"/>
      <c r="J13" s="319">
        <f t="shared" ref="J13:J76" si="1">SUM(H13:I13)</f>
        <v>0</v>
      </c>
      <c r="K13" s="430">
        <v>1</v>
      </c>
      <c r="L13" s="308"/>
      <c r="M13" s="320"/>
      <c r="N13" s="2">
        <f>IF(COUNTIF(D$11:D13,D13)=1,N12+1,N12)</f>
        <v>0</v>
      </c>
      <c r="O13" s="2">
        <f>IF(COUNTIF(E$11:E13,E13)=1,O12+1,O12)</f>
        <v>1</v>
      </c>
      <c r="P13" s="2">
        <f>IF(COUNTIF(F$11:F13,F13)=1,P12+1,P12)</f>
        <v>0</v>
      </c>
      <c r="Q13" s="2"/>
      <c r="R13" s="2"/>
      <c r="S13" s="2"/>
      <c r="T13" s="2"/>
      <c r="U13" s="2"/>
      <c r="V13" s="2"/>
      <c r="W13" s="2"/>
      <c r="X13" s="2"/>
      <c r="Y13" s="2"/>
      <c r="Z13" s="2"/>
      <c r="AA13" s="2"/>
    </row>
    <row r="14" spans="1:27">
      <c r="A14" s="2"/>
      <c r="B14" s="1"/>
      <c r="C14" s="285"/>
      <c r="D14" s="286"/>
      <c r="E14" s="307" t="str">
        <f>IFERROR(VLOOKUP($D14,'START - AWARD DETAILS'!$C$21:$D$60,2,0),"")</f>
        <v/>
      </c>
      <c r="F14" s="286"/>
      <c r="G14" s="286"/>
      <c r="H14" s="287"/>
      <c r="I14" s="288"/>
      <c r="J14" s="319">
        <f t="shared" si="1"/>
        <v>0</v>
      </c>
      <c r="K14" s="430">
        <v>1</v>
      </c>
      <c r="L14" s="308"/>
      <c r="M14" s="320"/>
      <c r="N14" s="2">
        <f>IF(COUNTIF(D$11:D14,D14)=1,N13+1,N13)</f>
        <v>0</v>
      </c>
      <c r="O14" s="2">
        <f>IF(COUNTIF(E$11:E14,E14)=1,O13+1,O13)</f>
        <v>1</v>
      </c>
      <c r="P14" s="2">
        <f>IF(COUNTIF(F$11:F14,F14)=1,P13+1,P13)</f>
        <v>0</v>
      </c>
      <c r="Q14" s="2"/>
      <c r="R14" s="2"/>
      <c r="S14" s="2"/>
      <c r="T14" s="2"/>
      <c r="U14" s="2"/>
      <c r="V14" s="2"/>
      <c r="W14" s="2"/>
      <c r="X14" s="2"/>
      <c r="Y14" s="2"/>
      <c r="Z14" s="2"/>
      <c r="AA14" s="2"/>
    </row>
    <row r="15" spans="1:27">
      <c r="A15" s="2"/>
      <c r="B15" s="1"/>
      <c r="C15" s="285"/>
      <c r="D15" s="286"/>
      <c r="E15" s="307" t="str">
        <f>IFERROR(VLOOKUP($D15,'START - AWARD DETAILS'!$C$21:$D$60,2,0),"")</f>
        <v/>
      </c>
      <c r="F15" s="286"/>
      <c r="G15" s="286"/>
      <c r="H15" s="287"/>
      <c r="I15" s="288"/>
      <c r="J15" s="319">
        <f t="shared" si="1"/>
        <v>0</v>
      </c>
      <c r="K15" s="430">
        <v>1</v>
      </c>
      <c r="L15" s="308"/>
      <c r="M15" s="320"/>
      <c r="N15" s="2">
        <f>IF(COUNTIF(D$11:D15,D15)=1,N14+1,N14)</f>
        <v>0</v>
      </c>
      <c r="O15" s="2">
        <f>IF(COUNTIF(E$11:E15,E15)=1,O14+1,O14)</f>
        <v>1</v>
      </c>
      <c r="P15" s="2">
        <f>IF(COUNTIF(F$11:F15,F15)=1,P14+1,P14)</f>
        <v>0</v>
      </c>
      <c r="Q15" s="2"/>
      <c r="R15" s="2"/>
      <c r="S15" s="2"/>
      <c r="T15" s="2"/>
      <c r="U15" s="2"/>
      <c r="V15" s="2"/>
      <c r="W15" s="2"/>
      <c r="X15" s="2"/>
      <c r="Y15" s="2"/>
      <c r="Z15" s="2"/>
      <c r="AA15" s="2"/>
    </row>
    <row r="16" spans="1:27">
      <c r="A16" s="2"/>
      <c r="B16" s="1"/>
      <c r="C16" s="285"/>
      <c r="D16" s="286"/>
      <c r="E16" s="307" t="str">
        <f>IFERROR(VLOOKUP($D16,'START - AWARD DETAILS'!$C$21:$D$60,2,0),"")</f>
        <v/>
      </c>
      <c r="F16" s="286"/>
      <c r="G16" s="286"/>
      <c r="H16" s="287"/>
      <c r="I16" s="288"/>
      <c r="J16" s="319">
        <f t="shared" si="1"/>
        <v>0</v>
      </c>
      <c r="K16" s="430">
        <v>1</v>
      </c>
      <c r="L16" s="308"/>
      <c r="M16" s="320"/>
      <c r="N16" s="2">
        <f>IF(COUNTIF(D$11:D16,D16)=1,N15+1,N15)</f>
        <v>0</v>
      </c>
      <c r="O16" s="2">
        <f>IF(COUNTIF(E$11:E16,E16)=1,O15+1,O15)</f>
        <v>1</v>
      </c>
      <c r="P16" s="2">
        <f>IF(COUNTIF(F$11:F16,F16)=1,P15+1,P15)</f>
        <v>0</v>
      </c>
      <c r="Q16" s="2"/>
      <c r="R16" s="2"/>
      <c r="S16" s="2"/>
      <c r="T16" s="2"/>
      <c r="U16" s="2"/>
      <c r="V16" s="2"/>
      <c r="W16" s="2"/>
      <c r="X16" s="2"/>
      <c r="Y16" s="2"/>
      <c r="Z16" s="2"/>
      <c r="AA16" s="2"/>
    </row>
    <row r="17" spans="1:27">
      <c r="A17" s="2"/>
      <c r="B17" s="1"/>
      <c r="C17" s="285"/>
      <c r="D17" s="286"/>
      <c r="E17" s="307" t="str">
        <f>IFERROR(VLOOKUP($D17,'START - AWARD DETAILS'!$C$21:$D$60,2,0),"")</f>
        <v/>
      </c>
      <c r="F17" s="286"/>
      <c r="G17" s="286"/>
      <c r="H17" s="287"/>
      <c r="I17" s="288"/>
      <c r="J17" s="319">
        <f t="shared" si="1"/>
        <v>0</v>
      </c>
      <c r="K17" s="430">
        <v>1</v>
      </c>
      <c r="L17" s="308"/>
      <c r="M17" s="320"/>
      <c r="N17" s="2">
        <f>IF(COUNTIF(D$11:D17,D17)=1,N16+1,N16)</f>
        <v>0</v>
      </c>
      <c r="O17" s="2">
        <f>IF(COUNTIF(E$11:E17,E17)=1,O16+1,O16)</f>
        <v>1</v>
      </c>
      <c r="P17" s="2">
        <f>IF(COUNTIF(F$11:F17,F17)=1,P16+1,P16)</f>
        <v>0</v>
      </c>
      <c r="Q17" s="2"/>
      <c r="R17" s="2"/>
      <c r="S17" s="2"/>
      <c r="T17" s="2"/>
      <c r="U17" s="2"/>
      <c r="V17" s="2"/>
      <c r="W17" s="2"/>
      <c r="X17" s="2"/>
      <c r="Y17" s="2"/>
      <c r="Z17" s="2"/>
      <c r="AA17" s="2"/>
    </row>
    <row r="18" spans="1:27">
      <c r="A18" s="2"/>
      <c r="B18" s="1"/>
      <c r="C18" s="285"/>
      <c r="D18" s="286"/>
      <c r="E18" s="307" t="str">
        <f>IFERROR(VLOOKUP($D18,'START - AWARD DETAILS'!$C$21:$D$60,2,0),"")</f>
        <v/>
      </c>
      <c r="F18" s="286"/>
      <c r="G18" s="286"/>
      <c r="H18" s="287"/>
      <c r="I18" s="288"/>
      <c r="J18" s="319">
        <f t="shared" si="1"/>
        <v>0</v>
      </c>
      <c r="K18" s="430">
        <v>1</v>
      </c>
      <c r="L18" s="308"/>
      <c r="M18" s="320"/>
      <c r="N18" s="2">
        <f>IF(COUNTIF(D$11:D18,D18)=1,N17+1,N17)</f>
        <v>0</v>
      </c>
      <c r="O18" s="2">
        <f>IF(COUNTIF(E$11:E18,E18)=1,O17+1,O17)</f>
        <v>1</v>
      </c>
      <c r="P18" s="2">
        <f>IF(COUNTIF(F$11:F18,F18)=1,P17+1,P17)</f>
        <v>0</v>
      </c>
      <c r="Q18" s="2"/>
      <c r="R18" s="2"/>
      <c r="S18" s="2"/>
      <c r="T18" s="2"/>
      <c r="U18" s="2"/>
      <c r="V18" s="2"/>
      <c r="W18" s="2"/>
      <c r="X18" s="2"/>
      <c r="Y18" s="2"/>
      <c r="Z18" s="2"/>
      <c r="AA18" s="2"/>
    </row>
    <row r="19" spans="1:27">
      <c r="A19" s="2"/>
      <c r="B19" s="1"/>
      <c r="C19" s="285"/>
      <c r="D19" s="286"/>
      <c r="E19" s="307" t="str">
        <f>IFERROR(VLOOKUP($D19,'START - AWARD DETAILS'!$C$21:$D$60,2,0),"")</f>
        <v/>
      </c>
      <c r="F19" s="286"/>
      <c r="G19" s="286"/>
      <c r="H19" s="287"/>
      <c r="I19" s="288"/>
      <c r="J19" s="319">
        <f t="shared" si="1"/>
        <v>0</v>
      </c>
      <c r="K19" s="430">
        <v>1</v>
      </c>
      <c r="L19" s="308"/>
      <c r="M19" s="320"/>
      <c r="N19" s="2">
        <f>IF(COUNTIF(D$11:D19,D19)=1,N18+1,N18)</f>
        <v>0</v>
      </c>
      <c r="O19" s="2">
        <f>IF(COUNTIF(E$11:E19,E19)=1,O18+1,O18)</f>
        <v>1</v>
      </c>
      <c r="P19" s="2">
        <f>IF(COUNTIF(F$11:F19,F19)=1,P18+1,P18)</f>
        <v>0</v>
      </c>
      <c r="Q19" s="2"/>
      <c r="R19" s="2"/>
      <c r="S19" s="2"/>
      <c r="T19" s="2"/>
      <c r="U19" s="2"/>
      <c r="V19" s="2"/>
      <c r="W19" s="2"/>
      <c r="X19" s="2"/>
      <c r="Y19" s="2"/>
      <c r="Z19" s="2"/>
      <c r="AA19" s="2"/>
    </row>
    <row r="20" spans="1:27">
      <c r="A20" s="2"/>
      <c r="B20" s="1"/>
      <c r="C20" s="285"/>
      <c r="D20" s="286"/>
      <c r="E20" s="307" t="str">
        <f>IFERROR(VLOOKUP($D20,'START - AWARD DETAILS'!$C$21:$D$60,2,0),"")</f>
        <v/>
      </c>
      <c r="F20" s="286"/>
      <c r="G20" s="286"/>
      <c r="H20" s="287"/>
      <c r="I20" s="288"/>
      <c r="J20" s="319">
        <f t="shared" si="1"/>
        <v>0</v>
      </c>
      <c r="K20" s="430">
        <v>1</v>
      </c>
      <c r="L20" s="308"/>
      <c r="M20" s="320"/>
      <c r="N20" s="2">
        <f>IF(COUNTIF(D$11:D20,D20)=1,N19+1,N19)</f>
        <v>0</v>
      </c>
      <c r="O20" s="2">
        <f>IF(COUNTIF(E$11:E20,E20)=1,O19+1,O19)</f>
        <v>1</v>
      </c>
      <c r="P20" s="2">
        <f>IF(COUNTIF(F$11:F20,F20)=1,P19+1,P19)</f>
        <v>0</v>
      </c>
      <c r="Q20" s="2"/>
      <c r="R20" s="2"/>
      <c r="S20" s="2"/>
      <c r="T20" s="2"/>
      <c r="U20" s="2"/>
      <c r="V20" s="2"/>
      <c r="W20" s="2"/>
      <c r="X20" s="2"/>
      <c r="Y20" s="2"/>
      <c r="Z20" s="2"/>
      <c r="AA20" s="2"/>
    </row>
    <row r="21" spans="1:27">
      <c r="A21" s="2"/>
      <c r="B21" s="1"/>
      <c r="C21" s="285"/>
      <c r="D21" s="286"/>
      <c r="E21" s="307" t="str">
        <f>IFERROR(VLOOKUP($D21,'START - AWARD DETAILS'!$C$21:$D$60,2,0),"")</f>
        <v/>
      </c>
      <c r="F21" s="286"/>
      <c r="G21" s="286"/>
      <c r="H21" s="287"/>
      <c r="I21" s="288"/>
      <c r="J21" s="319">
        <f t="shared" si="1"/>
        <v>0</v>
      </c>
      <c r="K21" s="430">
        <v>1</v>
      </c>
      <c r="L21" s="308"/>
      <c r="M21" s="320"/>
      <c r="N21" s="2">
        <f>IF(COUNTIF(D$11:D21,D21)=1,N20+1,N20)</f>
        <v>0</v>
      </c>
      <c r="O21" s="2">
        <f>IF(COUNTIF(E$11:E21,E21)=1,O20+1,O20)</f>
        <v>1</v>
      </c>
      <c r="P21" s="2">
        <f>IF(COUNTIF(F$11:F21,F21)=1,P20+1,P20)</f>
        <v>0</v>
      </c>
      <c r="Q21" s="2"/>
      <c r="R21" s="2"/>
      <c r="S21" s="2"/>
      <c r="T21" s="2"/>
      <c r="U21" s="2"/>
      <c r="V21" s="2"/>
      <c r="W21" s="2"/>
      <c r="X21" s="2"/>
      <c r="Y21" s="2"/>
      <c r="Z21" s="2"/>
      <c r="AA21" s="2"/>
    </row>
    <row r="22" spans="1:27">
      <c r="A22" s="2"/>
      <c r="B22" s="1"/>
      <c r="C22" s="285"/>
      <c r="D22" s="286"/>
      <c r="E22" s="307" t="str">
        <f>IFERROR(VLOOKUP($D22,'START - AWARD DETAILS'!$C$21:$D$60,2,0),"")</f>
        <v/>
      </c>
      <c r="F22" s="286"/>
      <c r="G22" s="286"/>
      <c r="H22" s="287"/>
      <c r="I22" s="288"/>
      <c r="J22" s="319">
        <f t="shared" si="1"/>
        <v>0</v>
      </c>
      <c r="K22" s="430">
        <v>1</v>
      </c>
      <c r="L22" s="308"/>
      <c r="M22" s="320"/>
      <c r="N22" s="2">
        <f>IF(COUNTIF(D$11:D22,D22)=1,N21+1,N21)</f>
        <v>0</v>
      </c>
      <c r="O22" s="2">
        <f>IF(COUNTIF(E$11:E22,E22)=1,O21+1,O21)</f>
        <v>1</v>
      </c>
      <c r="P22" s="2">
        <f>IF(COUNTIF(F$11:F22,F22)=1,P21+1,P21)</f>
        <v>0</v>
      </c>
      <c r="Q22" s="2"/>
      <c r="R22" s="2"/>
      <c r="S22" s="2"/>
      <c r="T22" s="2"/>
      <c r="U22" s="2"/>
      <c r="V22" s="2"/>
      <c r="W22" s="2"/>
      <c r="X22" s="2"/>
      <c r="Y22" s="2"/>
      <c r="Z22" s="2"/>
      <c r="AA22" s="2"/>
    </row>
    <row r="23" spans="1:27">
      <c r="A23" s="2"/>
      <c r="B23" s="1"/>
      <c r="C23" s="285"/>
      <c r="D23" s="286"/>
      <c r="E23" s="307" t="str">
        <f>IFERROR(VLOOKUP($D23,'START - AWARD DETAILS'!$C$21:$D$60,2,0),"")</f>
        <v/>
      </c>
      <c r="F23" s="286"/>
      <c r="G23" s="286"/>
      <c r="H23" s="287"/>
      <c r="I23" s="288"/>
      <c r="J23" s="319">
        <f t="shared" si="1"/>
        <v>0</v>
      </c>
      <c r="K23" s="430">
        <v>1</v>
      </c>
      <c r="L23" s="308"/>
      <c r="M23" s="320"/>
      <c r="N23" s="2">
        <f>IF(COUNTIF(D$11:D23,D23)=1,N22+1,N22)</f>
        <v>0</v>
      </c>
      <c r="O23" s="2">
        <f>IF(COUNTIF(E$11:E23,E23)=1,O22+1,O22)</f>
        <v>1</v>
      </c>
      <c r="P23" s="2">
        <f>IF(COUNTIF(F$11:F23,F23)=1,P22+1,P22)</f>
        <v>0</v>
      </c>
      <c r="Q23" s="2"/>
      <c r="R23" s="2"/>
      <c r="S23" s="2"/>
      <c r="T23" s="2"/>
      <c r="U23" s="2"/>
      <c r="V23" s="2"/>
      <c r="W23" s="2"/>
      <c r="X23" s="2"/>
      <c r="Y23" s="2"/>
      <c r="Z23" s="2"/>
      <c r="AA23" s="2"/>
    </row>
    <row r="24" spans="1:27">
      <c r="A24" s="2"/>
      <c r="B24" s="1"/>
      <c r="C24" s="285"/>
      <c r="D24" s="286"/>
      <c r="E24" s="307" t="str">
        <f>IFERROR(VLOOKUP($D24,'START - AWARD DETAILS'!$C$21:$D$60,2,0),"")</f>
        <v/>
      </c>
      <c r="F24" s="286"/>
      <c r="G24" s="286"/>
      <c r="H24" s="287"/>
      <c r="I24" s="288"/>
      <c r="J24" s="319">
        <f t="shared" si="1"/>
        <v>0</v>
      </c>
      <c r="K24" s="430">
        <v>1</v>
      </c>
      <c r="L24" s="308"/>
      <c r="M24" s="320"/>
      <c r="N24" s="2">
        <f>IF(COUNTIF(D$11:D24,D24)=1,N23+1,N23)</f>
        <v>0</v>
      </c>
      <c r="O24" s="2">
        <f>IF(COUNTIF(E$11:E24,E24)=1,O23+1,O23)</f>
        <v>1</v>
      </c>
      <c r="P24" s="2">
        <f>IF(COUNTIF(F$11:F24,F24)=1,P23+1,P23)</f>
        <v>0</v>
      </c>
      <c r="Q24" s="2"/>
      <c r="R24" s="2"/>
      <c r="S24" s="2"/>
      <c r="T24" s="2"/>
      <c r="U24" s="2"/>
      <c r="V24" s="2"/>
      <c r="W24" s="2"/>
      <c r="X24" s="2"/>
      <c r="Y24" s="2"/>
      <c r="Z24" s="2"/>
      <c r="AA24" s="2"/>
    </row>
    <row r="25" spans="1:27">
      <c r="A25" s="2"/>
      <c r="B25" s="1"/>
      <c r="C25" s="285"/>
      <c r="D25" s="286"/>
      <c r="E25" s="307" t="str">
        <f>IFERROR(VLOOKUP($D25,'START - AWARD DETAILS'!$C$21:$D$60,2,0),"")</f>
        <v/>
      </c>
      <c r="F25" s="286"/>
      <c r="G25" s="286"/>
      <c r="H25" s="287"/>
      <c r="I25" s="288"/>
      <c r="J25" s="319">
        <f t="shared" si="1"/>
        <v>0</v>
      </c>
      <c r="K25" s="430">
        <v>1</v>
      </c>
      <c r="L25" s="308"/>
      <c r="M25" s="320"/>
      <c r="N25" s="2">
        <f>IF(COUNTIF(D$11:D25,D25)=1,N24+1,N24)</f>
        <v>0</v>
      </c>
      <c r="O25" s="2">
        <f>IF(COUNTIF(E$11:E25,E25)=1,O24+1,O24)</f>
        <v>1</v>
      </c>
      <c r="P25" s="2">
        <f>IF(COUNTIF(F$11:F25,F25)=1,P24+1,P24)</f>
        <v>0</v>
      </c>
      <c r="Q25" s="2"/>
      <c r="R25" s="2"/>
      <c r="S25" s="2"/>
      <c r="T25" s="2"/>
      <c r="U25" s="2"/>
      <c r="V25" s="2"/>
      <c r="W25" s="2"/>
      <c r="X25" s="2"/>
      <c r="Y25" s="2"/>
      <c r="Z25" s="2"/>
      <c r="AA25" s="2"/>
    </row>
    <row r="26" spans="1:27">
      <c r="A26" s="2"/>
      <c r="B26" s="1"/>
      <c r="C26" s="285"/>
      <c r="D26" s="286"/>
      <c r="E26" s="307" t="str">
        <f>IFERROR(VLOOKUP($D26,'START - AWARD DETAILS'!$C$21:$D$60,2,0),"")</f>
        <v/>
      </c>
      <c r="F26" s="286"/>
      <c r="G26" s="286"/>
      <c r="H26" s="287"/>
      <c r="I26" s="288"/>
      <c r="J26" s="319">
        <f t="shared" si="1"/>
        <v>0</v>
      </c>
      <c r="K26" s="430">
        <v>1</v>
      </c>
      <c r="L26" s="308"/>
      <c r="M26" s="320"/>
      <c r="N26" s="2">
        <f>IF(COUNTIF(D$11:D26,D26)=1,N25+1,N25)</f>
        <v>0</v>
      </c>
      <c r="O26" s="2">
        <f>IF(COUNTIF(E$11:E26,E26)=1,O25+1,O25)</f>
        <v>1</v>
      </c>
      <c r="P26" s="2">
        <f>IF(COUNTIF(F$11:F26,F26)=1,P25+1,P25)</f>
        <v>0</v>
      </c>
      <c r="Q26" s="2"/>
      <c r="R26" s="2"/>
      <c r="S26" s="2"/>
      <c r="T26" s="2"/>
      <c r="U26" s="2"/>
      <c r="V26" s="2"/>
      <c r="W26" s="2"/>
      <c r="X26" s="2"/>
      <c r="Y26" s="2"/>
      <c r="Z26" s="2"/>
      <c r="AA26" s="2"/>
    </row>
    <row r="27" spans="1:27">
      <c r="A27" s="2"/>
      <c r="B27" s="1"/>
      <c r="C27" s="285"/>
      <c r="D27" s="286"/>
      <c r="E27" s="307" t="str">
        <f>IFERROR(VLOOKUP($D27,'START - AWARD DETAILS'!$C$21:$D$60,2,0),"")</f>
        <v/>
      </c>
      <c r="F27" s="286"/>
      <c r="G27" s="286"/>
      <c r="H27" s="287"/>
      <c r="I27" s="288"/>
      <c r="J27" s="319">
        <f t="shared" si="1"/>
        <v>0</v>
      </c>
      <c r="K27" s="430">
        <v>1</v>
      </c>
      <c r="L27" s="308"/>
      <c r="M27" s="320"/>
      <c r="N27" s="2">
        <f>IF(COUNTIF(D$11:D27,D27)=1,N26+1,N26)</f>
        <v>0</v>
      </c>
      <c r="O27" s="2">
        <f>IF(COUNTIF(E$11:E27,E27)=1,O26+1,O26)</f>
        <v>1</v>
      </c>
      <c r="P27" s="2">
        <f>IF(COUNTIF(F$11:F27,F27)=1,P26+1,P26)</f>
        <v>0</v>
      </c>
      <c r="Q27" s="2"/>
      <c r="R27" s="2"/>
      <c r="S27" s="2"/>
      <c r="T27" s="2"/>
      <c r="U27" s="2"/>
      <c r="V27" s="2"/>
      <c r="W27" s="2"/>
      <c r="X27" s="2"/>
      <c r="Y27" s="2"/>
      <c r="Z27" s="2"/>
      <c r="AA27" s="2"/>
    </row>
    <row r="28" spans="1:27">
      <c r="A28" s="2"/>
      <c r="B28" s="1"/>
      <c r="C28" s="285"/>
      <c r="D28" s="286"/>
      <c r="E28" s="307" t="str">
        <f>IFERROR(VLOOKUP($D28,'START - AWARD DETAILS'!$C$21:$D$60,2,0),"")</f>
        <v/>
      </c>
      <c r="F28" s="286"/>
      <c r="G28" s="286"/>
      <c r="H28" s="287"/>
      <c r="I28" s="288"/>
      <c r="J28" s="319">
        <f t="shared" si="1"/>
        <v>0</v>
      </c>
      <c r="K28" s="430">
        <v>1</v>
      </c>
      <c r="L28" s="308"/>
      <c r="M28" s="320"/>
      <c r="N28" s="2">
        <f>IF(COUNTIF(D$11:D28,D28)=1,N27+1,N27)</f>
        <v>0</v>
      </c>
      <c r="O28" s="2">
        <f>IF(COUNTIF(E$11:E28,E28)=1,O27+1,O27)</f>
        <v>1</v>
      </c>
      <c r="P28" s="2">
        <f>IF(COUNTIF(F$11:F28,F28)=1,P27+1,P27)</f>
        <v>0</v>
      </c>
      <c r="Q28" s="2"/>
      <c r="R28" s="2"/>
      <c r="S28" s="2"/>
      <c r="T28" s="2"/>
      <c r="U28" s="2"/>
      <c r="V28" s="2"/>
      <c r="W28" s="2"/>
      <c r="X28" s="2"/>
      <c r="Y28" s="2"/>
      <c r="Z28" s="2"/>
      <c r="AA28" s="2"/>
    </row>
    <row r="29" spans="1:27">
      <c r="A29" s="2"/>
      <c r="B29" s="1"/>
      <c r="C29" s="285"/>
      <c r="D29" s="286"/>
      <c r="E29" s="307" t="str">
        <f>IFERROR(VLOOKUP($D29,'START - AWARD DETAILS'!$C$21:$D$60,2,0),"")</f>
        <v/>
      </c>
      <c r="F29" s="286"/>
      <c r="G29" s="286"/>
      <c r="H29" s="287"/>
      <c r="I29" s="288"/>
      <c r="J29" s="319">
        <f t="shared" si="1"/>
        <v>0</v>
      </c>
      <c r="K29" s="430">
        <v>1</v>
      </c>
      <c r="L29" s="308"/>
      <c r="M29" s="320"/>
      <c r="N29" s="2">
        <f>IF(COUNTIF(D$11:D29,D29)=1,N28+1,N28)</f>
        <v>0</v>
      </c>
      <c r="O29" s="2">
        <f>IF(COUNTIF(E$11:E29,E29)=1,O28+1,O28)</f>
        <v>1</v>
      </c>
      <c r="P29" s="2">
        <f>IF(COUNTIF(F$11:F29,F29)=1,P28+1,P28)</f>
        <v>0</v>
      </c>
      <c r="Q29" s="2"/>
      <c r="R29" s="2"/>
      <c r="S29" s="2"/>
      <c r="T29" s="2"/>
      <c r="U29" s="2"/>
      <c r="V29" s="2"/>
      <c r="W29" s="2"/>
      <c r="X29" s="2"/>
      <c r="Y29" s="2"/>
      <c r="Z29" s="2"/>
      <c r="AA29" s="2"/>
    </row>
    <row r="30" spans="1:27">
      <c r="A30" s="2"/>
      <c r="B30" s="1"/>
      <c r="C30" s="285"/>
      <c r="D30" s="286"/>
      <c r="E30" s="307" t="str">
        <f>IFERROR(VLOOKUP($D30,'START - AWARD DETAILS'!$C$21:$D$60,2,0),"")</f>
        <v/>
      </c>
      <c r="F30" s="286"/>
      <c r="G30" s="286"/>
      <c r="H30" s="287"/>
      <c r="I30" s="288"/>
      <c r="J30" s="319">
        <f t="shared" si="1"/>
        <v>0</v>
      </c>
      <c r="K30" s="430">
        <v>1</v>
      </c>
      <c r="L30" s="308"/>
      <c r="M30" s="320"/>
      <c r="N30" s="2">
        <f>IF(COUNTIF(D$11:D30,D30)=1,N29+1,N29)</f>
        <v>0</v>
      </c>
      <c r="O30" s="2">
        <f>IF(COUNTIF(E$11:E30,E30)=1,O29+1,O29)</f>
        <v>1</v>
      </c>
      <c r="P30" s="2">
        <f>IF(COUNTIF(F$11:F30,F30)=1,P29+1,P29)</f>
        <v>0</v>
      </c>
      <c r="Q30" s="2"/>
      <c r="R30" s="2"/>
      <c r="S30" s="2"/>
      <c r="T30" s="2"/>
      <c r="U30" s="2"/>
      <c r="V30" s="2"/>
      <c r="W30" s="2"/>
      <c r="X30" s="2"/>
      <c r="Y30" s="2"/>
      <c r="Z30" s="2"/>
      <c r="AA30" s="2"/>
    </row>
    <row r="31" spans="1:27">
      <c r="A31" s="2"/>
      <c r="B31" s="1"/>
      <c r="C31" s="285"/>
      <c r="D31" s="286"/>
      <c r="E31" s="307" t="str">
        <f>IFERROR(VLOOKUP($D31,'START - AWARD DETAILS'!$C$21:$D$60,2,0),"")</f>
        <v/>
      </c>
      <c r="F31" s="286"/>
      <c r="G31" s="286"/>
      <c r="H31" s="287"/>
      <c r="I31" s="288"/>
      <c r="J31" s="319">
        <f t="shared" si="1"/>
        <v>0</v>
      </c>
      <c r="K31" s="430">
        <v>1</v>
      </c>
      <c r="L31" s="308"/>
      <c r="M31" s="320"/>
      <c r="N31" s="2">
        <f>IF(COUNTIF(D$11:D31,D31)=1,N30+1,N30)</f>
        <v>0</v>
      </c>
      <c r="O31" s="2">
        <f>IF(COUNTIF(E$11:E31,E31)=1,O30+1,O30)</f>
        <v>1</v>
      </c>
      <c r="P31" s="2">
        <f>IF(COUNTIF(F$11:F31,F31)=1,P30+1,P30)</f>
        <v>0</v>
      </c>
      <c r="Q31" s="2"/>
      <c r="R31" s="2"/>
      <c r="S31" s="2"/>
      <c r="T31" s="2"/>
      <c r="U31" s="2"/>
      <c r="V31" s="2"/>
      <c r="W31" s="2"/>
      <c r="X31" s="2"/>
      <c r="Y31" s="2"/>
      <c r="Z31" s="2"/>
      <c r="AA31" s="2"/>
    </row>
    <row r="32" spans="1:27">
      <c r="A32" s="2"/>
      <c r="B32" s="1"/>
      <c r="C32" s="285"/>
      <c r="D32" s="286"/>
      <c r="E32" s="307" t="str">
        <f>IFERROR(VLOOKUP($D32,'START - AWARD DETAILS'!$C$21:$D$60,2,0),"")</f>
        <v/>
      </c>
      <c r="F32" s="286"/>
      <c r="G32" s="286"/>
      <c r="H32" s="287"/>
      <c r="I32" s="288"/>
      <c r="J32" s="319">
        <f t="shared" si="1"/>
        <v>0</v>
      </c>
      <c r="K32" s="430">
        <v>1</v>
      </c>
      <c r="L32" s="308"/>
      <c r="M32" s="320"/>
      <c r="N32" s="2">
        <f>IF(COUNTIF(D$11:D32,D32)=1,N31+1,N31)</f>
        <v>0</v>
      </c>
      <c r="O32" s="2">
        <f>IF(COUNTIF(E$11:E32,E32)=1,O31+1,O31)</f>
        <v>1</v>
      </c>
      <c r="P32" s="2">
        <f>IF(COUNTIF(F$11:F32,F32)=1,P31+1,P31)</f>
        <v>0</v>
      </c>
      <c r="Q32" s="2"/>
      <c r="R32" s="2"/>
      <c r="S32" s="2"/>
      <c r="T32" s="2"/>
      <c r="U32" s="2"/>
      <c r="V32" s="2"/>
      <c r="W32" s="2"/>
      <c r="X32" s="2"/>
      <c r="Y32" s="2"/>
      <c r="Z32" s="2"/>
      <c r="AA32" s="2"/>
    </row>
    <row r="33" spans="1:27">
      <c r="A33" s="2"/>
      <c r="B33" s="1"/>
      <c r="C33" s="285"/>
      <c r="D33" s="286"/>
      <c r="E33" s="307" t="str">
        <f>IFERROR(VLOOKUP($D33,'START - AWARD DETAILS'!$C$21:$D$60,2,0),"")</f>
        <v/>
      </c>
      <c r="F33" s="286"/>
      <c r="G33" s="286"/>
      <c r="H33" s="287"/>
      <c r="I33" s="288"/>
      <c r="J33" s="319">
        <f t="shared" si="1"/>
        <v>0</v>
      </c>
      <c r="K33" s="430">
        <v>1</v>
      </c>
      <c r="L33" s="308"/>
      <c r="M33" s="320"/>
      <c r="N33" s="2">
        <f>IF(COUNTIF(D$11:D33,D33)=1,N32+1,N32)</f>
        <v>0</v>
      </c>
      <c r="O33" s="2">
        <f>IF(COUNTIF(E$11:E33,E33)=1,O32+1,O32)</f>
        <v>1</v>
      </c>
      <c r="P33" s="2">
        <f>IF(COUNTIF(F$11:F33,F33)=1,P32+1,P32)</f>
        <v>0</v>
      </c>
      <c r="Q33" s="2"/>
      <c r="R33" s="2"/>
      <c r="S33" s="2"/>
      <c r="T33" s="2"/>
      <c r="U33" s="2"/>
      <c r="V33" s="2"/>
      <c r="W33" s="2"/>
      <c r="X33" s="2"/>
      <c r="Y33" s="2"/>
      <c r="Z33" s="2"/>
      <c r="AA33" s="2"/>
    </row>
    <row r="34" spans="1:27">
      <c r="A34" s="2"/>
      <c r="B34" s="1"/>
      <c r="C34" s="285"/>
      <c r="D34" s="286"/>
      <c r="E34" s="307" t="str">
        <f>IFERROR(VLOOKUP($D34,'START - AWARD DETAILS'!$C$21:$D$60,2,0),"")</f>
        <v/>
      </c>
      <c r="F34" s="286"/>
      <c r="G34" s="286"/>
      <c r="H34" s="287"/>
      <c r="I34" s="288"/>
      <c r="J34" s="319">
        <f t="shared" si="1"/>
        <v>0</v>
      </c>
      <c r="K34" s="430">
        <v>1</v>
      </c>
      <c r="L34" s="308"/>
      <c r="M34" s="320"/>
      <c r="N34" s="2">
        <f>IF(COUNTIF(D$11:D34,D34)=1,N33+1,N33)</f>
        <v>0</v>
      </c>
      <c r="O34" s="2">
        <f>IF(COUNTIF(E$11:E34,E34)=1,O33+1,O33)</f>
        <v>1</v>
      </c>
      <c r="P34" s="2">
        <f>IF(COUNTIF(F$11:F34,F34)=1,P33+1,P33)</f>
        <v>0</v>
      </c>
      <c r="Q34" s="2"/>
      <c r="R34" s="2"/>
      <c r="S34" s="2"/>
      <c r="T34" s="2"/>
      <c r="U34" s="2"/>
      <c r="V34" s="2"/>
      <c r="W34" s="2"/>
      <c r="X34" s="2"/>
      <c r="Y34" s="2"/>
      <c r="Z34" s="2"/>
      <c r="AA34" s="2"/>
    </row>
    <row r="35" spans="1:27">
      <c r="A35" s="2"/>
      <c r="B35" s="1"/>
      <c r="C35" s="285"/>
      <c r="D35" s="286"/>
      <c r="E35" s="307" t="str">
        <f>IFERROR(VLOOKUP($D35,'START - AWARD DETAILS'!$C$21:$D$60,2,0),"")</f>
        <v/>
      </c>
      <c r="F35" s="286"/>
      <c r="G35" s="286"/>
      <c r="H35" s="287"/>
      <c r="I35" s="288"/>
      <c r="J35" s="319">
        <f t="shared" si="1"/>
        <v>0</v>
      </c>
      <c r="K35" s="430">
        <v>1</v>
      </c>
      <c r="L35" s="308"/>
      <c r="M35" s="320"/>
      <c r="N35" s="2">
        <f>IF(COUNTIF(D$11:D35,D35)=1,N34+1,N34)</f>
        <v>0</v>
      </c>
      <c r="O35" s="2">
        <f>IF(COUNTIF(E$11:E35,E35)=1,O34+1,O34)</f>
        <v>1</v>
      </c>
      <c r="P35" s="2">
        <f>IF(COUNTIF(F$11:F35,F35)=1,P34+1,P34)</f>
        <v>0</v>
      </c>
      <c r="Q35" s="2"/>
      <c r="R35" s="2"/>
      <c r="S35" s="2"/>
      <c r="T35" s="2"/>
      <c r="U35" s="2"/>
      <c r="V35" s="2"/>
      <c r="W35" s="2"/>
      <c r="X35" s="2"/>
      <c r="Y35" s="2"/>
      <c r="Z35" s="2"/>
      <c r="AA35" s="2"/>
    </row>
    <row r="36" spans="1:27">
      <c r="A36" s="2"/>
      <c r="B36" s="1"/>
      <c r="C36" s="285"/>
      <c r="D36" s="286"/>
      <c r="E36" s="307" t="str">
        <f>IFERROR(VLOOKUP($D36,'START - AWARD DETAILS'!$C$21:$D$60,2,0),"")</f>
        <v/>
      </c>
      <c r="F36" s="286"/>
      <c r="G36" s="286"/>
      <c r="H36" s="287"/>
      <c r="I36" s="288"/>
      <c r="J36" s="319">
        <f t="shared" si="1"/>
        <v>0</v>
      </c>
      <c r="K36" s="430">
        <v>1</v>
      </c>
      <c r="L36" s="308"/>
      <c r="M36" s="320"/>
      <c r="N36" s="2">
        <f>IF(COUNTIF(D$11:D36,D36)=1,N35+1,N35)</f>
        <v>0</v>
      </c>
      <c r="O36" s="2">
        <f>IF(COUNTIF(E$11:E36,E36)=1,O35+1,O35)</f>
        <v>1</v>
      </c>
      <c r="P36" s="2">
        <f>IF(COUNTIF(F$11:F36,F36)=1,P35+1,P35)</f>
        <v>0</v>
      </c>
      <c r="Q36" s="2"/>
      <c r="R36" s="2"/>
      <c r="S36" s="2"/>
      <c r="T36" s="2"/>
      <c r="U36" s="2"/>
      <c r="V36" s="2"/>
      <c r="W36" s="2"/>
      <c r="X36" s="2"/>
      <c r="Y36" s="2"/>
      <c r="Z36" s="2"/>
      <c r="AA36" s="2"/>
    </row>
    <row r="37" spans="1:27">
      <c r="A37" s="2"/>
      <c r="B37" s="1"/>
      <c r="C37" s="285"/>
      <c r="D37" s="286"/>
      <c r="E37" s="307" t="str">
        <f>IFERROR(VLOOKUP($D37,'START - AWARD DETAILS'!$C$21:$D$60,2,0),"")</f>
        <v/>
      </c>
      <c r="F37" s="286"/>
      <c r="G37" s="286"/>
      <c r="H37" s="287"/>
      <c r="I37" s="288"/>
      <c r="J37" s="319">
        <f t="shared" si="1"/>
        <v>0</v>
      </c>
      <c r="K37" s="430">
        <v>1</v>
      </c>
      <c r="L37" s="308"/>
      <c r="M37" s="320"/>
      <c r="N37" s="2">
        <f>IF(COUNTIF(D$11:D37,D37)=1,N36+1,N36)</f>
        <v>0</v>
      </c>
      <c r="O37" s="2">
        <f>IF(COUNTIF(E$11:E37,E37)=1,O36+1,O36)</f>
        <v>1</v>
      </c>
      <c r="P37" s="2">
        <f>IF(COUNTIF(F$11:F37,F37)=1,P36+1,P36)</f>
        <v>0</v>
      </c>
      <c r="Q37" s="2"/>
      <c r="R37" s="2"/>
      <c r="S37" s="2"/>
      <c r="T37" s="2"/>
      <c r="U37" s="2"/>
      <c r="V37" s="2"/>
      <c r="W37" s="2"/>
      <c r="X37" s="2"/>
      <c r="Y37" s="2"/>
      <c r="Z37" s="2"/>
      <c r="AA37" s="2"/>
    </row>
    <row r="38" spans="1:27">
      <c r="A38" s="2"/>
      <c r="B38" s="1"/>
      <c r="C38" s="285"/>
      <c r="D38" s="286"/>
      <c r="E38" s="307" t="str">
        <f>IFERROR(VLOOKUP($D38,'START - AWARD DETAILS'!$C$21:$D$60,2,0),"")</f>
        <v/>
      </c>
      <c r="F38" s="286"/>
      <c r="G38" s="286"/>
      <c r="H38" s="287"/>
      <c r="I38" s="288"/>
      <c r="J38" s="319">
        <f t="shared" si="1"/>
        <v>0</v>
      </c>
      <c r="K38" s="430">
        <v>1</v>
      </c>
      <c r="L38" s="308"/>
      <c r="M38" s="320"/>
      <c r="N38" s="2">
        <f>IF(COUNTIF(D$11:D38,D38)=1,N37+1,N37)</f>
        <v>0</v>
      </c>
      <c r="O38" s="2">
        <f>IF(COUNTIF(E$11:E38,E38)=1,O37+1,O37)</f>
        <v>1</v>
      </c>
      <c r="P38" s="2">
        <f>IF(COUNTIF(F$11:F38,F38)=1,P37+1,P37)</f>
        <v>0</v>
      </c>
      <c r="Q38" s="2"/>
      <c r="R38" s="2"/>
      <c r="S38" s="2"/>
      <c r="T38" s="2"/>
      <c r="U38" s="2"/>
      <c r="V38" s="2"/>
      <c r="W38" s="2"/>
      <c r="X38" s="2"/>
      <c r="Y38" s="2"/>
      <c r="Z38" s="2"/>
      <c r="AA38" s="2"/>
    </row>
    <row r="39" spans="1:27">
      <c r="A39" s="2"/>
      <c r="B39" s="1"/>
      <c r="C39" s="285"/>
      <c r="D39" s="286"/>
      <c r="E39" s="307" t="str">
        <f>IFERROR(VLOOKUP($D39,'START - AWARD DETAILS'!$C$21:$D$60,2,0),"")</f>
        <v/>
      </c>
      <c r="F39" s="286"/>
      <c r="G39" s="286"/>
      <c r="H39" s="287"/>
      <c r="I39" s="288"/>
      <c r="J39" s="319">
        <f t="shared" si="1"/>
        <v>0</v>
      </c>
      <c r="K39" s="430">
        <v>1</v>
      </c>
      <c r="L39" s="308"/>
      <c r="M39" s="320"/>
      <c r="N39" s="2">
        <f>IF(COUNTIF(D$11:D39,D39)=1,N38+1,N38)</f>
        <v>0</v>
      </c>
      <c r="O39" s="2">
        <f>IF(COUNTIF(E$11:E39,E39)=1,O38+1,O38)</f>
        <v>1</v>
      </c>
      <c r="P39" s="2">
        <f>IF(COUNTIF(F$11:F39,F39)=1,P38+1,P38)</f>
        <v>0</v>
      </c>
      <c r="Q39" s="2"/>
      <c r="R39" s="2"/>
      <c r="S39" s="2"/>
      <c r="T39" s="2"/>
      <c r="U39" s="2"/>
      <c r="V39" s="2"/>
      <c r="W39" s="2"/>
      <c r="X39" s="2"/>
      <c r="Y39" s="2"/>
      <c r="Z39" s="2"/>
      <c r="AA39" s="2"/>
    </row>
    <row r="40" spans="1:27">
      <c r="A40" s="2"/>
      <c r="B40" s="1"/>
      <c r="C40" s="285"/>
      <c r="D40" s="286"/>
      <c r="E40" s="307" t="str">
        <f>IFERROR(VLOOKUP($D40,'START - AWARD DETAILS'!$C$21:$D$60,2,0),"")</f>
        <v/>
      </c>
      <c r="F40" s="286"/>
      <c r="G40" s="286"/>
      <c r="H40" s="287"/>
      <c r="I40" s="288"/>
      <c r="J40" s="319">
        <f t="shared" si="1"/>
        <v>0</v>
      </c>
      <c r="K40" s="430">
        <v>1</v>
      </c>
      <c r="L40" s="308"/>
      <c r="M40" s="320"/>
      <c r="N40" s="2">
        <f>IF(COUNTIF(D$11:D40,D40)=1,N39+1,N39)</f>
        <v>0</v>
      </c>
      <c r="O40" s="2">
        <f>IF(COUNTIF(E$11:E40,E40)=1,O39+1,O39)</f>
        <v>1</v>
      </c>
      <c r="P40" s="2">
        <f>IF(COUNTIF(F$11:F40,F40)=1,P39+1,P39)</f>
        <v>0</v>
      </c>
      <c r="Q40" s="2"/>
      <c r="R40" s="2"/>
      <c r="S40" s="2"/>
      <c r="T40" s="2"/>
      <c r="U40" s="2"/>
      <c r="V40" s="2"/>
      <c r="W40" s="2"/>
      <c r="X40" s="2"/>
      <c r="Y40" s="2"/>
      <c r="Z40" s="2"/>
      <c r="AA40" s="2"/>
    </row>
    <row r="41" spans="1:27">
      <c r="A41" s="2"/>
      <c r="B41" s="1"/>
      <c r="C41" s="285"/>
      <c r="D41" s="286"/>
      <c r="E41" s="307" t="str">
        <f>IFERROR(VLOOKUP($D41,'START - AWARD DETAILS'!$C$21:$D$60,2,0),"")</f>
        <v/>
      </c>
      <c r="F41" s="286"/>
      <c r="G41" s="286"/>
      <c r="H41" s="287"/>
      <c r="I41" s="288"/>
      <c r="J41" s="319">
        <f t="shared" si="1"/>
        <v>0</v>
      </c>
      <c r="K41" s="430">
        <v>1</v>
      </c>
      <c r="L41" s="308"/>
      <c r="M41" s="320"/>
      <c r="N41" s="2">
        <f>IF(COUNTIF(D$11:D41,D41)=1,N40+1,N40)</f>
        <v>0</v>
      </c>
      <c r="O41" s="2">
        <f>IF(COUNTIF(E$11:E41,E41)=1,O40+1,O40)</f>
        <v>1</v>
      </c>
      <c r="P41" s="2">
        <f>IF(COUNTIF(F$11:F41,F41)=1,P40+1,P40)</f>
        <v>0</v>
      </c>
      <c r="Q41" s="2"/>
      <c r="R41" s="2"/>
      <c r="S41" s="2"/>
      <c r="T41" s="2"/>
      <c r="U41" s="2"/>
      <c r="V41" s="2"/>
      <c r="W41" s="2"/>
      <c r="X41" s="2"/>
      <c r="Y41" s="2"/>
      <c r="Z41" s="2"/>
      <c r="AA41" s="2"/>
    </row>
    <row r="42" spans="1:27">
      <c r="A42" s="2"/>
      <c r="B42" s="1"/>
      <c r="C42" s="285"/>
      <c r="D42" s="286"/>
      <c r="E42" s="307" t="str">
        <f>IFERROR(VLOOKUP($D42,'START - AWARD DETAILS'!$C$21:$D$60,2,0),"")</f>
        <v/>
      </c>
      <c r="F42" s="286"/>
      <c r="G42" s="286"/>
      <c r="H42" s="287"/>
      <c r="I42" s="288"/>
      <c r="J42" s="319">
        <f t="shared" si="1"/>
        <v>0</v>
      </c>
      <c r="K42" s="430">
        <v>1</v>
      </c>
      <c r="L42" s="308"/>
      <c r="M42" s="320"/>
      <c r="N42" s="2">
        <f>IF(COUNTIF(D$11:D42,D42)=1,N41+1,N41)</f>
        <v>0</v>
      </c>
      <c r="O42" s="2">
        <f>IF(COUNTIF(E$11:E42,E42)=1,O41+1,O41)</f>
        <v>1</v>
      </c>
      <c r="P42" s="2">
        <f>IF(COUNTIF(F$11:F42,F42)=1,P41+1,P41)</f>
        <v>0</v>
      </c>
      <c r="Q42" s="2"/>
      <c r="R42" s="2"/>
      <c r="S42" s="2"/>
      <c r="T42" s="2"/>
      <c r="U42" s="2"/>
      <c r="V42" s="2"/>
      <c r="W42" s="2"/>
      <c r="X42" s="2"/>
      <c r="Y42" s="2"/>
      <c r="Z42" s="2"/>
      <c r="AA42" s="2"/>
    </row>
    <row r="43" spans="1:27">
      <c r="A43" s="2"/>
      <c r="B43" s="1"/>
      <c r="C43" s="285"/>
      <c r="D43" s="286"/>
      <c r="E43" s="307" t="str">
        <f>IFERROR(VLOOKUP($D43,'START - AWARD DETAILS'!$C$21:$D$60,2,0),"")</f>
        <v/>
      </c>
      <c r="F43" s="286"/>
      <c r="G43" s="286"/>
      <c r="H43" s="287"/>
      <c r="I43" s="288"/>
      <c r="J43" s="319">
        <f t="shared" si="1"/>
        <v>0</v>
      </c>
      <c r="K43" s="430">
        <v>1</v>
      </c>
      <c r="L43" s="308"/>
      <c r="M43" s="320"/>
      <c r="N43" s="2">
        <f>IF(COUNTIF(D$11:D43,D43)=1,N42+1,N42)</f>
        <v>0</v>
      </c>
      <c r="O43" s="2">
        <f>IF(COUNTIF(E$11:E43,E43)=1,O42+1,O42)</f>
        <v>1</v>
      </c>
      <c r="P43" s="2">
        <f>IF(COUNTIF(F$11:F43,F43)=1,P42+1,P42)</f>
        <v>0</v>
      </c>
      <c r="Q43" s="2"/>
      <c r="R43" s="2"/>
      <c r="S43" s="2"/>
      <c r="T43" s="2"/>
      <c r="U43" s="2"/>
      <c r="V43" s="2"/>
      <c r="W43" s="2"/>
      <c r="X43" s="2"/>
      <c r="Y43" s="2"/>
      <c r="Z43" s="2"/>
      <c r="AA43" s="2"/>
    </row>
    <row r="44" spans="1:27">
      <c r="A44" s="2"/>
      <c r="B44" s="1"/>
      <c r="C44" s="285"/>
      <c r="D44" s="286"/>
      <c r="E44" s="307" t="str">
        <f>IFERROR(VLOOKUP($D44,'START - AWARD DETAILS'!$C$21:$D$60,2,0),"")</f>
        <v/>
      </c>
      <c r="F44" s="286"/>
      <c r="G44" s="286"/>
      <c r="H44" s="287"/>
      <c r="I44" s="288"/>
      <c r="J44" s="319">
        <f t="shared" si="1"/>
        <v>0</v>
      </c>
      <c r="K44" s="430">
        <v>1</v>
      </c>
      <c r="L44" s="308"/>
      <c r="M44" s="320"/>
      <c r="N44" s="2">
        <f>IF(COUNTIF(D$11:D44,D44)=1,N43+1,N43)</f>
        <v>0</v>
      </c>
      <c r="O44" s="2">
        <f>IF(COUNTIF(E$11:E44,E44)=1,O43+1,O43)</f>
        <v>1</v>
      </c>
      <c r="P44" s="2">
        <f>IF(COUNTIF(F$11:F44,F44)=1,P43+1,P43)</f>
        <v>0</v>
      </c>
      <c r="Q44" s="2"/>
      <c r="R44" s="2"/>
      <c r="S44" s="2"/>
      <c r="T44" s="2"/>
      <c r="U44" s="2"/>
      <c r="V44" s="2"/>
      <c r="W44" s="2"/>
      <c r="X44" s="2"/>
      <c r="Y44" s="2"/>
      <c r="Z44" s="2"/>
      <c r="AA44" s="2"/>
    </row>
    <row r="45" spans="1:27">
      <c r="A45" s="2"/>
      <c r="B45" s="1"/>
      <c r="C45" s="285"/>
      <c r="D45" s="286"/>
      <c r="E45" s="307" t="str">
        <f>IFERROR(VLOOKUP($D45,'START - AWARD DETAILS'!$C$21:$D$60,2,0),"")</f>
        <v/>
      </c>
      <c r="F45" s="286"/>
      <c r="G45" s="286"/>
      <c r="H45" s="287"/>
      <c r="I45" s="288"/>
      <c r="J45" s="319">
        <f t="shared" si="1"/>
        <v>0</v>
      </c>
      <c r="K45" s="430">
        <v>1</v>
      </c>
      <c r="L45" s="308"/>
      <c r="M45" s="320"/>
      <c r="N45" s="2">
        <f>IF(COUNTIF(D$11:D45,D45)=1,N44+1,N44)</f>
        <v>0</v>
      </c>
      <c r="O45" s="2">
        <f>IF(COUNTIF(E$11:E45,E45)=1,O44+1,O44)</f>
        <v>1</v>
      </c>
      <c r="P45" s="2">
        <f>IF(COUNTIF(F$11:F45,F45)=1,P44+1,P44)</f>
        <v>0</v>
      </c>
      <c r="Q45" s="2"/>
      <c r="R45" s="2"/>
      <c r="S45" s="2"/>
      <c r="T45" s="2"/>
      <c r="U45" s="2"/>
      <c r="V45" s="2"/>
      <c r="W45" s="2"/>
      <c r="X45" s="2"/>
      <c r="Y45" s="2"/>
      <c r="Z45" s="2"/>
      <c r="AA45" s="2"/>
    </row>
    <row r="46" spans="1:27">
      <c r="A46" s="2"/>
      <c r="B46" s="1"/>
      <c r="C46" s="285"/>
      <c r="D46" s="286"/>
      <c r="E46" s="307" t="str">
        <f>IFERROR(VLOOKUP($D46,'START - AWARD DETAILS'!$C$21:$D$60,2,0),"")</f>
        <v/>
      </c>
      <c r="F46" s="286"/>
      <c r="G46" s="286"/>
      <c r="H46" s="287"/>
      <c r="I46" s="288"/>
      <c r="J46" s="319">
        <f t="shared" si="1"/>
        <v>0</v>
      </c>
      <c r="K46" s="430">
        <v>1</v>
      </c>
      <c r="L46" s="308"/>
      <c r="M46" s="320"/>
      <c r="N46" s="2">
        <f>IF(COUNTIF(D$11:D46,D46)=1,N45+1,N45)</f>
        <v>0</v>
      </c>
      <c r="O46" s="2">
        <f>IF(COUNTIF(E$11:E46,E46)=1,O45+1,O45)</f>
        <v>1</v>
      </c>
      <c r="P46" s="2">
        <f>IF(COUNTIF(F$11:F46,F46)=1,P45+1,P45)</f>
        <v>0</v>
      </c>
      <c r="Q46" s="2"/>
      <c r="R46" s="2"/>
      <c r="S46" s="2"/>
      <c r="T46" s="2"/>
      <c r="U46" s="2"/>
      <c r="V46" s="2"/>
      <c r="W46" s="2"/>
      <c r="X46" s="2"/>
      <c r="Y46" s="2"/>
      <c r="Z46" s="2"/>
      <c r="AA46" s="2"/>
    </row>
    <row r="47" spans="1:27">
      <c r="A47" s="2"/>
      <c r="B47" s="1"/>
      <c r="C47" s="285"/>
      <c r="D47" s="286"/>
      <c r="E47" s="307" t="str">
        <f>IFERROR(VLOOKUP($D47,'START - AWARD DETAILS'!$C$21:$D$60,2,0),"")</f>
        <v/>
      </c>
      <c r="F47" s="286"/>
      <c r="G47" s="286"/>
      <c r="H47" s="287"/>
      <c r="I47" s="288"/>
      <c r="J47" s="319">
        <f t="shared" si="1"/>
        <v>0</v>
      </c>
      <c r="K47" s="430">
        <v>1</v>
      </c>
      <c r="L47" s="308"/>
      <c r="M47" s="320"/>
      <c r="N47" s="2">
        <f>IF(COUNTIF(D$11:D47,D47)=1,N46+1,N46)</f>
        <v>0</v>
      </c>
      <c r="O47" s="2">
        <f>IF(COUNTIF(E$11:E47,E47)=1,O46+1,O46)</f>
        <v>1</v>
      </c>
      <c r="P47" s="2">
        <f>IF(COUNTIF(F$11:F47,F47)=1,P46+1,P46)</f>
        <v>0</v>
      </c>
      <c r="Q47" s="2"/>
      <c r="R47" s="2"/>
      <c r="S47" s="2"/>
      <c r="T47" s="2"/>
      <c r="U47" s="2"/>
      <c r="V47" s="2"/>
      <c r="W47" s="2"/>
      <c r="X47" s="2"/>
      <c r="Y47" s="2"/>
      <c r="Z47" s="2"/>
      <c r="AA47" s="2"/>
    </row>
    <row r="48" spans="1:27">
      <c r="A48" s="2"/>
      <c r="B48" s="1"/>
      <c r="C48" s="285"/>
      <c r="D48" s="286"/>
      <c r="E48" s="307" t="str">
        <f>IFERROR(VLOOKUP($D48,'START - AWARD DETAILS'!$C$21:$D$60,2,0),"")</f>
        <v/>
      </c>
      <c r="F48" s="286"/>
      <c r="G48" s="286"/>
      <c r="H48" s="287"/>
      <c r="I48" s="288"/>
      <c r="J48" s="319">
        <f t="shared" si="1"/>
        <v>0</v>
      </c>
      <c r="K48" s="430">
        <v>1</v>
      </c>
      <c r="L48" s="308"/>
      <c r="M48" s="320"/>
      <c r="N48" s="2">
        <f>IF(COUNTIF(D$11:D48,D48)=1,N47+1,N47)</f>
        <v>0</v>
      </c>
      <c r="O48" s="2">
        <f>IF(COUNTIF(E$11:E48,E48)=1,O47+1,O47)</f>
        <v>1</v>
      </c>
      <c r="P48" s="2">
        <f>IF(COUNTIF(F$11:F48,F48)=1,P47+1,P47)</f>
        <v>0</v>
      </c>
      <c r="Q48" s="2"/>
      <c r="R48" s="2"/>
      <c r="S48" s="2"/>
      <c r="T48" s="2"/>
      <c r="U48" s="2"/>
      <c r="V48" s="2"/>
      <c r="W48" s="2"/>
      <c r="X48" s="2"/>
      <c r="Y48" s="2"/>
      <c r="Z48" s="2"/>
      <c r="AA48" s="2"/>
    </row>
    <row r="49" spans="1:27">
      <c r="A49" s="2"/>
      <c r="B49" s="1"/>
      <c r="C49" s="285"/>
      <c r="D49" s="286"/>
      <c r="E49" s="307" t="str">
        <f>IFERROR(VLOOKUP($D49,'START - AWARD DETAILS'!$C$21:$D$60,2,0),"")</f>
        <v/>
      </c>
      <c r="F49" s="286"/>
      <c r="G49" s="286"/>
      <c r="H49" s="287"/>
      <c r="I49" s="288"/>
      <c r="J49" s="319">
        <f t="shared" si="1"/>
        <v>0</v>
      </c>
      <c r="K49" s="430">
        <v>1</v>
      </c>
      <c r="L49" s="308"/>
      <c r="M49" s="320"/>
      <c r="N49" s="2">
        <f>IF(COUNTIF(D$11:D49,D49)=1,N48+1,N48)</f>
        <v>0</v>
      </c>
      <c r="O49" s="2">
        <f>IF(COUNTIF(E$11:E49,E49)=1,O48+1,O48)</f>
        <v>1</v>
      </c>
      <c r="P49" s="2">
        <f>IF(COUNTIF(F$11:F49,F49)=1,P48+1,P48)</f>
        <v>0</v>
      </c>
      <c r="Q49" s="2"/>
      <c r="R49" s="2"/>
      <c r="S49" s="2"/>
      <c r="T49" s="2"/>
      <c r="U49" s="2"/>
      <c r="V49" s="2"/>
      <c r="W49" s="2"/>
      <c r="X49" s="2"/>
      <c r="Y49" s="2"/>
      <c r="Z49" s="2"/>
      <c r="AA49" s="2"/>
    </row>
    <row r="50" spans="1:27">
      <c r="A50" s="2"/>
      <c r="B50" s="1"/>
      <c r="C50" s="285"/>
      <c r="D50" s="286"/>
      <c r="E50" s="307" t="str">
        <f>IFERROR(VLOOKUP($D50,'START - AWARD DETAILS'!$C$21:$D$60,2,0),"")</f>
        <v/>
      </c>
      <c r="F50" s="286"/>
      <c r="G50" s="286"/>
      <c r="H50" s="287"/>
      <c r="I50" s="288"/>
      <c r="J50" s="319">
        <f t="shared" si="1"/>
        <v>0</v>
      </c>
      <c r="K50" s="430">
        <v>1</v>
      </c>
      <c r="L50" s="308"/>
      <c r="M50" s="320"/>
      <c r="N50" s="2">
        <f>IF(COUNTIF(D$11:D50,D50)=1,N49+1,N49)</f>
        <v>0</v>
      </c>
      <c r="O50" s="2">
        <f>IF(COUNTIF(E$11:E50,E50)=1,O49+1,O49)</f>
        <v>1</v>
      </c>
      <c r="P50" s="2">
        <f>IF(COUNTIF(F$11:F50,F50)=1,P49+1,P49)</f>
        <v>0</v>
      </c>
      <c r="Q50" s="2"/>
      <c r="R50" s="2"/>
      <c r="S50" s="2"/>
      <c r="T50" s="2"/>
      <c r="U50" s="2"/>
      <c r="V50" s="2"/>
      <c r="W50" s="2"/>
      <c r="X50" s="2"/>
      <c r="Y50" s="2"/>
      <c r="Z50" s="2"/>
      <c r="AA50" s="2"/>
    </row>
    <row r="51" spans="1:27">
      <c r="A51" s="2"/>
      <c r="B51" s="1"/>
      <c r="C51" s="285"/>
      <c r="D51" s="286"/>
      <c r="E51" s="307" t="str">
        <f>IFERROR(VLOOKUP($D51,'START - AWARD DETAILS'!$C$21:$D$60,2,0),"")</f>
        <v/>
      </c>
      <c r="F51" s="286"/>
      <c r="G51" s="286"/>
      <c r="H51" s="287"/>
      <c r="I51" s="288"/>
      <c r="J51" s="319">
        <f t="shared" si="1"/>
        <v>0</v>
      </c>
      <c r="K51" s="430">
        <v>1</v>
      </c>
      <c r="L51" s="308"/>
      <c r="M51" s="320"/>
      <c r="N51" s="2">
        <f>IF(COUNTIF(D$11:D51,D51)=1,N50+1,N50)</f>
        <v>0</v>
      </c>
      <c r="O51" s="2">
        <f>IF(COUNTIF(E$11:E51,E51)=1,O50+1,O50)</f>
        <v>1</v>
      </c>
      <c r="P51" s="2">
        <f>IF(COUNTIF(F$11:F51,F51)=1,P50+1,P50)</f>
        <v>0</v>
      </c>
      <c r="Q51" s="2"/>
      <c r="R51" s="2"/>
      <c r="S51" s="2"/>
      <c r="T51" s="2"/>
      <c r="U51" s="2"/>
      <c r="V51" s="2"/>
      <c r="W51" s="2"/>
      <c r="X51" s="2"/>
      <c r="Y51" s="2"/>
      <c r="Z51" s="2"/>
      <c r="AA51" s="2"/>
    </row>
    <row r="52" spans="1:27">
      <c r="A52" s="2"/>
      <c r="B52" s="1"/>
      <c r="C52" s="285"/>
      <c r="D52" s="286"/>
      <c r="E52" s="307" t="str">
        <f>IFERROR(VLOOKUP($D52,'START - AWARD DETAILS'!$C$21:$D$60,2,0),"")</f>
        <v/>
      </c>
      <c r="F52" s="286"/>
      <c r="G52" s="286"/>
      <c r="H52" s="287"/>
      <c r="I52" s="288"/>
      <c r="J52" s="319">
        <f t="shared" si="1"/>
        <v>0</v>
      </c>
      <c r="K52" s="430">
        <v>1</v>
      </c>
      <c r="L52" s="308"/>
      <c r="M52" s="320"/>
      <c r="N52" s="2">
        <f>IF(COUNTIF(D$11:D52,D52)=1,N51+1,N51)</f>
        <v>0</v>
      </c>
      <c r="O52" s="2">
        <f>IF(COUNTIF(E$11:E52,E52)=1,O51+1,O51)</f>
        <v>1</v>
      </c>
      <c r="P52" s="2">
        <f>IF(COUNTIF(F$11:F52,F52)=1,P51+1,P51)</f>
        <v>0</v>
      </c>
      <c r="Q52" s="2"/>
      <c r="R52" s="2"/>
      <c r="S52" s="2"/>
      <c r="T52" s="2"/>
      <c r="U52" s="2"/>
      <c r="V52" s="2"/>
      <c r="W52" s="2"/>
      <c r="X52" s="2"/>
      <c r="Y52" s="2"/>
      <c r="Z52" s="2"/>
      <c r="AA52" s="2"/>
    </row>
    <row r="53" spans="1:27">
      <c r="A53" s="2"/>
      <c r="B53" s="1"/>
      <c r="C53" s="285"/>
      <c r="D53" s="286"/>
      <c r="E53" s="307" t="str">
        <f>IFERROR(VLOOKUP($D53,'START - AWARD DETAILS'!$C$21:$D$60,2,0),"")</f>
        <v/>
      </c>
      <c r="F53" s="286"/>
      <c r="G53" s="286"/>
      <c r="H53" s="287"/>
      <c r="I53" s="288"/>
      <c r="J53" s="319">
        <f t="shared" si="1"/>
        <v>0</v>
      </c>
      <c r="K53" s="430">
        <v>1</v>
      </c>
      <c r="L53" s="308"/>
      <c r="M53" s="320"/>
      <c r="N53" s="2">
        <f>IF(COUNTIF(D$11:D53,D53)=1,N52+1,N52)</f>
        <v>0</v>
      </c>
      <c r="O53" s="2">
        <f>IF(COUNTIF(E$11:E53,E53)=1,O52+1,O52)</f>
        <v>1</v>
      </c>
      <c r="P53" s="2">
        <f>IF(COUNTIF(F$11:F53,F53)=1,P52+1,P52)</f>
        <v>0</v>
      </c>
      <c r="Q53" s="2"/>
      <c r="R53" s="2"/>
      <c r="S53" s="2"/>
      <c r="T53" s="2"/>
      <c r="U53" s="2"/>
      <c r="V53" s="2"/>
      <c r="W53" s="2"/>
      <c r="X53" s="2"/>
      <c r="Y53" s="2"/>
      <c r="Z53" s="2"/>
      <c r="AA53" s="2"/>
    </row>
    <row r="54" spans="1:27">
      <c r="A54" s="2"/>
      <c r="B54" s="1"/>
      <c r="C54" s="285"/>
      <c r="D54" s="286"/>
      <c r="E54" s="307" t="str">
        <f>IFERROR(VLOOKUP($D54,'START - AWARD DETAILS'!$C$21:$D$60,2,0),"")</f>
        <v/>
      </c>
      <c r="F54" s="286"/>
      <c r="G54" s="286"/>
      <c r="H54" s="287"/>
      <c r="I54" s="288"/>
      <c r="J54" s="319">
        <f t="shared" si="1"/>
        <v>0</v>
      </c>
      <c r="K54" s="430">
        <v>1</v>
      </c>
      <c r="L54" s="308"/>
      <c r="M54" s="320"/>
      <c r="N54" s="2">
        <f>IF(COUNTIF(D$11:D54,D54)=1,N53+1,N53)</f>
        <v>0</v>
      </c>
      <c r="O54" s="2">
        <f>IF(COUNTIF(E$11:E54,E54)=1,O53+1,O53)</f>
        <v>1</v>
      </c>
      <c r="P54" s="2">
        <f>IF(COUNTIF(F$11:F54,F54)=1,P53+1,P53)</f>
        <v>0</v>
      </c>
      <c r="Q54" s="2"/>
      <c r="R54" s="2"/>
      <c r="S54" s="2"/>
      <c r="T54" s="2"/>
      <c r="U54" s="2"/>
      <c r="V54" s="2"/>
      <c r="W54" s="2"/>
      <c r="X54" s="2"/>
      <c r="Y54" s="2"/>
      <c r="Z54" s="2"/>
      <c r="AA54" s="2"/>
    </row>
    <row r="55" spans="1:27">
      <c r="A55" s="2"/>
      <c r="B55" s="1"/>
      <c r="C55" s="285"/>
      <c r="D55" s="286"/>
      <c r="E55" s="307" t="str">
        <f>IFERROR(VLOOKUP($D55,'START - AWARD DETAILS'!$C$21:$D$60,2,0),"")</f>
        <v/>
      </c>
      <c r="F55" s="286"/>
      <c r="G55" s="286"/>
      <c r="H55" s="287"/>
      <c r="I55" s="288"/>
      <c r="J55" s="319">
        <f t="shared" si="1"/>
        <v>0</v>
      </c>
      <c r="K55" s="430">
        <v>1</v>
      </c>
      <c r="L55" s="308"/>
      <c r="M55" s="320"/>
      <c r="N55" s="2">
        <f>IF(COUNTIF(D$11:D55,D55)=1,N54+1,N54)</f>
        <v>0</v>
      </c>
      <c r="O55" s="2">
        <f>IF(COUNTIF(E$11:E55,E55)=1,O54+1,O54)</f>
        <v>1</v>
      </c>
      <c r="P55" s="2">
        <f>IF(COUNTIF(F$11:F55,F55)=1,P54+1,P54)</f>
        <v>0</v>
      </c>
      <c r="Q55" s="2"/>
      <c r="R55" s="2"/>
      <c r="S55" s="2"/>
      <c r="T55" s="2"/>
      <c r="U55" s="2"/>
      <c r="V55" s="2"/>
      <c r="W55" s="2"/>
      <c r="X55" s="2"/>
      <c r="Y55" s="2"/>
      <c r="Z55" s="2"/>
      <c r="AA55" s="2"/>
    </row>
    <row r="56" spans="1:27">
      <c r="A56" s="2"/>
      <c r="B56" s="1"/>
      <c r="C56" s="285"/>
      <c r="D56" s="286"/>
      <c r="E56" s="307" t="str">
        <f>IFERROR(VLOOKUP($D56,'START - AWARD DETAILS'!$C$21:$D$60,2,0),"")</f>
        <v/>
      </c>
      <c r="F56" s="286"/>
      <c r="G56" s="286"/>
      <c r="H56" s="287"/>
      <c r="I56" s="288"/>
      <c r="J56" s="319">
        <f t="shared" si="1"/>
        <v>0</v>
      </c>
      <c r="K56" s="430">
        <v>1</v>
      </c>
      <c r="L56" s="308"/>
      <c r="M56" s="320"/>
      <c r="N56" s="2">
        <f>IF(COUNTIF(D$11:D56,D56)=1,N55+1,N55)</f>
        <v>0</v>
      </c>
      <c r="O56" s="2">
        <f>IF(COUNTIF(E$11:E56,E56)=1,O55+1,O55)</f>
        <v>1</v>
      </c>
      <c r="P56" s="2">
        <f>IF(COUNTIF(F$11:F56,F56)=1,P55+1,P55)</f>
        <v>0</v>
      </c>
      <c r="Q56" s="2"/>
      <c r="R56" s="2"/>
      <c r="S56" s="2"/>
      <c r="T56" s="2"/>
      <c r="U56" s="2"/>
      <c r="V56" s="2"/>
      <c r="W56" s="2"/>
      <c r="X56" s="2"/>
      <c r="Y56" s="2"/>
      <c r="Z56" s="2"/>
      <c r="AA56" s="2"/>
    </row>
    <row r="57" spans="1:27">
      <c r="A57" s="2"/>
      <c r="B57" s="1"/>
      <c r="C57" s="285"/>
      <c r="D57" s="286"/>
      <c r="E57" s="307" t="str">
        <f>IFERROR(VLOOKUP($D57,'START - AWARD DETAILS'!$C$21:$D$60,2,0),"")</f>
        <v/>
      </c>
      <c r="F57" s="286"/>
      <c r="G57" s="286"/>
      <c r="H57" s="287"/>
      <c r="I57" s="288"/>
      <c r="J57" s="319">
        <f t="shared" si="1"/>
        <v>0</v>
      </c>
      <c r="K57" s="430">
        <v>1</v>
      </c>
      <c r="L57" s="308"/>
      <c r="M57" s="320"/>
      <c r="N57" s="2">
        <f>IF(COUNTIF(D$11:D57,D57)=1,N56+1,N56)</f>
        <v>0</v>
      </c>
      <c r="O57" s="2">
        <f>IF(COUNTIF(E$11:E57,E57)=1,O56+1,O56)</f>
        <v>1</v>
      </c>
      <c r="P57" s="2">
        <f>IF(COUNTIF(F$11:F57,F57)=1,P56+1,P56)</f>
        <v>0</v>
      </c>
      <c r="Q57" s="2"/>
      <c r="R57" s="2"/>
      <c r="S57" s="2"/>
      <c r="T57" s="2"/>
      <c r="U57" s="2"/>
      <c r="V57" s="2"/>
      <c r="W57" s="2"/>
      <c r="X57" s="2"/>
      <c r="Y57" s="2"/>
      <c r="Z57" s="2"/>
      <c r="AA57" s="2"/>
    </row>
    <row r="58" spans="1:27">
      <c r="A58" s="2"/>
      <c r="B58" s="1"/>
      <c r="C58" s="285"/>
      <c r="D58" s="286"/>
      <c r="E58" s="307" t="str">
        <f>IFERROR(VLOOKUP($D58,'START - AWARD DETAILS'!$C$21:$D$60,2,0),"")</f>
        <v/>
      </c>
      <c r="F58" s="286"/>
      <c r="G58" s="286"/>
      <c r="H58" s="287"/>
      <c r="I58" s="288"/>
      <c r="J58" s="319">
        <f t="shared" si="1"/>
        <v>0</v>
      </c>
      <c r="K58" s="430">
        <v>1</v>
      </c>
      <c r="L58" s="308"/>
      <c r="M58" s="320"/>
      <c r="N58" s="2">
        <f>IF(COUNTIF(D$11:D58,D58)=1,N57+1,N57)</f>
        <v>0</v>
      </c>
      <c r="O58" s="2">
        <f>IF(COUNTIF(E$11:E58,E58)=1,O57+1,O57)</f>
        <v>1</v>
      </c>
      <c r="P58" s="2">
        <f>IF(COUNTIF(F$11:F58,F58)=1,P57+1,P57)</f>
        <v>0</v>
      </c>
      <c r="Q58" s="2"/>
      <c r="R58" s="2"/>
      <c r="S58" s="2"/>
      <c r="T58" s="2"/>
      <c r="U58" s="2"/>
      <c r="V58" s="2"/>
      <c r="W58" s="2"/>
      <c r="X58" s="2"/>
      <c r="Y58" s="2"/>
      <c r="Z58" s="2"/>
      <c r="AA58" s="2"/>
    </row>
    <row r="59" spans="1:27">
      <c r="A59" s="2"/>
      <c r="B59" s="1"/>
      <c r="C59" s="285"/>
      <c r="D59" s="286"/>
      <c r="E59" s="307" t="str">
        <f>IFERROR(VLOOKUP($D59,'START - AWARD DETAILS'!$C$21:$D$60,2,0),"")</f>
        <v/>
      </c>
      <c r="F59" s="286"/>
      <c r="G59" s="286"/>
      <c r="H59" s="287"/>
      <c r="I59" s="288"/>
      <c r="J59" s="319">
        <f t="shared" si="1"/>
        <v>0</v>
      </c>
      <c r="K59" s="430">
        <v>1</v>
      </c>
      <c r="L59" s="308"/>
      <c r="M59" s="320"/>
      <c r="N59" s="2">
        <f>IF(COUNTIF(D$11:D59,D59)=1,N58+1,N58)</f>
        <v>0</v>
      </c>
      <c r="O59" s="2">
        <f>IF(COUNTIF(E$11:E59,E59)=1,O58+1,O58)</f>
        <v>1</v>
      </c>
      <c r="P59" s="2">
        <f>IF(COUNTIF(F$11:F59,F59)=1,P58+1,P58)</f>
        <v>0</v>
      </c>
      <c r="Q59" s="2"/>
      <c r="R59" s="2"/>
      <c r="S59" s="2"/>
      <c r="T59" s="2"/>
      <c r="U59" s="2"/>
      <c r="V59" s="2"/>
      <c r="W59" s="2"/>
      <c r="X59" s="2"/>
      <c r="Y59" s="2"/>
      <c r="Z59" s="2"/>
      <c r="AA59" s="2"/>
    </row>
    <row r="60" spans="1:27">
      <c r="A60" s="2"/>
      <c r="B60" s="1"/>
      <c r="C60" s="285"/>
      <c r="D60" s="286"/>
      <c r="E60" s="307" t="str">
        <f>IFERROR(VLOOKUP($D60,'START - AWARD DETAILS'!$C$21:$D$60,2,0),"")</f>
        <v/>
      </c>
      <c r="F60" s="286"/>
      <c r="G60" s="286"/>
      <c r="H60" s="287"/>
      <c r="I60" s="288"/>
      <c r="J60" s="319">
        <f t="shared" si="1"/>
        <v>0</v>
      </c>
      <c r="K60" s="430">
        <v>1</v>
      </c>
      <c r="L60" s="308"/>
      <c r="M60" s="320"/>
      <c r="N60" s="2">
        <f>IF(COUNTIF(D$11:D60,D60)=1,N59+1,N59)</f>
        <v>0</v>
      </c>
      <c r="O60" s="2">
        <f>IF(COUNTIF(E$11:E60,E60)=1,O59+1,O59)</f>
        <v>1</v>
      </c>
      <c r="P60" s="2">
        <f>IF(COUNTIF(F$11:F60,F60)=1,P59+1,P59)</f>
        <v>0</v>
      </c>
      <c r="Q60" s="2"/>
      <c r="R60" s="2"/>
      <c r="S60" s="2"/>
      <c r="T60" s="2"/>
      <c r="U60" s="2"/>
      <c r="V60" s="2"/>
      <c r="W60" s="2"/>
      <c r="X60" s="2"/>
      <c r="Y60" s="2"/>
      <c r="Z60" s="2"/>
      <c r="AA60" s="2"/>
    </row>
    <row r="61" spans="1:27">
      <c r="A61" s="2"/>
      <c r="B61" s="1"/>
      <c r="C61" s="285"/>
      <c r="D61" s="286"/>
      <c r="E61" s="307" t="str">
        <f>IFERROR(VLOOKUP($D61,'START - AWARD DETAILS'!$C$21:$D$60,2,0),"")</f>
        <v/>
      </c>
      <c r="F61" s="286"/>
      <c r="G61" s="286"/>
      <c r="H61" s="287"/>
      <c r="I61" s="288"/>
      <c r="J61" s="319">
        <f t="shared" si="1"/>
        <v>0</v>
      </c>
      <c r="K61" s="430">
        <v>1</v>
      </c>
      <c r="L61" s="308"/>
      <c r="M61" s="320"/>
      <c r="N61" s="2">
        <f>IF(COUNTIF(D$11:D61,D61)=1,N60+1,N60)</f>
        <v>0</v>
      </c>
      <c r="O61" s="2">
        <f>IF(COUNTIF(E$11:E61,E61)=1,O60+1,O60)</f>
        <v>1</v>
      </c>
      <c r="P61" s="2">
        <f>IF(COUNTIF(F$11:F61,F61)=1,P60+1,P60)</f>
        <v>0</v>
      </c>
      <c r="Q61" s="2"/>
      <c r="R61" s="2"/>
      <c r="S61" s="2"/>
      <c r="T61" s="2"/>
      <c r="U61" s="2"/>
      <c r="V61" s="2"/>
      <c r="W61" s="2"/>
      <c r="X61" s="2"/>
      <c r="Y61" s="2"/>
      <c r="Z61" s="2"/>
      <c r="AA61" s="2"/>
    </row>
    <row r="62" spans="1:27">
      <c r="A62" s="2"/>
      <c r="B62" s="1"/>
      <c r="C62" s="285"/>
      <c r="D62" s="286"/>
      <c r="E62" s="307" t="str">
        <f>IFERROR(VLOOKUP($D62,'START - AWARD DETAILS'!$C$21:$D$60,2,0),"")</f>
        <v/>
      </c>
      <c r="F62" s="286"/>
      <c r="G62" s="286"/>
      <c r="H62" s="287"/>
      <c r="I62" s="288"/>
      <c r="J62" s="319">
        <f t="shared" si="1"/>
        <v>0</v>
      </c>
      <c r="K62" s="430">
        <v>1</v>
      </c>
      <c r="L62" s="308"/>
      <c r="M62" s="320"/>
      <c r="N62" s="2">
        <f>IF(COUNTIF(D$11:D62,D62)=1,N61+1,N61)</f>
        <v>0</v>
      </c>
      <c r="O62" s="2">
        <f>IF(COUNTIF(E$11:E62,E62)=1,O61+1,O61)</f>
        <v>1</v>
      </c>
      <c r="P62" s="2">
        <f>IF(COUNTIF(F$11:F62,F62)=1,P61+1,P61)</f>
        <v>0</v>
      </c>
      <c r="Q62" s="2"/>
      <c r="R62" s="2"/>
      <c r="S62" s="2"/>
      <c r="T62" s="2"/>
      <c r="U62" s="2"/>
      <c r="V62" s="2"/>
      <c r="W62" s="2"/>
      <c r="X62" s="2"/>
      <c r="Y62" s="2"/>
      <c r="Z62" s="2"/>
      <c r="AA62" s="2"/>
    </row>
    <row r="63" spans="1:27">
      <c r="A63" s="2"/>
      <c r="B63" s="1"/>
      <c r="C63" s="285"/>
      <c r="D63" s="286"/>
      <c r="E63" s="307" t="str">
        <f>IFERROR(VLOOKUP($D63,'START - AWARD DETAILS'!$C$21:$D$60,2,0),"")</f>
        <v/>
      </c>
      <c r="F63" s="286"/>
      <c r="G63" s="286"/>
      <c r="H63" s="287"/>
      <c r="I63" s="288"/>
      <c r="J63" s="319">
        <f t="shared" si="1"/>
        <v>0</v>
      </c>
      <c r="K63" s="430">
        <v>1</v>
      </c>
      <c r="L63" s="308"/>
      <c r="M63" s="320"/>
      <c r="N63" s="2">
        <f>IF(COUNTIF(D$11:D63,D63)=1,N62+1,N62)</f>
        <v>0</v>
      </c>
      <c r="O63" s="2">
        <f>IF(COUNTIF(E$11:E63,E63)=1,O62+1,O62)</f>
        <v>1</v>
      </c>
      <c r="P63" s="2">
        <f>IF(COUNTIF(F$11:F63,F63)=1,P62+1,P62)</f>
        <v>0</v>
      </c>
      <c r="Q63" s="2"/>
      <c r="R63" s="2"/>
      <c r="S63" s="2"/>
      <c r="T63" s="2"/>
      <c r="U63" s="2"/>
      <c r="V63" s="2"/>
      <c r="W63" s="2"/>
      <c r="X63" s="2"/>
      <c r="Y63" s="2"/>
      <c r="Z63" s="2"/>
      <c r="AA63" s="2"/>
    </row>
    <row r="64" spans="1:27">
      <c r="A64" s="2"/>
      <c r="B64" s="1"/>
      <c r="C64" s="285"/>
      <c r="D64" s="286"/>
      <c r="E64" s="307" t="str">
        <f>IFERROR(VLOOKUP($D64,'START - AWARD DETAILS'!$C$21:$D$60,2,0),"")</f>
        <v/>
      </c>
      <c r="F64" s="286"/>
      <c r="G64" s="286"/>
      <c r="H64" s="287"/>
      <c r="I64" s="288"/>
      <c r="J64" s="319">
        <f t="shared" si="1"/>
        <v>0</v>
      </c>
      <c r="K64" s="430">
        <v>1</v>
      </c>
      <c r="L64" s="308"/>
      <c r="M64" s="320"/>
      <c r="N64" s="2">
        <f>IF(COUNTIF(D$11:D64,D64)=1,N63+1,N63)</f>
        <v>0</v>
      </c>
      <c r="O64" s="2">
        <f>IF(COUNTIF(E$11:E64,E64)=1,O63+1,O63)</f>
        <v>1</v>
      </c>
      <c r="P64" s="2">
        <f>IF(COUNTIF(F$11:F64,F64)=1,P63+1,P63)</f>
        <v>0</v>
      </c>
      <c r="Q64" s="2"/>
      <c r="R64" s="2"/>
      <c r="S64" s="2"/>
      <c r="T64" s="2"/>
      <c r="U64" s="2"/>
      <c r="V64" s="2"/>
      <c r="W64" s="2"/>
      <c r="X64" s="2"/>
      <c r="Y64" s="2"/>
      <c r="Z64" s="2"/>
      <c r="AA64" s="2"/>
    </row>
    <row r="65" spans="1:27">
      <c r="A65" s="2"/>
      <c r="B65" s="1"/>
      <c r="C65" s="285"/>
      <c r="D65" s="286"/>
      <c r="E65" s="307" t="str">
        <f>IFERROR(VLOOKUP($D65,'START - AWARD DETAILS'!$C$21:$D$60,2,0),"")</f>
        <v/>
      </c>
      <c r="F65" s="286"/>
      <c r="G65" s="286"/>
      <c r="H65" s="287"/>
      <c r="I65" s="288"/>
      <c r="J65" s="319">
        <f t="shared" si="1"/>
        <v>0</v>
      </c>
      <c r="K65" s="430">
        <v>1</v>
      </c>
      <c r="L65" s="308"/>
      <c r="M65" s="320"/>
      <c r="N65" s="2">
        <f>IF(COUNTIF(D$11:D65,D65)=1,N64+1,N64)</f>
        <v>0</v>
      </c>
      <c r="O65" s="2">
        <f>IF(COUNTIF(E$11:E65,E65)=1,O64+1,O64)</f>
        <v>1</v>
      </c>
      <c r="P65" s="2">
        <f>IF(COUNTIF(F$11:F65,F65)=1,P64+1,P64)</f>
        <v>0</v>
      </c>
      <c r="Q65" s="2"/>
      <c r="R65" s="2"/>
      <c r="S65" s="2"/>
      <c r="T65" s="2"/>
      <c r="U65" s="2"/>
      <c r="V65" s="2"/>
      <c r="W65" s="2"/>
      <c r="X65" s="2"/>
      <c r="Y65" s="2"/>
      <c r="Z65" s="2"/>
      <c r="AA65" s="2"/>
    </row>
    <row r="66" spans="1:27">
      <c r="A66" s="2"/>
      <c r="B66" s="1"/>
      <c r="C66" s="285"/>
      <c r="D66" s="286"/>
      <c r="E66" s="307" t="str">
        <f>IFERROR(VLOOKUP($D66,'START - AWARD DETAILS'!$C$21:$D$60,2,0),"")</f>
        <v/>
      </c>
      <c r="F66" s="286"/>
      <c r="G66" s="286"/>
      <c r="H66" s="287"/>
      <c r="I66" s="288"/>
      <c r="J66" s="319">
        <f t="shared" si="1"/>
        <v>0</v>
      </c>
      <c r="K66" s="430">
        <v>1</v>
      </c>
      <c r="L66" s="308"/>
      <c r="M66" s="320"/>
      <c r="N66" s="2">
        <f>IF(COUNTIF(D$11:D66,D66)=1,N65+1,N65)</f>
        <v>0</v>
      </c>
      <c r="O66" s="2">
        <f>IF(COUNTIF(E$11:E66,E66)=1,O65+1,O65)</f>
        <v>1</v>
      </c>
      <c r="P66" s="2">
        <f>IF(COUNTIF(F$11:F66,F66)=1,P65+1,P65)</f>
        <v>0</v>
      </c>
      <c r="Q66" s="2"/>
      <c r="R66" s="2"/>
      <c r="S66" s="2"/>
      <c r="T66" s="2"/>
      <c r="U66" s="2"/>
      <c r="V66" s="2"/>
      <c r="W66" s="2"/>
      <c r="X66" s="2"/>
      <c r="Y66" s="2"/>
      <c r="Z66" s="2"/>
      <c r="AA66" s="2"/>
    </row>
    <row r="67" spans="1:27">
      <c r="A67" s="2"/>
      <c r="B67" s="1"/>
      <c r="C67" s="285"/>
      <c r="D67" s="286"/>
      <c r="E67" s="307" t="str">
        <f>IFERROR(VLOOKUP($D67,'START - AWARD DETAILS'!$C$21:$D$60,2,0),"")</f>
        <v/>
      </c>
      <c r="F67" s="286"/>
      <c r="G67" s="286"/>
      <c r="H67" s="287"/>
      <c r="I67" s="288"/>
      <c r="J67" s="319">
        <f t="shared" si="1"/>
        <v>0</v>
      </c>
      <c r="K67" s="430">
        <v>1</v>
      </c>
      <c r="L67" s="308"/>
      <c r="M67" s="320"/>
      <c r="N67" s="2">
        <f>IF(COUNTIF(D$11:D67,D67)=1,N66+1,N66)</f>
        <v>0</v>
      </c>
      <c r="O67" s="2">
        <f>IF(COUNTIF(E$11:E67,E67)=1,O66+1,O66)</f>
        <v>1</v>
      </c>
      <c r="P67" s="2">
        <f>IF(COUNTIF(F$11:F67,F67)=1,P66+1,P66)</f>
        <v>0</v>
      </c>
      <c r="Q67" s="2"/>
      <c r="R67" s="2"/>
      <c r="S67" s="2"/>
      <c r="T67" s="2"/>
      <c r="U67" s="2"/>
      <c r="V67" s="2"/>
      <c r="W67" s="2"/>
      <c r="X67" s="2"/>
      <c r="Y67" s="2"/>
      <c r="Z67" s="2"/>
      <c r="AA67" s="2"/>
    </row>
    <row r="68" spans="1:27">
      <c r="A68" s="2"/>
      <c r="B68" s="1"/>
      <c r="C68" s="285"/>
      <c r="D68" s="286"/>
      <c r="E68" s="307" t="str">
        <f>IFERROR(VLOOKUP($D68,'START - AWARD DETAILS'!$C$21:$D$60,2,0),"")</f>
        <v/>
      </c>
      <c r="F68" s="286"/>
      <c r="G68" s="286"/>
      <c r="H68" s="287"/>
      <c r="I68" s="288"/>
      <c r="J68" s="319">
        <f t="shared" si="1"/>
        <v>0</v>
      </c>
      <c r="K68" s="430">
        <v>1</v>
      </c>
      <c r="L68" s="308"/>
      <c r="M68" s="320"/>
      <c r="N68" s="2">
        <f>IF(COUNTIF(D$11:D68,D68)=1,N67+1,N67)</f>
        <v>0</v>
      </c>
      <c r="O68" s="2">
        <f>IF(COUNTIF(E$11:E68,E68)=1,O67+1,O67)</f>
        <v>1</v>
      </c>
      <c r="P68" s="2">
        <f>IF(COUNTIF(F$11:F68,F68)=1,P67+1,P67)</f>
        <v>0</v>
      </c>
      <c r="Q68" s="2"/>
      <c r="R68" s="2"/>
      <c r="S68" s="2"/>
      <c r="T68" s="2"/>
      <c r="U68" s="2"/>
      <c r="V68" s="2"/>
      <c r="W68" s="2"/>
      <c r="X68" s="2"/>
      <c r="Y68" s="2"/>
      <c r="Z68" s="2"/>
      <c r="AA68" s="2"/>
    </row>
    <row r="69" spans="1:27">
      <c r="A69" s="2"/>
      <c r="B69" s="1"/>
      <c r="C69" s="285"/>
      <c r="D69" s="286"/>
      <c r="E69" s="307" t="str">
        <f>IFERROR(VLOOKUP($D69,'START - AWARD DETAILS'!$C$21:$D$60,2,0),"")</f>
        <v/>
      </c>
      <c r="F69" s="286"/>
      <c r="G69" s="286"/>
      <c r="H69" s="287"/>
      <c r="I69" s="288"/>
      <c r="J69" s="319">
        <f t="shared" si="1"/>
        <v>0</v>
      </c>
      <c r="K69" s="430">
        <v>1</v>
      </c>
      <c r="L69" s="308"/>
      <c r="M69" s="320"/>
      <c r="N69" s="2">
        <f>IF(COUNTIF(D$11:D69,D69)=1,N68+1,N68)</f>
        <v>0</v>
      </c>
      <c r="O69" s="2">
        <f>IF(COUNTIF(E$11:E69,E69)=1,O68+1,O68)</f>
        <v>1</v>
      </c>
      <c r="P69" s="2">
        <f>IF(COUNTIF(F$11:F69,F69)=1,P68+1,P68)</f>
        <v>0</v>
      </c>
      <c r="Q69" s="2"/>
      <c r="R69" s="2"/>
      <c r="S69" s="2"/>
      <c r="T69" s="2"/>
      <c r="U69" s="2"/>
      <c r="V69" s="2"/>
      <c r="W69" s="2"/>
      <c r="X69" s="2"/>
      <c r="Y69" s="2"/>
      <c r="Z69" s="2"/>
      <c r="AA69" s="2"/>
    </row>
    <row r="70" spans="1:27">
      <c r="A70" s="2"/>
      <c r="B70" s="1"/>
      <c r="C70" s="285"/>
      <c r="D70" s="286"/>
      <c r="E70" s="307" t="str">
        <f>IFERROR(VLOOKUP($D70,'START - AWARD DETAILS'!$C$21:$D$60,2,0),"")</f>
        <v/>
      </c>
      <c r="F70" s="286"/>
      <c r="G70" s="286"/>
      <c r="H70" s="287"/>
      <c r="I70" s="288"/>
      <c r="J70" s="319">
        <f t="shared" si="1"/>
        <v>0</v>
      </c>
      <c r="K70" s="430">
        <v>1</v>
      </c>
      <c r="L70" s="308"/>
      <c r="M70" s="320"/>
      <c r="N70" s="2">
        <f>IF(COUNTIF(D$11:D70,D70)=1,N69+1,N69)</f>
        <v>0</v>
      </c>
      <c r="O70" s="2">
        <f>IF(COUNTIF(E$11:E70,E70)=1,O69+1,O69)</f>
        <v>1</v>
      </c>
      <c r="P70" s="2">
        <f>IF(COUNTIF(F$11:F70,F70)=1,P69+1,P69)</f>
        <v>0</v>
      </c>
      <c r="Q70" s="2"/>
      <c r="R70" s="2"/>
      <c r="S70" s="2"/>
      <c r="T70" s="2"/>
      <c r="U70" s="2"/>
      <c r="V70" s="2"/>
      <c r="W70" s="2"/>
      <c r="X70" s="2"/>
      <c r="Y70" s="2"/>
      <c r="Z70" s="2"/>
      <c r="AA70" s="2"/>
    </row>
    <row r="71" spans="1:27">
      <c r="A71" s="2"/>
      <c r="B71" s="1"/>
      <c r="C71" s="285"/>
      <c r="D71" s="286"/>
      <c r="E71" s="307" t="str">
        <f>IFERROR(VLOOKUP($D71,'START - AWARD DETAILS'!$C$21:$D$60,2,0),"")</f>
        <v/>
      </c>
      <c r="F71" s="286"/>
      <c r="G71" s="286"/>
      <c r="H71" s="287"/>
      <c r="I71" s="288"/>
      <c r="J71" s="319">
        <f t="shared" si="1"/>
        <v>0</v>
      </c>
      <c r="K71" s="430">
        <v>1</v>
      </c>
      <c r="L71" s="308"/>
      <c r="M71" s="320"/>
      <c r="N71" s="2">
        <f>IF(COUNTIF(D$11:D71,D71)=1,N70+1,N70)</f>
        <v>0</v>
      </c>
      <c r="O71" s="2">
        <f>IF(COUNTIF(E$11:E71,E71)=1,O70+1,O70)</f>
        <v>1</v>
      </c>
      <c r="P71" s="2">
        <f>IF(COUNTIF(F$11:F71,F71)=1,P70+1,P70)</f>
        <v>0</v>
      </c>
      <c r="Q71" s="2"/>
      <c r="R71" s="2"/>
      <c r="S71" s="2"/>
      <c r="T71" s="2"/>
      <c r="U71" s="2"/>
      <c r="V71" s="2"/>
      <c r="W71" s="2"/>
      <c r="X71" s="2"/>
      <c r="Y71" s="2"/>
      <c r="Z71" s="2"/>
      <c r="AA71" s="2"/>
    </row>
    <row r="72" spans="1:27">
      <c r="A72" s="2"/>
      <c r="B72" s="1"/>
      <c r="C72" s="285"/>
      <c r="D72" s="286"/>
      <c r="E72" s="307" t="str">
        <f>IFERROR(VLOOKUP($D72,'START - AWARD DETAILS'!$C$21:$D$60,2,0),"")</f>
        <v/>
      </c>
      <c r="F72" s="286"/>
      <c r="G72" s="286"/>
      <c r="H72" s="287"/>
      <c r="I72" s="288"/>
      <c r="J72" s="319">
        <f t="shared" si="1"/>
        <v>0</v>
      </c>
      <c r="K72" s="430">
        <v>1</v>
      </c>
      <c r="L72" s="308"/>
      <c r="M72" s="320"/>
      <c r="N72" s="2">
        <f>IF(COUNTIF(D$11:D72,D72)=1,N71+1,N71)</f>
        <v>0</v>
      </c>
      <c r="O72" s="2">
        <f>IF(COUNTIF(E$11:E72,E72)=1,O71+1,O71)</f>
        <v>1</v>
      </c>
      <c r="P72" s="2">
        <f>IF(COUNTIF(F$11:F72,F72)=1,P71+1,P71)</f>
        <v>0</v>
      </c>
      <c r="Q72" s="2"/>
      <c r="R72" s="2"/>
      <c r="S72" s="2"/>
      <c r="T72" s="2"/>
      <c r="U72" s="2"/>
      <c r="V72" s="2"/>
      <c r="W72" s="2"/>
      <c r="X72" s="2"/>
      <c r="Y72" s="2"/>
      <c r="Z72" s="2"/>
      <c r="AA72" s="2"/>
    </row>
    <row r="73" spans="1:27">
      <c r="A73" s="2"/>
      <c r="B73" s="1"/>
      <c r="C73" s="285"/>
      <c r="D73" s="286"/>
      <c r="E73" s="307" t="str">
        <f>IFERROR(VLOOKUP($D73,'START - AWARD DETAILS'!$C$21:$D$60,2,0),"")</f>
        <v/>
      </c>
      <c r="F73" s="286"/>
      <c r="G73" s="286"/>
      <c r="H73" s="287"/>
      <c r="I73" s="288"/>
      <c r="J73" s="319">
        <f t="shared" si="1"/>
        <v>0</v>
      </c>
      <c r="K73" s="430">
        <v>1</v>
      </c>
      <c r="L73" s="308"/>
      <c r="M73" s="320"/>
      <c r="N73" s="2">
        <f>IF(COUNTIF(D$11:D73,D73)=1,N72+1,N72)</f>
        <v>0</v>
      </c>
      <c r="O73" s="2">
        <f>IF(COUNTIF(E$11:E73,E73)=1,O72+1,O72)</f>
        <v>1</v>
      </c>
      <c r="P73" s="2">
        <f>IF(COUNTIF(F$11:F73,F73)=1,P72+1,P72)</f>
        <v>0</v>
      </c>
      <c r="Q73" s="2"/>
      <c r="R73" s="2"/>
      <c r="S73" s="2"/>
      <c r="T73" s="2"/>
      <c r="U73" s="2"/>
      <c r="V73" s="2"/>
      <c r="W73" s="2"/>
      <c r="X73" s="2"/>
      <c r="Y73" s="2"/>
      <c r="Z73" s="2"/>
      <c r="AA73" s="2"/>
    </row>
    <row r="74" spans="1:27">
      <c r="A74" s="2"/>
      <c r="B74" s="1"/>
      <c r="C74" s="285"/>
      <c r="D74" s="286"/>
      <c r="E74" s="307" t="str">
        <f>IFERROR(VLOOKUP($D74,'START - AWARD DETAILS'!$C$21:$D$60,2,0),"")</f>
        <v/>
      </c>
      <c r="F74" s="286"/>
      <c r="G74" s="286"/>
      <c r="H74" s="287"/>
      <c r="I74" s="288"/>
      <c r="J74" s="319">
        <f t="shared" si="1"/>
        <v>0</v>
      </c>
      <c r="K74" s="430">
        <v>1</v>
      </c>
      <c r="L74" s="308"/>
      <c r="M74" s="320"/>
      <c r="N74" s="2">
        <f>IF(COUNTIF(D$11:D74,D74)=1,N73+1,N73)</f>
        <v>0</v>
      </c>
      <c r="O74" s="2">
        <f>IF(COUNTIF(E$11:E74,E74)=1,O73+1,O73)</f>
        <v>1</v>
      </c>
      <c r="P74" s="2">
        <f>IF(COUNTIF(F$11:F74,F74)=1,P73+1,P73)</f>
        <v>0</v>
      </c>
      <c r="Q74" s="2"/>
      <c r="R74" s="2"/>
      <c r="S74" s="2"/>
      <c r="T74" s="2"/>
      <c r="U74" s="2"/>
      <c r="V74" s="2"/>
      <c r="W74" s="2"/>
      <c r="X74" s="2"/>
      <c r="Y74" s="2"/>
      <c r="Z74" s="2"/>
      <c r="AA74" s="2"/>
    </row>
    <row r="75" spans="1:27">
      <c r="A75" s="2"/>
      <c r="B75" s="1"/>
      <c r="C75" s="285"/>
      <c r="D75" s="286"/>
      <c r="E75" s="307" t="str">
        <f>IFERROR(VLOOKUP($D75,'START - AWARD DETAILS'!$C$21:$D$60,2,0),"")</f>
        <v/>
      </c>
      <c r="F75" s="286"/>
      <c r="G75" s="286"/>
      <c r="H75" s="287"/>
      <c r="I75" s="288"/>
      <c r="J75" s="319">
        <f t="shared" si="1"/>
        <v>0</v>
      </c>
      <c r="K75" s="430">
        <v>1</v>
      </c>
      <c r="L75" s="308"/>
      <c r="M75" s="320"/>
      <c r="N75" s="2">
        <f>IF(COUNTIF(D$11:D75,D75)=1,N74+1,N74)</f>
        <v>0</v>
      </c>
      <c r="O75" s="2">
        <f>IF(COUNTIF(E$11:E75,E75)=1,O74+1,O74)</f>
        <v>1</v>
      </c>
      <c r="P75" s="2">
        <f>IF(COUNTIF(F$11:F75,F75)=1,P74+1,P74)</f>
        <v>0</v>
      </c>
      <c r="Q75" s="2"/>
      <c r="R75" s="2"/>
      <c r="S75" s="2"/>
      <c r="T75" s="2"/>
      <c r="U75" s="2"/>
      <c r="V75" s="2"/>
      <c r="W75" s="2"/>
      <c r="X75" s="2"/>
      <c r="Y75" s="2"/>
      <c r="Z75" s="2"/>
      <c r="AA75" s="2"/>
    </row>
    <row r="76" spans="1:27">
      <c r="A76" s="2"/>
      <c r="B76" s="1"/>
      <c r="C76" s="285"/>
      <c r="D76" s="286"/>
      <c r="E76" s="307" t="str">
        <f>IFERROR(VLOOKUP($D76,'START - AWARD DETAILS'!$C$21:$D$60,2,0),"")</f>
        <v/>
      </c>
      <c r="F76" s="286"/>
      <c r="G76" s="286"/>
      <c r="H76" s="287"/>
      <c r="I76" s="288"/>
      <c r="J76" s="319">
        <f t="shared" si="1"/>
        <v>0</v>
      </c>
      <c r="K76" s="430">
        <v>1</v>
      </c>
      <c r="L76" s="308"/>
      <c r="M76" s="320"/>
      <c r="N76" s="2">
        <f>IF(COUNTIF(D$11:D76,D76)=1,N75+1,N75)</f>
        <v>0</v>
      </c>
      <c r="O76" s="2">
        <f>IF(COUNTIF(E$11:E76,E76)=1,O75+1,O75)</f>
        <v>1</v>
      </c>
      <c r="P76" s="2">
        <f>IF(COUNTIF(F$11:F76,F76)=1,P75+1,P75)</f>
        <v>0</v>
      </c>
      <c r="Q76" s="2"/>
      <c r="R76" s="2"/>
      <c r="S76" s="2"/>
      <c r="T76" s="2"/>
      <c r="U76" s="2"/>
      <c r="V76" s="2"/>
      <c r="W76" s="2"/>
      <c r="X76" s="2"/>
      <c r="Y76" s="2"/>
      <c r="Z76" s="2"/>
      <c r="AA76" s="2"/>
    </row>
    <row r="77" spans="1:27">
      <c r="A77" s="2"/>
      <c r="B77" s="1"/>
      <c r="C77" s="285"/>
      <c r="D77" s="286"/>
      <c r="E77" s="307" t="str">
        <f>IFERROR(VLOOKUP($D77,'START - AWARD DETAILS'!$C$21:$D$60,2,0),"")</f>
        <v/>
      </c>
      <c r="F77" s="286"/>
      <c r="G77" s="286"/>
      <c r="H77" s="287"/>
      <c r="I77" s="288"/>
      <c r="J77" s="319">
        <f t="shared" ref="J77:J112" si="2">SUM(H77:I77)</f>
        <v>0</v>
      </c>
      <c r="K77" s="430">
        <v>1</v>
      </c>
      <c r="L77" s="308"/>
      <c r="M77" s="320"/>
      <c r="N77" s="2">
        <f>IF(COUNTIF(D$11:D77,D77)=1,N76+1,N76)</f>
        <v>0</v>
      </c>
      <c r="O77" s="2">
        <f>IF(COUNTIF(E$11:E77,E77)=1,O76+1,O76)</f>
        <v>1</v>
      </c>
      <c r="P77" s="2">
        <f>IF(COUNTIF(F$11:F77,F77)=1,P76+1,P76)</f>
        <v>0</v>
      </c>
      <c r="Q77" s="2"/>
      <c r="R77" s="2"/>
      <c r="S77" s="2"/>
      <c r="T77" s="2"/>
      <c r="U77" s="2"/>
      <c r="V77" s="2"/>
      <c r="W77" s="2"/>
      <c r="X77" s="2"/>
      <c r="Y77" s="2"/>
      <c r="Z77" s="2"/>
      <c r="AA77" s="2"/>
    </row>
    <row r="78" spans="1:27">
      <c r="A78" s="2"/>
      <c r="B78" s="1"/>
      <c r="C78" s="285"/>
      <c r="D78" s="286"/>
      <c r="E78" s="307" t="str">
        <f>IFERROR(VLOOKUP($D78,'START - AWARD DETAILS'!$C$21:$D$60,2,0),"")</f>
        <v/>
      </c>
      <c r="F78" s="286"/>
      <c r="G78" s="286"/>
      <c r="H78" s="287"/>
      <c r="I78" s="288"/>
      <c r="J78" s="319">
        <f t="shared" si="2"/>
        <v>0</v>
      </c>
      <c r="K78" s="430">
        <v>1</v>
      </c>
      <c r="L78" s="308"/>
      <c r="M78" s="320"/>
      <c r="N78" s="2">
        <f>IF(COUNTIF(D$11:D78,D78)=1,N77+1,N77)</f>
        <v>0</v>
      </c>
      <c r="O78" s="2">
        <f>IF(COUNTIF(E$11:E78,E78)=1,O77+1,O77)</f>
        <v>1</v>
      </c>
      <c r="P78" s="2">
        <f>IF(COUNTIF(F$11:F78,F78)=1,P77+1,P77)</f>
        <v>0</v>
      </c>
      <c r="Q78" s="2"/>
      <c r="R78" s="2"/>
      <c r="S78" s="2"/>
      <c r="T78" s="2"/>
      <c r="U78" s="2"/>
      <c r="V78" s="2"/>
      <c r="W78" s="2"/>
      <c r="X78" s="2"/>
      <c r="Y78" s="2"/>
      <c r="Z78" s="2"/>
      <c r="AA78" s="2"/>
    </row>
    <row r="79" spans="1:27">
      <c r="A79" s="2"/>
      <c r="B79" s="1"/>
      <c r="C79" s="285"/>
      <c r="D79" s="286"/>
      <c r="E79" s="307" t="str">
        <f>IFERROR(VLOOKUP($D79,'START - AWARD DETAILS'!$C$21:$D$60,2,0),"")</f>
        <v/>
      </c>
      <c r="F79" s="286"/>
      <c r="G79" s="286"/>
      <c r="H79" s="287"/>
      <c r="I79" s="288"/>
      <c r="J79" s="319">
        <f t="shared" si="2"/>
        <v>0</v>
      </c>
      <c r="K79" s="430">
        <v>1</v>
      </c>
      <c r="L79" s="308"/>
      <c r="M79" s="320"/>
      <c r="N79" s="2">
        <f>IF(COUNTIF(D$11:D79,D79)=1,N78+1,N78)</f>
        <v>0</v>
      </c>
      <c r="O79" s="2">
        <f>IF(COUNTIF(E$11:E79,E79)=1,O78+1,O78)</f>
        <v>1</v>
      </c>
      <c r="P79" s="2">
        <f>IF(COUNTIF(F$11:F79,F79)=1,P78+1,P78)</f>
        <v>0</v>
      </c>
      <c r="Q79" s="2"/>
      <c r="R79" s="2"/>
      <c r="S79" s="2"/>
      <c r="T79" s="2"/>
      <c r="U79" s="2"/>
      <c r="V79" s="2"/>
      <c r="W79" s="2"/>
      <c r="X79" s="2"/>
      <c r="Y79" s="2"/>
      <c r="Z79" s="2"/>
      <c r="AA79" s="2"/>
    </row>
    <row r="80" spans="1:27">
      <c r="A80" s="2"/>
      <c r="B80" s="1"/>
      <c r="C80" s="285"/>
      <c r="D80" s="286"/>
      <c r="E80" s="307" t="str">
        <f>IFERROR(VLOOKUP($D80,'START - AWARD DETAILS'!$C$21:$D$60,2,0),"")</f>
        <v/>
      </c>
      <c r="F80" s="286"/>
      <c r="G80" s="286"/>
      <c r="H80" s="287"/>
      <c r="I80" s="288"/>
      <c r="J80" s="319">
        <f t="shared" si="2"/>
        <v>0</v>
      </c>
      <c r="K80" s="430">
        <v>1</v>
      </c>
      <c r="L80" s="308"/>
      <c r="M80" s="320"/>
      <c r="N80" s="2">
        <f>IF(COUNTIF(D$11:D80,D80)=1,N79+1,N79)</f>
        <v>0</v>
      </c>
      <c r="O80" s="2">
        <f>IF(COUNTIF(E$11:E80,E80)=1,O79+1,O79)</f>
        <v>1</v>
      </c>
      <c r="P80" s="2">
        <f>IF(COUNTIF(F$11:F80,F80)=1,P79+1,P79)</f>
        <v>0</v>
      </c>
      <c r="Q80" s="2"/>
      <c r="R80" s="2"/>
      <c r="S80" s="2"/>
      <c r="T80" s="2"/>
      <c r="U80" s="2"/>
      <c r="V80" s="2"/>
      <c r="W80" s="2"/>
      <c r="X80" s="2"/>
      <c r="Y80" s="2"/>
      <c r="Z80" s="2"/>
      <c r="AA80" s="2"/>
    </row>
    <row r="81" spans="1:27">
      <c r="A81" s="2"/>
      <c r="B81" s="1"/>
      <c r="C81" s="285"/>
      <c r="D81" s="286"/>
      <c r="E81" s="307" t="str">
        <f>IFERROR(VLOOKUP($D81,'START - AWARD DETAILS'!$C$21:$D$60,2,0),"")</f>
        <v/>
      </c>
      <c r="F81" s="286"/>
      <c r="G81" s="286"/>
      <c r="H81" s="287"/>
      <c r="I81" s="288"/>
      <c r="J81" s="319">
        <f t="shared" si="2"/>
        <v>0</v>
      </c>
      <c r="K81" s="430">
        <v>1</v>
      </c>
      <c r="L81" s="308"/>
      <c r="M81" s="320"/>
      <c r="N81" s="2">
        <f>IF(COUNTIF(D$11:D81,D81)=1,N80+1,N80)</f>
        <v>0</v>
      </c>
      <c r="O81" s="2">
        <f>IF(COUNTIF(E$11:E81,E81)=1,O80+1,O80)</f>
        <v>1</v>
      </c>
      <c r="P81" s="2">
        <f>IF(COUNTIF(F$11:F81,F81)=1,P80+1,P80)</f>
        <v>0</v>
      </c>
      <c r="Q81" s="2"/>
      <c r="R81" s="2"/>
      <c r="S81" s="2"/>
      <c r="T81" s="2"/>
      <c r="U81" s="2"/>
      <c r="V81" s="2"/>
      <c r="W81" s="2"/>
      <c r="X81" s="2"/>
      <c r="Y81" s="2"/>
      <c r="Z81" s="2"/>
      <c r="AA81" s="2"/>
    </row>
    <row r="82" spans="1:27">
      <c r="A82" s="2"/>
      <c r="B82" s="1"/>
      <c r="C82" s="285"/>
      <c r="D82" s="286"/>
      <c r="E82" s="307" t="str">
        <f>IFERROR(VLOOKUP($D82,'START - AWARD DETAILS'!$C$21:$D$60,2,0),"")</f>
        <v/>
      </c>
      <c r="F82" s="286"/>
      <c r="G82" s="286"/>
      <c r="H82" s="287"/>
      <c r="I82" s="288"/>
      <c r="J82" s="319">
        <f t="shared" si="2"/>
        <v>0</v>
      </c>
      <c r="K82" s="430">
        <v>1</v>
      </c>
      <c r="L82" s="308"/>
      <c r="M82" s="320"/>
      <c r="N82" s="2">
        <f>IF(COUNTIF(D$11:D82,D82)=1,N81+1,N81)</f>
        <v>0</v>
      </c>
      <c r="O82" s="2">
        <f>IF(COUNTIF(E$11:E82,E82)=1,O81+1,O81)</f>
        <v>1</v>
      </c>
      <c r="P82" s="2">
        <f>IF(COUNTIF(F$11:F82,F82)=1,P81+1,P81)</f>
        <v>0</v>
      </c>
      <c r="Q82" s="2"/>
      <c r="R82" s="2"/>
      <c r="S82" s="2"/>
      <c r="T82" s="2"/>
      <c r="U82" s="2"/>
      <c r="V82" s="2"/>
      <c r="W82" s="2"/>
      <c r="X82" s="2"/>
      <c r="Y82" s="2"/>
      <c r="Z82" s="2"/>
      <c r="AA82" s="2"/>
    </row>
    <row r="83" spans="1:27">
      <c r="A83" s="2"/>
      <c r="B83" s="1"/>
      <c r="C83" s="285"/>
      <c r="D83" s="286"/>
      <c r="E83" s="307" t="str">
        <f>IFERROR(VLOOKUP($D83,'START - AWARD DETAILS'!$C$21:$D$60,2,0),"")</f>
        <v/>
      </c>
      <c r="F83" s="286"/>
      <c r="G83" s="286"/>
      <c r="H83" s="287"/>
      <c r="I83" s="288"/>
      <c r="J83" s="319">
        <f t="shared" si="2"/>
        <v>0</v>
      </c>
      <c r="K83" s="430">
        <v>1</v>
      </c>
      <c r="L83" s="308"/>
      <c r="M83" s="320"/>
      <c r="N83" s="2">
        <f>IF(COUNTIF(D$11:D83,D83)=1,N82+1,N82)</f>
        <v>0</v>
      </c>
      <c r="O83" s="2">
        <f>IF(COUNTIF(E$11:E83,E83)=1,O82+1,O82)</f>
        <v>1</v>
      </c>
      <c r="P83" s="2">
        <f>IF(COUNTIF(F$11:F83,F83)=1,P82+1,P82)</f>
        <v>0</v>
      </c>
      <c r="Q83" s="2"/>
      <c r="R83" s="2"/>
      <c r="S83" s="2"/>
      <c r="T83" s="2"/>
      <c r="U83" s="2"/>
      <c r="V83" s="2"/>
      <c r="W83" s="2"/>
      <c r="X83" s="2"/>
      <c r="Y83" s="2"/>
      <c r="Z83" s="2"/>
      <c r="AA83" s="2"/>
    </row>
    <row r="84" spans="1:27">
      <c r="A84" s="2"/>
      <c r="B84" s="1"/>
      <c r="C84" s="285"/>
      <c r="D84" s="286"/>
      <c r="E84" s="307" t="str">
        <f>IFERROR(VLOOKUP($D84,'START - AWARD DETAILS'!$C$21:$D$60,2,0),"")</f>
        <v/>
      </c>
      <c r="F84" s="286"/>
      <c r="G84" s="286"/>
      <c r="H84" s="287"/>
      <c r="I84" s="288"/>
      <c r="J84" s="319">
        <f t="shared" si="2"/>
        <v>0</v>
      </c>
      <c r="K84" s="430">
        <v>1</v>
      </c>
      <c r="L84" s="308"/>
      <c r="M84" s="320"/>
      <c r="N84" s="2">
        <f>IF(COUNTIF(D$11:D84,D84)=1,N83+1,N83)</f>
        <v>0</v>
      </c>
      <c r="O84" s="2">
        <f>IF(COUNTIF(E$11:E84,E84)=1,O83+1,O83)</f>
        <v>1</v>
      </c>
      <c r="P84" s="2">
        <f>IF(COUNTIF(F$11:F84,F84)=1,P83+1,P83)</f>
        <v>0</v>
      </c>
      <c r="Q84" s="2"/>
      <c r="R84" s="2"/>
      <c r="S84" s="2"/>
      <c r="T84" s="2"/>
      <c r="U84" s="2"/>
      <c r="V84" s="2"/>
      <c r="W84" s="2"/>
      <c r="X84" s="2"/>
      <c r="Y84" s="2"/>
      <c r="Z84" s="2"/>
      <c r="AA84" s="2"/>
    </row>
    <row r="85" spans="1:27">
      <c r="A85" s="2"/>
      <c r="B85" s="1"/>
      <c r="C85" s="285"/>
      <c r="D85" s="286"/>
      <c r="E85" s="307" t="str">
        <f>IFERROR(VLOOKUP($D85,'START - AWARD DETAILS'!$C$21:$D$60,2,0),"")</f>
        <v/>
      </c>
      <c r="F85" s="286"/>
      <c r="G85" s="286"/>
      <c r="H85" s="287"/>
      <c r="I85" s="288"/>
      <c r="J85" s="319">
        <f t="shared" si="2"/>
        <v>0</v>
      </c>
      <c r="K85" s="430">
        <v>1</v>
      </c>
      <c r="L85" s="308"/>
      <c r="M85" s="320"/>
      <c r="N85" s="2">
        <f>IF(COUNTIF(D$11:D85,D85)=1,N84+1,N84)</f>
        <v>0</v>
      </c>
      <c r="O85" s="2">
        <f>IF(COUNTIF(E$11:E85,E85)=1,O84+1,O84)</f>
        <v>1</v>
      </c>
      <c r="P85" s="2">
        <f>IF(COUNTIF(F$11:F85,F85)=1,P84+1,P84)</f>
        <v>0</v>
      </c>
      <c r="Q85" s="2"/>
      <c r="R85" s="2"/>
      <c r="S85" s="2"/>
      <c r="T85" s="2"/>
      <c r="U85" s="2"/>
      <c r="V85" s="2"/>
      <c r="W85" s="2"/>
      <c r="X85" s="2"/>
      <c r="Y85" s="2"/>
      <c r="Z85" s="2"/>
      <c r="AA85" s="2"/>
    </row>
    <row r="86" spans="1:27">
      <c r="A86" s="2"/>
      <c r="B86" s="1"/>
      <c r="C86" s="285"/>
      <c r="D86" s="286"/>
      <c r="E86" s="307" t="str">
        <f>IFERROR(VLOOKUP($D86,'START - AWARD DETAILS'!$C$21:$D$60,2,0),"")</f>
        <v/>
      </c>
      <c r="F86" s="286"/>
      <c r="G86" s="286"/>
      <c r="H86" s="287"/>
      <c r="I86" s="288"/>
      <c r="J86" s="319">
        <f t="shared" si="2"/>
        <v>0</v>
      </c>
      <c r="K86" s="430">
        <v>1</v>
      </c>
      <c r="L86" s="308"/>
      <c r="M86" s="320"/>
      <c r="N86" s="2">
        <f>IF(COUNTIF(D$11:D86,D86)=1,N85+1,N85)</f>
        <v>0</v>
      </c>
      <c r="O86" s="2">
        <f>IF(COUNTIF(E$11:E86,E86)=1,O85+1,O85)</f>
        <v>1</v>
      </c>
      <c r="P86" s="2">
        <f>IF(COUNTIF(F$11:F86,F86)=1,P85+1,P85)</f>
        <v>0</v>
      </c>
      <c r="Q86" s="2"/>
      <c r="R86" s="2"/>
      <c r="S86" s="2"/>
      <c r="T86" s="2"/>
      <c r="U86" s="2"/>
      <c r="V86" s="2"/>
      <c r="W86" s="2"/>
      <c r="X86" s="2"/>
      <c r="Y86" s="2"/>
      <c r="Z86" s="2"/>
      <c r="AA86" s="2"/>
    </row>
    <row r="87" spans="1:27">
      <c r="A87" s="2"/>
      <c r="B87" s="1"/>
      <c r="C87" s="285"/>
      <c r="D87" s="286"/>
      <c r="E87" s="307" t="str">
        <f>IFERROR(VLOOKUP($D87,'START - AWARD DETAILS'!$C$21:$D$60,2,0),"")</f>
        <v/>
      </c>
      <c r="F87" s="286"/>
      <c r="G87" s="286"/>
      <c r="H87" s="287"/>
      <c r="I87" s="288"/>
      <c r="J87" s="319">
        <f t="shared" si="2"/>
        <v>0</v>
      </c>
      <c r="K87" s="430">
        <v>1</v>
      </c>
      <c r="L87" s="308"/>
      <c r="M87" s="320"/>
      <c r="N87" s="2">
        <f>IF(COUNTIF(D$11:D87,D87)=1,N86+1,N86)</f>
        <v>0</v>
      </c>
      <c r="O87" s="2">
        <f>IF(COUNTIF(E$11:E87,E87)=1,O86+1,O86)</f>
        <v>1</v>
      </c>
      <c r="P87" s="2">
        <f>IF(COUNTIF(F$11:F87,F87)=1,P86+1,P86)</f>
        <v>0</v>
      </c>
      <c r="Q87" s="2"/>
      <c r="R87" s="2"/>
      <c r="S87" s="2"/>
      <c r="T87" s="2"/>
      <c r="U87" s="2"/>
      <c r="V87" s="2"/>
      <c r="W87" s="2"/>
      <c r="X87" s="2"/>
      <c r="Y87" s="2"/>
      <c r="Z87" s="2"/>
      <c r="AA87" s="2"/>
    </row>
    <row r="88" spans="1:27">
      <c r="A88" s="2"/>
      <c r="B88" s="1"/>
      <c r="C88" s="285"/>
      <c r="D88" s="286"/>
      <c r="E88" s="307" t="str">
        <f>IFERROR(VLOOKUP($D88,'START - AWARD DETAILS'!$C$21:$D$60,2,0),"")</f>
        <v/>
      </c>
      <c r="F88" s="286"/>
      <c r="G88" s="286"/>
      <c r="H88" s="287"/>
      <c r="I88" s="288"/>
      <c r="J88" s="319">
        <f t="shared" si="2"/>
        <v>0</v>
      </c>
      <c r="K88" s="430">
        <v>1</v>
      </c>
      <c r="L88" s="308"/>
      <c r="M88" s="320"/>
      <c r="N88" s="2">
        <f>IF(COUNTIF(D$11:D88,D88)=1,N87+1,N87)</f>
        <v>0</v>
      </c>
      <c r="O88" s="2">
        <f>IF(COUNTIF(E$11:E88,E88)=1,O87+1,O87)</f>
        <v>1</v>
      </c>
      <c r="P88" s="2">
        <f>IF(COUNTIF(F$11:F88,F88)=1,P87+1,P87)</f>
        <v>0</v>
      </c>
      <c r="Q88" s="2"/>
      <c r="R88" s="2"/>
      <c r="S88" s="2"/>
      <c r="T88" s="2"/>
      <c r="U88" s="2"/>
      <c r="V88" s="2"/>
      <c r="W88" s="2"/>
      <c r="X88" s="2"/>
      <c r="Y88" s="2"/>
      <c r="Z88" s="2"/>
      <c r="AA88" s="2"/>
    </row>
    <row r="89" spans="1:27">
      <c r="A89" s="2"/>
      <c r="B89" s="1"/>
      <c r="C89" s="285"/>
      <c r="D89" s="286"/>
      <c r="E89" s="307" t="str">
        <f>IFERROR(VLOOKUP($D89,'START - AWARD DETAILS'!$C$21:$D$60,2,0),"")</f>
        <v/>
      </c>
      <c r="F89" s="286"/>
      <c r="G89" s="286"/>
      <c r="H89" s="287"/>
      <c r="I89" s="288"/>
      <c r="J89" s="319">
        <f t="shared" si="2"/>
        <v>0</v>
      </c>
      <c r="K89" s="430">
        <v>1</v>
      </c>
      <c r="L89" s="308"/>
      <c r="M89" s="320"/>
      <c r="N89" s="2">
        <f>IF(COUNTIF(D$11:D89,D89)=1,N88+1,N88)</f>
        <v>0</v>
      </c>
      <c r="O89" s="2">
        <f>IF(COUNTIF(E$11:E89,E89)=1,O88+1,O88)</f>
        <v>1</v>
      </c>
      <c r="P89" s="2">
        <f>IF(COUNTIF(F$11:F89,F89)=1,P88+1,P88)</f>
        <v>0</v>
      </c>
      <c r="Q89" s="2"/>
      <c r="R89" s="2"/>
      <c r="S89" s="2"/>
      <c r="T89" s="2"/>
      <c r="U89" s="2"/>
      <c r="V89" s="2"/>
      <c r="W89" s="2"/>
      <c r="X89" s="2"/>
      <c r="Y89" s="2"/>
      <c r="Z89" s="2"/>
      <c r="AA89" s="2"/>
    </row>
    <row r="90" spans="1:27">
      <c r="A90" s="2"/>
      <c r="B90" s="1"/>
      <c r="C90" s="285"/>
      <c r="D90" s="286"/>
      <c r="E90" s="307" t="str">
        <f>IFERROR(VLOOKUP($D90,'START - AWARD DETAILS'!$C$21:$D$60,2,0),"")</f>
        <v/>
      </c>
      <c r="F90" s="286"/>
      <c r="G90" s="286"/>
      <c r="H90" s="287"/>
      <c r="I90" s="288"/>
      <c r="J90" s="319">
        <f t="shared" si="2"/>
        <v>0</v>
      </c>
      <c r="K90" s="430">
        <v>1</v>
      </c>
      <c r="L90" s="308"/>
      <c r="M90" s="320"/>
      <c r="N90" s="2">
        <f>IF(COUNTIF(D$11:D90,D90)=1,N89+1,N89)</f>
        <v>0</v>
      </c>
      <c r="O90" s="2">
        <f>IF(COUNTIF(E$11:E90,E90)=1,O89+1,O89)</f>
        <v>1</v>
      </c>
      <c r="P90" s="2">
        <f>IF(COUNTIF(F$11:F90,F90)=1,P89+1,P89)</f>
        <v>0</v>
      </c>
      <c r="Q90" s="2"/>
      <c r="R90" s="2"/>
      <c r="S90" s="2"/>
      <c r="T90" s="2"/>
      <c r="U90" s="2"/>
      <c r="V90" s="2"/>
      <c r="W90" s="2"/>
      <c r="X90" s="2"/>
      <c r="Y90" s="2"/>
      <c r="Z90" s="2"/>
      <c r="AA90" s="2"/>
    </row>
    <row r="91" spans="1:27">
      <c r="A91" s="2"/>
      <c r="B91" s="1"/>
      <c r="C91" s="285"/>
      <c r="D91" s="286"/>
      <c r="E91" s="307" t="str">
        <f>IFERROR(VLOOKUP($D91,'START - AWARD DETAILS'!$C$21:$D$60,2,0),"")</f>
        <v/>
      </c>
      <c r="F91" s="286"/>
      <c r="G91" s="286"/>
      <c r="H91" s="287"/>
      <c r="I91" s="288"/>
      <c r="J91" s="319">
        <f t="shared" si="2"/>
        <v>0</v>
      </c>
      <c r="K91" s="430">
        <v>1</v>
      </c>
      <c r="L91" s="308"/>
      <c r="M91" s="320"/>
      <c r="N91" s="2">
        <f>IF(COUNTIF(D$11:D91,D91)=1,N90+1,N90)</f>
        <v>0</v>
      </c>
      <c r="O91" s="2">
        <f>IF(COUNTIF(E$11:E91,E91)=1,O90+1,O90)</f>
        <v>1</v>
      </c>
      <c r="P91" s="2">
        <f>IF(COUNTIF(F$11:F91,F91)=1,P90+1,P90)</f>
        <v>0</v>
      </c>
      <c r="Q91" s="2"/>
      <c r="R91" s="2"/>
      <c r="S91" s="2"/>
      <c r="T91" s="2"/>
      <c r="U91" s="2"/>
      <c r="V91" s="2"/>
      <c r="W91" s="2"/>
      <c r="X91" s="2"/>
      <c r="Y91" s="2"/>
      <c r="Z91" s="2"/>
      <c r="AA91" s="2"/>
    </row>
    <row r="92" spans="1:27">
      <c r="A92" s="2"/>
      <c r="B92" s="1"/>
      <c r="C92" s="285"/>
      <c r="D92" s="286"/>
      <c r="E92" s="307" t="str">
        <f>IFERROR(VLOOKUP($D92,'START - AWARD DETAILS'!$C$21:$D$60,2,0),"")</f>
        <v/>
      </c>
      <c r="F92" s="286"/>
      <c r="G92" s="286"/>
      <c r="H92" s="287"/>
      <c r="I92" s="288"/>
      <c r="J92" s="319">
        <f t="shared" si="2"/>
        <v>0</v>
      </c>
      <c r="K92" s="430">
        <v>1</v>
      </c>
      <c r="L92" s="308"/>
      <c r="M92" s="320"/>
      <c r="N92" s="2">
        <f>IF(COUNTIF(D$11:D92,D92)=1,N91+1,N91)</f>
        <v>0</v>
      </c>
      <c r="O92" s="2">
        <f>IF(COUNTIF(E$11:E92,E92)=1,O91+1,O91)</f>
        <v>1</v>
      </c>
      <c r="P92" s="2">
        <f>IF(COUNTIF(F$11:F92,F92)=1,P91+1,P91)</f>
        <v>0</v>
      </c>
      <c r="Q92" s="2"/>
      <c r="R92" s="2"/>
      <c r="S92" s="2"/>
      <c r="T92" s="2"/>
      <c r="U92" s="2"/>
      <c r="V92" s="2"/>
      <c r="W92" s="2"/>
      <c r="X92" s="2"/>
      <c r="Y92" s="2"/>
      <c r="Z92" s="2"/>
      <c r="AA92" s="2"/>
    </row>
    <row r="93" spans="1:27">
      <c r="A93" s="2"/>
      <c r="B93" s="1"/>
      <c r="C93" s="285"/>
      <c r="D93" s="286"/>
      <c r="E93" s="307" t="str">
        <f>IFERROR(VLOOKUP($D93,'START - AWARD DETAILS'!$C$21:$D$60,2,0),"")</f>
        <v/>
      </c>
      <c r="F93" s="286"/>
      <c r="G93" s="286"/>
      <c r="H93" s="287"/>
      <c r="I93" s="288"/>
      <c r="J93" s="319">
        <f t="shared" si="2"/>
        <v>0</v>
      </c>
      <c r="K93" s="430">
        <v>1</v>
      </c>
      <c r="L93" s="308"/>
      <c r="M93" s="320"/>
      <c r="N93" s="2">
        <f>IF(COUNTIF(D$11:D93,D93)=1,N92+1,N92)</f>
        <v>0</v>
      </c>
      <c r="O93" s="2">
        <f>IF(COUNTIF(E$11:E93,E93)=1,O92+1,O92)</f>
        <v>1</v>
      </c>
      <c r="P93" s="2">
        <f>IF(COUNTIF(F$11:F93,F93)=1,P92+1,P92)</f>
        <v>0</v>
      </c>
      <c r="Q93" s="2"/>
      <c r="R93" s="2"/>
      <c r="S93" s="2"/>
      <c r="T93" s="2"/>
      <c r="U93" s="2"/>
      <c r="V93" s="2"/>
      <c r="W93" s="2"/>
      <c r="X93" s="2"/>
      <c r="Y93" s="2"/>
      <c r="Z93" s="2"/>
      <c r="AA93" s="2"/>
    </row>
    <row r="94" spans="1:27">
      <c r="A94" s="2"/>
      <c r="B94" s="1"/>
      <c r="C94" s="285"/>
      <c r="D94" s="286"/>
      <c r="E94" s="307" t="str">
        <f>IFERROR(VLOOKUP($D94,'START - AWARD DETAILS'!$C$21:$D$60,2,0),"")</f>
        <v/>
      </c>
      <c r="F94" s="286"/>
      <c r="G94" s="286"/>
      <c r="H94" s="287"/>
      <c r="I94" s="288"/>
      <c r="J94" s="319">
        <f t="shared" si="2"/>
        <v>0</v>
      </c>
      <c r="K94" s="430">
        <v>1</v>
      </c>
      <c r="L94" s="308"/>
      <c r="M94" s="320"/>
      <c r="N94" s="2">
        <f>IF(COUNTIF(D$11:D94,D94)=1,N93+1,N93)</f>
        <v>0</v>
      </c>
      <c r="O94" s="2">
        <f>IF(COUNTIF(E$11:E94,E94)=1,O93+1,O93)</f>
        <v>1</v>
      </c>
      <c r="P94" s="2">
        <f>IF(COUNTIF(F$11:F94,F94)=1,P93+1,P93)</f>
        <v>0</v>
      </c>
      <c r="Q94" s="2"/>
      <c r="R94" s="2"/>
      <c r="S94" s="2"/>
      <c r="T94" s="2"/>
      <c r="U94" s="2"/>
      <c r="V94" s="2"/>
      <c r="W94" s="2"/>
      <c r="X94" s="2"/>
      <c r="Y94" s="2"/>
      <c r="Z94" s="2"/>
      <c r="AA94" s="2"/>
    </row>
    <row r="95" spans="1:27">
      <c r="A95" s="2"/>
      <c r="B95" s="1"/>
      <c r="C95" s="285"/>
      <c r="D95" s="286"/>
      <c r="E95" s="307" t="str">
        <f>IFERROR(VLOOKUP($D95,'START - AWARD DETAILS'!$C$21:$D$60,2,0),"")</f>
        <v/>
      </c>
      <c r="F95" s="286"/>
      <c r="G95" s="286"/>
      <c r="H95" s="287"/>
      <c r="I95" s="288"/>
      <c r="J95" s="319">
        <f t="shared" si="2"/>
        <v>0</v>
      </c>
      <c r="K95" s="430">
        <v>1</v>
      </c>
      <c r="L95" s="308"/>
      <c r="M95" s="320"/>
      <c r="N95" s="2">
        <f>IF(COUNTIF(D$11:D95,D95)=1,N94+1,N94)</f>
        <v>0</v>
      </c>
      <c r="O95" s="2">
        <f>IF(COUNTIF(E$11:E95,E95)=1,O94+1,O94)</f>
        <v>1</v>
      </c>
      <c r="P95" s="2">
        <f>IF(COUNTIF(F$11:F95,F95)=1,P94+1,P94)</f>
        <v>0</v>
      </c>
      <c r="Q95" s="2"/>
      <c r="R95" s="2"/>
      <c r="S95" s="2"/>
      <c r="T95" s="2"/>
      <c r="U95" s="2"/>
      <c r="V95" s="2"/>
      <c r="W95" s="2"/>
      <c r="X95" s="2"/>
      <c r="Y95" s="2"/>
      <c r="Z95" s="2"/>
      <c r="AA95" s="2"/>
    </row>
    <row r="96" spans="1:27">
      <c r="A96" s="2"/>
      <c r="B96" s="1"/>
      <c r="C96" s="285"/>
      <c r="D96" s="286"/>
      <c r="E96" s="307" t="str">
        <f>IFERROR(VLOOKUP($D96,'START - AWARD DETAILS'!$C$21:$D$60,2,0),"")</f>
        <v/>
      </c>
      <c r="F96" s="286"/>
      <c r="G96" s="286"/>
      <c r="H96" s="287"/>
      <c r="I96" s="288"/>
      <c r="J96" s="319">
        <f t="shared" si="2"/>
        <v>0</v>
      </c>
      <c r="K96" s="430">
        <v>1</v>
      </c>
      <c r="L96" s="308"/>
      <c r="M96" s="320"/>
      <c r="N96" s="2">
        <f>IF(COUNTIF(D$11:D96,D96)=1,N95+1,N95)</f>
        <v>0</v>
      </c>
      <c r="O96" s="2">
        <f>IF(COUNTIF(E$11:E96,E96)=1,O95+1,O95)</f>
        <v>1</v>
      </c>
      <c r="P96" s="2">
        <f>IF(COUNTIF(F$11:F96,F96)=1,P95+1,P95)</f>
        <v>0</v>
      </c>
      <c r="Q96" s="2"/>
      <c r="R96" s="2"/>
      <c r="S96" s="2"/>
      <c r="T96" s="2"/>
      <c r="U96" s="2"/>
      <c r="V96" s="2"/>
      <c r="W96" s="2"/>
      <c r="X96" s="2"/>
      <c r="Y96" s="2"/>
      <c r="Z96" s="2"/>
      <c r="AA96" s="2"/>
    </row>
    <row r="97" spans="1:27">
      <c r="A97" s="2"/>
      <c r="B97" s="1"/>
      <c r="C97" s="285"/>
      <c r="D97" s="286"/>
      <c r="E97" s="307" t="str">
        <f>IFERROR(VLOOKUP($D97,'START - AWARD DETAILS'!$C$21:$D$60,2,0),"")</f>
        <v/>
      </c>
      <c r="F97" s="286"/>
      <c r="G97" s="286"/>
      <c r="H97" s="287"/>
      <c r="I97" s="288"/>
      <c r="J97" s="319">
        <f t="shared" si="2"/>
        <v>0</v>
      </c>
      <c r="K97" s="430">
        <v>1</v>
      </c>
      <c r="L97" s="308"/>
      <c r="M97" s="320"/>
      <c r="N97" s="2">
        <f>IF(COUNTIF(D$11:D97,D97)=1,N96+1,N96)</f>
        <v>0</v>
      </c>
      <c r="O97" s="2">
        <f>IF(COUNTIF(E$11:E97,E97)=1,O96+1,O96)</f>
        <v>1</v>
      </c>
      <c r="P97" s="2">
        <f>IF(COUNTIF(F$11:F97,F97)=1,P96+1,P96)</f>
        <v>0</v>
      </c>
      <c r="Q97" s="2"/>
      <c r="R97" s="2"/>
      <c r="S97" s="2"/>
      <c r="T97" s="2"/>
      <c r="U97" s="2"/>
      <c r="V97" s="2"/>
      <c r="W97" s="2"/>
      <c r="X97" s="2"/>
      <c r="Y97" s="2"/>
      <c r="Z97" s="2"/>
      <c r="AA97" s="2"/>
    </row>
    <row r="98" spans="1:27">
      <c r="A98" s="2"/>
      <c r="B98" s="1"/>
      <c r="C98" s="285"/>
      <c r="D98" s="286"/>
      <c r="E98" s="307" t="str">
        <f>IFERROR(VLOOKUP($D98,'START - AWARD DETAILS'!$C$21:$D$60,2,0),"")</f>
        <v/>
      </c>
      <c r="F98" s="286"/>
      <c r="G98" s="286"/>
      <c r="H98" s="287"/>
      <c r="I98" s="288"/>
      <c r="J98" s="319">
        <f t="shared" si="2"/>
        <v>0</v>
      </c>
      <c r="K98" s="430">
        <v>1</v>
      </c>
      <c r="L98" s="308"/>
      <c r="M98" s="320"/>
      <c r="N98" s="2">
        <f>IF(COUNTIF(D$11:D98,D98)=1,N97+1,N97)</f>
        <v>0</v>
      </c>
      <c r="O98" s="2">
        <f>IF(COUNTIF(E$11:E98,E98)=1,O97+1,O97)</f>
        <v>1</v>
      </c>
      <c r="P98" s="2">
        <f>IF(COUNTIF(F$11:F98,F98)=1,P97+1,P97)</f>
        <v>0</v>
      </c>
      <c r="Q98" s="2"/>
      <c r="R98" s="2"/>
      <c r="S98" s="2"/>
      <c r="T98" s="2"/>
      <c r="U98" s="2"/>
      <c r="V98" s="2"/>
      <c r="W98" s="2"/>
      <c r="X98" s="2"/>
      <c r="Y98" s="2"/>
      <c r="Z98" s="2"/>
      <c r="AA98" s="2"/>
    </row>
    <row r="99" spans="1:27">
      <c r="A99" s="2"/>
      <c r="B99" s="1"/>
      <c r="C99" s="285"/>
      <c r="D99" s="286"/>
      <c r="E99" s="307" t="str">
        <f>IFERROR(VLOOKUP($D99,'START - AWARD DETAILS'!$C$21:$D$60,2,0),"")</f>
        <v/>
      </c>
      <c r="F99" s="286"/>
      <c r="G99" s="286"/>
      <c r="H99" s="287"/>
      <c r="I99" s="288"/>
      <c r="J99" s="319">
        <f t="shared" si="2"/>
        <v>0</v>
      </c>
      <c r="K99" s="430">
        <v>1</v>
      </c>
      <c r="L99" s="308"/>
      <c r="M99" s="320"/>
      <c r="N99" s="2">
        <f>IF(COUNTIF(D$11:D99,D99)=1,N98+1,N98)</f>
        <v>0</v>
      </c>
      <c r="O99" s="2">
        <f>IF(COUNTIF(E$11:E99,E99)=1,O98+1,O98)</f>
        <v>1</v>
      </c>
      <c r="P99" s="2">
        <f>IF(COUNTIF(F$11:F99,F99)=1,P98+1,P98)</f>
        <v>0</v>
      </c>
      <c r="Q99" s="2"/>
      <c r="R99" s="2"/>
      <c r="S99" s="2"/>
      <c r="T99" s="2"/>
      <c r="U99" s="2"/>
      <c r="V99" s="2"/>
      <c r="W99" s="2"/>
      <c r="X99" s="2"/>
      <c r="Y99" s="2"/>
      <c r="Z99" s="2"/>
      <c r="AA99" s="2"/>
    </row>
    <row r="100" spans="1:27">
      <c r="A100" s="2"/>
      <c r="B100" s="1"/>
      <c r="C100" s="285"/>
      <c r="D100" s="286"/>
      <c r="E100" s="307" t="str">
        <f>IFERROR(VLOOKUP($D100,'START - AWARD DETAILS'!$C$21:$D$60,2,0),"")</f>
        <v/>
      </c>
      <c r="F100" s="286"/>
      <c r="G100" s="286"/>
      <c r="H100" s="287"/>
      <c r="I100" s="288"/>
      <c r="J100" s="319">
        <f t="shared" si="2"/>
        <v>0</v>
      </c>
      <c r="K100" s="430">
        <v>1</v>
      </c>
      <c r="L100" s="308"/>
      <c r="M100" s="320"/>
      <c r="N100" s="2">
        <f>IF(COUNTIF(D$11:D100,D100)=1,N99+1,N99)</f>
        <v>0</v>
      </c>
      <c r="O100" s="2">
        <f>IF(COUNTIF(E$11:E100,E100)=1,O99+1,O99)</f>
        <v>1</v>
      </c>
      <c r="P100" s="2">
        <f>IF(COUNTIF(F$11:F100,F100)=1,P99+1,P99)</f>
        <v>0</v>
      </c>
      <c r="Q100" s="2"/>
      <c r="R100" s="2"/>
      <c r="S100" s="2"/>
      <c r="T100" s="2"/>
      <c r="U100" s="2"/>
      <c r="V100" s="2"/>
      <c r="W100" s="2"/>
      <c r="X100" s="2"/>
      <c r="Y100" s="2"/>
      <c r="Z100" s="2"/>
      <c r="AA100" s="2"/>
    </row>
    <row r="101" spans="1:27">
      <c r="A101" s="2"/>
      <c r="B101" s="1"/>
      <c r="C101" s="285"/>
      <c r="D101" s="286"/>
      <c r="E101" s="307" t="str">
        <f>IFERROR(VLOOKUP($D101,'START - AWARD DETAILS'!$C$21:$D$60,2,0),"")</f>
        <v/>
      </c>
      <c r="F101" s="286"/>
      <c r="G101" s="286"/>
      <c r="H101" s="287"/>
      <c r="I101" s="288"/>
      <c r="J101" s="319">
        <f t="shared" si="2"/>
        <v>0</v>
      </c>
      <c r="K101" s="430">
        <v>1</v>
      </c>
      <c r="L101" s="308"/>
      <c r="M101" s="320"/>
      <c r="N101" s="2">
        <f>IF(COUNTIF(D$11:D101,D101)=1,N100+1,N100)</f>
        <v>0</v>
      </c>
      <c r="O101" s="2">
        <f>IF(COUNTIF(E$11:E101,E101)=1,O100+1,O100)</f>
        <v>1</v>
      </c>
      <c r="P101" s="2">
        <f>IF(COUNTIF(F$11:F101,F101)=1,P100+1,P100)</f>
        <v>0</v>
      </c>
      <c r="Q101" s="2"/>
      <c r="R101" s="2"/>
      <c r="S101" s="2"/>
      <c r="T101" s="2"/>
      <c r="U101" s="2"/>
      <c r="V101" s="2"/>
      <c r="W101" s="2"/>
      <c r="X101" s="2"/>
      <c r="Y101" s="2"/>
      <c r="Z101" s="2"/>
      <c r="AA101" s="2"/>
    </row>
    <row r="102" spans="1:27">
      <c r="A102" s="2"/>
      <c r="B102" s="1"/>
      <c r="C102" s="285"/>
      <c r="D102" s="286"/>
      <c r="E102" s="307" t="str">
        <f>IFERROR(VLOOKUP($D102,'START - AWARD DETAILS'!$C$21:$D$60,2,0),"")</f>
        <v/>
      </c>
      <c r="F102" s="286"/>
      <c r="G102" s="286"/>
      <c r="H102" s="287"/>
      <c r="I102" s="288"/>
      <c r="J102" s="319">
        <f t="shared" si="2"/>
        <v>0</v>
      </c>
      <c r="K102" s="430">
        <v>1</v>
      </c>
      <c r="L102" s="308"/>
      <c r="M102" s="320"/>
      <c r="N102" s="2">
        <f>IF(COUNTIF(D$11:D102,D102)=1,N101+1,N101)</f>
        <v>0</v>
      </c>
      <c r="O102" s="2">
        <f>IF(COUNTIF(E$11:E102,E102)=1,O101+1,O101)</f>
        <v>1</v>
      </c>
      <c r="P102" s="2">
        <f>IF(COUNTIF(F$11:F102,F102)=1,P101+1,P101)</f>
        <v>0</v>
      </c>
      <c r="Q102" s="2"/>
      <c r="R102" s="2"/>
      <c r="S102" s="2"/>
      <c r="T102" s="2"/>
      <c r="U102" s="2"/>
      <c r="V102" s="2"/>
      <c r="W102" s="2"/>
      <c r="X102" s="2"/>
      <c r="Y102" s="2"/>
      <c r="Z102" s="2"/>
      <c r="AA102" s="2"/>
    </row>
    <row r="103" spans="1:27">
      <c r="A103" s="2"/>
      <c r="B103" s="1"/>
      <c r="C103" s="285"/>
      <c r="D103" s="286"/>
      <c r="E103" s="307" t="str">
        <f>IFERROR(VLOOKUP($D103,'START - AWARD DETAILS'!$C$21:$D$60,2,0),"")</f>
        <v/>
      </c>
      <c r="F103" s="286"/>
      <c r="G103" s="286"/>
      <c r="H103" s="287"/>
      <c r="I103" s="288"/>
      <c r="J103" s="319">
        <f t="shared" si="2"/>
        <v>0</v>
      </c>
      <c r="K103" s="430">
        <v>1</v>
      </c>
      <c r="L103" s="308"/>
      <c r="M103" s="320"/>
      <c r="N103" s="2">
        <f>IF(COUNTIF(D$11:D103,D103)=1,N102+1,N102)</f>
        <v>0</v>
      </c>
      <c r="O103" s="2">
        <f>IF(COUNTIF(E$11:E103,E103)=1,O102+1,O102)</f>
        <v>1</v>
      </c>
      <c r="P103" s="2">
        <f>IF(COUNTIF(F$11:F103,F103)=1,P102+1,P102)</f>
        <v>0</v>
      </c>
      <c r="Q103" s="2"/>
      <c r="R103" s="2"/>
      <c r="S103" s="2"/>
      <c r="T103" s="2"/>
      <c r="U103" s="2"/>
      <c r="V103" s="2"/>
      <c r="W103" s="2"/>
      <c r="X103" s="2"/>
      <c r="Y103" s="2"/>
      <c r="Z103" s="2"/>
      <c r="AA103" s="2"/>
    </row>
    <row r="104" spans="1:27">
      <c r="A104" s="2"/>
      <c r="B104" s="1"/>
      <c r="C104" s="285"/>
      <c r="D104" s="286"/>
      <c r="E104" s="307" t="str">
        <f>IFERROR(VLOOKUP($D104,'START - AWARD DETAILS'!$C$21:$D$60,2,0),"")</f>
        <v/>
      </c>
      <c r="F104" s="286"/>
      <c r="G104" s="286"/>
      <c r="H104" s="287"/>
      <c r="I104" s="288"/>
      <c r="J104" s="319">
        <f t="shared" si="2"/>
        <v>0</v>
      </c>
      <c r="K104" s="430">
        <v>1</v>
      </c>
      <c r="L104" s="308"/>
      <c r="M104" s="320"/>
      <c r="N104" s="2">
        <f>IF(COUNTIF(D$11:D104,D104)=1,N103+1,N103)</f>
        <v>0</v>
      </c>
      <c r="O104" s="2">
        <f>IF(COUNTIF(E$11:E104,E104)=1,O103+1,O103)</f>
        <v>1</v>
      </c>
      <c r="P104" s="2">
        <f>IF(COUNTIF(F$11:F104,F104)=1,P103+1,P103)</f>
        <v>0</v>
      </c>
      <c r="Q104" s="2"/>
      <c r="R104" s="2"/>
      <c r="S104" s="2"/>
      <c r="T104" s="2"/>
      <c r="U104" s="2"/>
      <c r="V104" s="2"/>
      <c r="W104" s="2"/>
      <c r="X104" s="2"/>
      <c r="Y104" s="2"/>
      <c r="Z104" s="2"/>
      <c r="AA104" s="2"/>
    </row>
    <row r="105" spans="1:27">
      <c r="A105" s="2"/>
      <c r="B105" s="1"/>
      <c r="C105" s="285"/>
      <c r="D105" s="286"/>
      <c r="E105" s="307" t="str">
        <f>IFERROR(VLOOKUP($D105,'START - AWARD DETAILS'!$C$21:$D$60,2,0),"")</f>
        <v/>
      </c>
      <c r="F105" s="286"/>
      <c r="G105" s="286"/>
      <c r="H105" s="287"/>
      <c r="I105" s="288"/>
      <c r="J105" s="319">
        <f t="shared" si="2"/>
        <v>0</v>
      </c>
      <c r="K105" s="430">
        <v>1</v>
      </c>
      <c r="L105" s="308"/>
      <c r="M105" s="320"/>
      <c r="N105" s="2">
        <f>IF(COUNTIF(D$11:D105,D105)=1,N104+1,N104)</f>
        <v>0</v>
      </c>
      <c r="O105" s="2">
        <f>IF(COUNTIF(E$11:E105,E105)=1,O104+1,O104)</f>
        <v>1</v>
      </c>
      <c r="P105" s="2">
        <f>IF(COUNTIF(F$11:F105,F105)=1,P104+1,P104)</f>
        <v>0</v>
      </c>
      <c r="Q105" s="2"/>
      <c r="R105" s="2"/>
      <c r="S105" s="2"/>
      <c r="T105" s="2"/>
      <c r="U105" s="2"/>
      <c r="V105" s="2"/>
      <c r="W105" s="2"/>
      <c r="X105" s="2"/>
      <c r="Y105" s="2"/>
      <c r="Z105" s="2"/>
      <c r="AA105" s="2"/>
    </row>
    <row r="106" spans="1:27">
      <c r="A106" s="2"/>
      <c r="B106" s="1"/>
      <c r="C106" s="285"/>
      <c r="D106" s="286"/>
      <c r="E106" s="307" t="str">
        <f>IFERROR(VLOOKUP($D106,'START - AWARD DETAILS'!$C$21:$D$60,2,0),"")</f>
        <v/>
      </c>
      <c r="F106" s="286"/>
      <c r="G106" s="286"/>
      <c r="H106" s="287"/>
      <c r="I106" s="288"/>
      <c r="J106" s="319">
        <f t="shared" si="2"/>
        <v>0</v>
      </c>
      <c r="K106" s="430">
        <v>1</v>
      </c>
      <c r="L106" s="308"/>
      <c r="M106" s="320"/>
      <c r="N106" s="2">
        <f>IF(COUNTIF(D$11:D106,D106)=1,N105+1,N105)</f>
        <v>0</v>
      </c>
      <c r="O106" s="2">
        <f>IF(COUNTIF(E$11:E106,E106)=1,O105+1,O105)</f>
        <v>1</v>
      </c>
      <c r="P106" s="2">
        <f>IF(COUNTIF(F$11:F106,F106)=1,P105+1,P105)</f>
        <v>0</v>
      </c>
      <c r="Q106" s="2"/>
      <c r="R106" s="2"/>
      <c r="S106" s="2"/>
      <c r="T106" s="2"/>
      <c r="U106" s="2"/>
      <c r="V106" s="2"/>
      <c r="W106" s="2"/>
      <c r="X106" s="2"/>
      <c r="Y106" s="2"/>
      <c r="Z106" s="2"/>
      <c r="AA106" s="2"/>
    </row>
    <row r="107" spans="1:27">
      <c r="A107" s="2"/>
      <c r="B107" s="1"/>
      <c r="C107" s="285"/>
      <c r="D107" s="286"/>
      <c r="E107" s="307" t="str">
        <f>IFERROR(VLOOKUP($D107,'START - AWARD DETAILS'!$C$21:$D$60,2,0),"")</f>
        <v/>
      </c>
      <c r="F107" s="286"/>
      <c r="G107" s="286"/>
      <c r="H107" s="287"/>
      <c r="I107" s="288"/>
      <c r="J107" s="319">
        <f t="shared" si="2"/>
        <v>0</v>
      </c>
      <c r="K107" s="430">
        <v>1</v>
      </c>
      <c r="L107" s="308"/>
      <c r="M107" s="320"/>
      <c r="N107" s="2">
        <f>IF(COUNTIF(D$11:D107,D107)=1,N106+1,N106)</f>
        <v>0</v>
      </c>
      <c r="O107" s="2">
        <f>IF(COUNTIF(E$11:E107,E107)=1,O106+1,O106)</f>
        <v>1</v>
      </c>
      <c r="P107" s="2">
        <f>IF(COUNTIF(F$11:F107,F107)=1,P106+1,P106)</f>
        <v>0</v>
      </c>
      <c r="Q107" s="2"/>
      <c r="R107" s="2"/>
      <c r="S107" s="2"/>
      <c r="T107" s="2"/>
      <c r="U107" s="2"/>
      <c r="V107" s="2"/>
      <c r="W107" s="2"/>
      <c r="X107" s="2"/>
      <c r="Y107" s="2"/>
      <c r="Z107" s="2"/>
      <c r="AA107" s="2"/>
    </row>
    <row r="108" spans="1:27">
      <c r="A108" s="2"/>
      <c r="B108" s="1"/>
      <c r="C108" s="285"/>
      <c r="D108" s="286"/>
      <c r="E108" s="307" t="str">
        <f>IFERROR(VLOOKUP($D108,'START - AWARD DETAILS'!$C$21:$D$60,2,0),"")</f>
        <v/>
      </c>
      <c r="F108" s="286"/>
      <c r="G108" s="286"/>
      <c r="H108" s="287"/>
      <c r="I108" s="288"/>
      <c r="J108" s="319">
        <f t="shared" si="2"/>
        <v>0</v>
      </c>
      <c r="K108" s="430">
        <v>1</v>
      </c>
      <c r="L108" s="308"/>
      <c r="M108" s="320"/>
      <c r="N108" s="2">
        <f>IF(COUNTIF(D$11:D108,D108)=1,N107+1,N107)</f>
        <v>0</v>
      </c>
      <c r="O108" s="2">
        <f>IF(COUNTIF(E$11:E108,E108)=1,O107+1,O107)</f>
        <v>1</v>
      </c>
      <c r="P108" s="2">
        <f>IF(COUNTIF(F$11:F108,F108)=1,P107+1,P107)</f>
        <v>0</v>
      </c>
      <c r="Q108" s="2"/>
      <c r="R108" s="2"/>
      <c r="S108" s="2"/>
      <c r="T108" s="2"/>
      <c r="U108" s="2"/>
      <c r="V108" s="2"/>
      <c r="W108" s="2"/>
      <c r="X108" s="2"/>
      <c r="Y108" s="2"/>
      <c r="Z108" s="2"/>
      <c r="AA108" s="2"/>
    </row>
    <row r="109" spans="1:27">
      <c r="A109" s="2"/>
      <c r="B109" s="1"/>
      <c r="C109" s="285"/>
      <c r="D109" s="286"/>
      <c r="E109" s="307" t="str">
        <f>IFERROR(VLOOKUP($D109,'START - AWARD DETAILS'!$C$21:$D$60,2,0),"")</f>
        <v/>
      </c>
      <c r="F109" s="286"/>
      <c r="G109" s="286"/>
      <c r="H109" s="287"/>
      <c r="I109" s="288"/>
      <c r="J109" s="319">
        <f t="shared" si="2"/>
        <v>0</v>
      </c>
      <c r="K109" s="430">
        <v>1</v>
      </c>
      <c r="L109" s="308"/>
      <c r="M109" s="320"/>
      <c r="N109" s="2">
        <f>IF(COUNTIF(D$11:D109,D109)=1,N108+1,N108)</f>
        <v>0</v>
      </c>
      <c r="O109" s="2">
        <f>IF(COUNTIF(E$11:E109,E109)=1,O108+1,O108)</f>
        <v>1</v>
      </c>
      <c r="P109" s="2">
        <f>IF(COUNTIF(F$11:F109,F109)=1,P108+1,P108)</f>
        <v>0</v>
      </c>
      <c r="Q109" s="2"/>
      <c r="R109" s="2"/>
      <c r="S109" s="2"/>
      <c r="T109" s="2"/>
      <c r="U109" s="2"/>
      <c r="V109" s="2"/>
      <c r="W109" s="2"/>
      <c r="X109" s="2"/>
      <c r="Y109" s="2"/>
      <c r="Z109" s="2"/>
      <c r="AA109" s="2"/>
    </row>
    <row r="110" spans="1:27">
      <c r="A110" s="2"/>
      <c r="B110" s="1"/>
      <c r="C110" s="285"/>
      <c r="D110" s="286"/>
      <c r="E110" s="307" t="str">
        <f>IFERROR(VLOOKUP($D110,'START - AWARD DETAILS'!$C$21:$D$60,2,0),"")</f>
        <v/>
      </c>
      <c r="F110" s="286"/>
      <c r="G110" s="286"/>
      <c r="H110" s="287"/>
      <c r="I110" s="288"/>
      <c r="J110" s="319">
        <f t="shared" si="2"/>
        <v>0</v>
      </c>
      <c r="K110" s="430">
        <v>1</v>
      </c>
      <c r="L110" s="308"/>
      <c r="M110" s="320"/>
      <c r="N110" s="2">
        <f>IF(COUNTIF(D$11:D110,D110)=1,N109+1,N109)</f>
        <v>0</v>
      </c>
      <c r="O110" s="2">
        <f>IF(COUNTIF(E$11:E110,E110)=1,O109+1,O109)</f>
        <v>1</v>
      </c>
      <c r="P110" s="2">
        <f>IF(COUNTIF(F$11:F110,F110)=1,P109+1,P109)</f>
        <v>0</v>
      </c>
      <c r="Q110" s="2"/>
      <c r="R110" s="2"/>
      <c r="S110" s="2"/>
      <c r="T110" s="2"/>
      <c r="U110" s="2"/>
      <c r="V110" s="2"/>
      <c r="W110" s="2"/>
      <c r="X110" s="2"/>
      <c r="Y110" s="2"/>
      <c r="Z110" s="2"/>
      <c r="AA110" s="2"/>
    </row>
    <row r="111" spans="1:27">
      <c r="A111" s="2"/>
      <c r="B111" s="1"/>
      <c r="C111" s="285"/>
      <c r="D111" s="286"/>
      <c r="E111" s="307" t="str">
        <f>IFERROR(VLOOKUP($D111,'START - AWARD DETAILS'!$C$21:$D$60,2,0),"")</f>
        <v/>
      </c>
      <c r="F111" s="286"/>
      <c r="G111" s="286"/>
      <c r="H111" s="287"/>
      <c r="I111" s="288"/>
      <c r="J111" s="319">
        <f t="shared" si="2"/>
        <v>0</v>
      </c>
      <c r="K111" s="430">
        <v>1</v>
      </c>
      <c r="L111" s="308"/>
      <c r="M111" s="320"/>
      <c r="N111" s="2">
        <f>IF(COUNTIF(D$11:D111,D111)=1,N110+1,N110)</f>
        <v>0</v>
      </c>
      <c r="O111" s="2">
        <f>IF(COUNTIF(E$11:E111,E111)=1,O110+1,O110)</f>
        <v>1</v>
      </c>
      <c r="P111" s="2">
        <f>IF(COUNTIF(F$11:F111,F111)=1,P110+1,P110)</f>
        <v>0</v>
      </c>
      <c r="Q111" s="2"/>
      <c r="R111" s="2"/>
      <c r="S111" s="2"/>
      <c r="T111" s="2"/>
      <c r="U111" s="2"/>
      <c r="V111" s="2"/>
      <c r="W111" s="2"/>
      <c r="X111" s="2"/>
      <c r="Y111" s="2"/>
      <c r="Z111" s="2"/>
      <c r="AA111" s="2"/>
    </row>
    <row r="112" spans="1:27">
      <c r="A112" s="2"/>
      <c r="B112" s="1"/>
      <c r="C112" s="285"/>
      <c r="D112" s="286"/>
      <c r="E112" s="307" t="str">
        <f>IFERROR(VLOOKUP($D112,'START - AWARD DETAILS'!$C$21:$D$60,2,0),"")</f>
        <v/>
      </c>
      <c r="F112" s="286"/>
      <c r="G112" s="286"/>
      <c r="H112" s="287"/>
      <c r="I112" s="288"/>
      <c r="J112" s="319">
        <f t="shared" si="2"/>
        <v>0</v>
      </c>
      <c r="K112" s="430">
        <v>1</v>
      </c>
      <c r="L112" s="308"/>
      <c r="M112" s="320"/>
      <c r="N112" s="2">
        <f>IF(COUNTIF(D$11:D112,D112)=1,N111+1,N111)</f>
        <v>0</v>
      </c>
      <c r="O112" s="2">
        <f>IF(COUNTIF(E$11:E112,E112)=1,O111+1,O111)</f>
        <v>1</v>
      </c>
      <c r="P112" s="2">
        <f>IF(COUNTIF(F$11:F112,F112)=1,P111+1,P111)</f>
        <v>0</v>
      </c>
      <c r="Q112" s="2"/>
      <c r="R112" s="2"/>
      <c r="S112" s="2"/>
      <c r="T112" s="2"/>
      <c r="U112" s="2"/>
      <c r="V112" s="2"/>
      <c r="W112" s="2"/>
      <c r="X112" s="2"/>
      <c r="Y112" s="2"/>
      <c r="Z112" s="2"/>
      <c r="AA112" s="2"/>
    </row>
    <row r="113" spans="1:27" ht="7.5" customHeight="1">
      <c r="A113" s="2"/>
      <c r="B113" s="1"/>
      <c r="C113" s="48"/>
      <c r="D113" s="1"/>
      <c r="E113" s="48"/>
      <c r="F113" s="1"/>
      <c r="G113" s="1"/>
      <c r="H113" s="1"/>
      <c r="I113" s="1"/>
      <c r="J113" s="1"/>
      <c r="K113" s="1"/>
      <c r="L113" s="308"/>
      <c r="M113" s="320"/>
      <c r="N113" s="2"/>
      <c r="O113" s="2"/>
      <c r="P113" s="2"/>
      <c r="Q113" s="2"/>
      <c r="R113" s="2"/>
      <c r="S113" s="2"/>
      <c r="T113" s="2"/>
      <c r="U113" s="2"/>
      <c r="V113" s="2"/>
      <c r="W113" s="2"/>
      <c r="X113" s="2"/>
      <c r="Y113" s="2"/>
      <c r="Z113" s="2"/>
      <c r="AA113" s="2"/>
    </row>
    <row r="114" spans="1:27" ht="7.5" customHeight="1">
      <c r="A114" s="2"/>
      <c r="B114" s="2"/>
      <c r="C114" s="47"/>
      <c r="D114" s="2"/>
      <c r="E114" s="47"/>
      <c r="F114" s="2"/>
      <c r="G114" s="2"/>
      <c r="H114" s="2"/>
      <c r="I114" s="2"/>
      <c r="J114" s="2"/>
      <c r="K114" s="2"/>
      <c r="L114" s="2"/>
      <c r="M114" s="320"/>
      <c r="N114" s="2"/>
      <c r="O114" s="2"/>
      <c r="P114" s="2"/>
      <c r="Q114" s="2"/>
      <c r="R114" s="2"/>
      <c r="S114" s="2"/>
      <c r="T114" s="2"/>
      <c r="U114" s="2"/>
      <c r="V114" s="2"/>
      <c r="W114" s="2"/>
      <c r="X114" s="2"/>
      <c r="Y114" s="2"/>
      <c r="Z114" s="2"/>
      <c r="AA114" s="2"/>
    </row>
    <row r="115" spans="1:27" ht="15.75" hidden="1" customHeight="1" thickBot="1">
      <c r="A115" s="2"/>
      <c r="B115" s="2"/>
      <c r="C115" s="47"/>
      <c r="D115" s="2"/>
      <c r="E115" s="47"/>
      <c r="F115" s="2"/>
      <c r="G115" s="2"/>
      <c r="H115" s="2"/>
      <c r="I115" s="2"/>
      <c r="J115" s="2"/>
      <c r="K115" s="2"/>
      <c r="L115" s="2"/>
      <c r="M115" s="320"/>
      <c r="N115" s="2"/>
      <c r="O115" s="2"/>
      <c r="P115" s="2"/>
      <c r="Q115" s="2"/>
      <c r="R115" s="2"/>
      <c r="S115" s="2"/>
      <c r="T115" s="2"/>
      <c r="U115" s="2"/>
      <c r="V115" s="2"/>
      <c r="W115" s="2"/>
      <c r="X115" s="2"/>
      <c r="Y115" s="2"/>
      <c r="Z115" s="2"/>
      <c r="AA115" s="2"/>
    </row>
    <row r="116" spans="1:27" ht="15.75" hidden="1" customHeight="1" thickBot="1">
      <c r="A116" s="2"/>
      <c r="B116" s="2"/>
      <c r="C116" s="55" t="s">
        <v>109</v>
      </c>
      <c r="D116" s="55" t="s">
        <v>117</v>
      </c>
      <c r="E116" s="480" t="s">
        <v>123</v>
      </c>
      <c r="F116" s="2"/>
      <c r="G116" s="2"/>
      <c r="H116" s="2"/>
      <c r="I116" s="2"/>
      <c r="J116" s="2"/>
      <c r="K116" s="2"/>
      <c r="L116" s="2"/>
      <c r="M116" s="320"/>
      <c r="N116" s="2"/>
      <c r="O116" s="2"/>
      <c r="P116" s="2"/>
      <c r="Q116" s="2"/>
      <c r="R116" s="2"/>
      <c r="S116" s="2"/>
      <c r="T116" s="2"/>
      <c r="U116" s="2"/>
      <c r="V116" s="2"/>
      <c r="W116" s="2"/>
      <c r="X116" s="2"/>
      <c r="Y116" s="2"/>
      <c r="Z116" s="2"/>
      <c r="AA116" s="2"/>
    </row>
    <row r="117" spans="1:27" hidden="1">
      <c r="A117" s="2"/>
      <c r="B117" s="2"/>
      <c r="C117" s="479"/>
      <c r="D117" s="479"/>
      <c r="E117" s="47"/>
      <c r="F117" s="2"/>
      <c r="G117" s="2"/>
      <c r="H117" s="2"/>
      <c r="I117" s="2"/>
      <c r="J117" s="2"/>
      <c r="K117" s="2"/>
      <c r="L117" s="2"/>
      <c r="M117" s="320"/>
      <c r="N117" s="2"/>
      <c r="O117" s="2"/>
      <c r="P117" s="2"/>
      <c r="Q117" s="2"/>
      <c r="R117" s="2"/>
      <c r="S117" s="2"/>
      <c r="T117" s="2"/>
      <c r="U117" s="2"/>
      <c r="V117" s="2"/>
      <c r="W117" s="2"/>
      <c r="X117" s="2"/>
      <c r="Y117" s="2"/>
      <c r="Z117" s="2"/>
      <c r="AA117" s="2"/>
    </row>
    <row r="118" spans="1:27" hidden="1">
      <c r="A118" s="2"/>
      <c r="B118" s="2"/>
      <c r="C118" s="47" t="s">
        <v>95</v>
      </c>
      <c r="D118" s="2" t="s">
        <v>95</v>
      </c>
      <c r="E118" s="183" t="s">
        <v>96</v>
      </c>
      <c r="F118" s="2"/>
      <c r="G118" s="2"/>
      <c r="H118" s="2"/>
      <c r="I118" s="2"/>
      <c r="J118" s="2"/>
      <c r="K118" s="2"/>
      <c r="L118" s="2"/>
      <c r="M118" s="320"/>
      <c r="N118" s="2"/>
      <c r="O118" s="2"/>
      <c r="P118" s="2"/>
      <c r="Q118" s="2"/>
      <c r="R118" s="2"/>
      <c r="S118" s="2"/>
      <c r="T118" s="2"/>
      <c r="U118" s="2"/>
      <c r="V118" s="2"/>
      <c r="W118" s="2"/>
      <c r="X118" s="2"/>
      <c r="Y118" s="2"/>
      <c r="Z118" s="2"/>
      <c r="AA118" s="2"/>
    </row>
    <row r="119" spans="1:27" hidden="1">
      <c r="A119" s="2"/>
      <c r="B119" s="2"/>
      <c r="C119" s="47" t="s">
        <v>124</v>
      </c>
      <c r="D119" s="2" t="s">
        <v>125</v>
      </c>
      <c r="E119" s="47" t="str">
        <f>IF('START - AWARD DETAILS'!C21="","",'START - AWARD DETAILS'!C21)</f>
        <v/>
      </c>
      <c r="F119" s="2"/>
      <c r="G119" s="2"/>
      <c r="H119" s="2"/>
      <c r="I119" s="2"/>
      <c r="J119" s="2"/>
      <c r="K119" s="2"/>
      <c r="L119" s="2"/>
      <c r="M119" s="320"/>
      <c r="N119" s="2"/>
      <c r="O119" s="2"/>
      <c r="P119" s="2"/>
      <c r="Q119" s="2"/>
      <c r="R119" s="2"/>
      <c r="S119" s="2"/>
      <c r="T119" s="2"/>
      <c r="U119" s="2"/>
      <c r="V119" s="2"/>
      <c r="W119" s="2"/>
      <c r="X119" s="2"/>
      <c r="Y119" s="2"/>
      <c r="Z119" s="2"/>
      <c r="AA119" s="2"/>
    </row>
    <row r="120" spans="1:27" hidden="1">
      <c r="A120" s="2"/>
      <c r="B120" s="2"/>
      <c r="C120" s="47" t="s">
        <v>126</v>
      </c>
      <c r="D120" s="2" t="s">
        <v>127</v>
      </c>
      <c r="E120" s="47" t="str">
        <f>IF('START - AWARD DETAILS'!C22="","",'START - AWARD DETAILS'!C22)</f>
        <v/>
      </c>
      <c r="F120" s="2"/>
      <c r="G120" s="2"/>
      <c r="H120" s="2"/>
      <c r="I120" s="2"/>
      <c r="J120" s="2"/>
      <c r="K120" s="2"/>
      <c r="L120" s="2"/>
      <c r="M120" s="320"/>
      <c r="N120" s="2"/>
      <c r="O120" s="2"/>
      <c r="P120" s="2"/>
      <c r="Q120" s="2"/>
      <c r="R120" s="2"/>
      <c r="S120" s="2"/>
      <c r="T120" s="2"/>
      <c r="U120" s="2"/>
      <c r="V120" s="2"/>
      <c r="W120" s="2"/>
      <c r="X120" s="2"/>
      <c r="Y120" s="2"/>
      <c r="Z120" s="2"/>
      <c r="AA120" s="2"/>
    </row>
    <row r="121" spans="1:27" hidden="1">
      <c r="A121" s="2"/>
      <c r="B121" s="2"/>
      <c r="C121" s="47" t="s">
        <v>66</v>
      </c>
      <c r="D121" s="2" t="s">
        <v>128</v>
      </c>
      <c r="E121" s="47" t="str">
        <f>IF('START - AWARD DETAILS'!C23="","",'START - AWARD DETAILS'!C23)</f>
        <v/>
      </c>
      <c r="F121" s="2"/>
      <c r="G121" s="2"/>
      <c r="H121" s="2"/>
      <c r="I121" s="2"/>
      <c r="J121" s="2"/>
      <c r="K121" s="2"/>
      <c r="L121" s="2"/>
      <c r="M121" s="320"/>
      <c r="N121" s="2"/>
      <c r="O121" s="2"/>
      <c r="P121" s="2"/>
      <c r="Q121" s="2"/>
      <c r="R121" s="2"/>
      <c r="S121" s="2"/>
      <c r="T121" s="2"/>
      <c r="U121" s="2"/>
      <c r="V121" s="2"/>
      <c r="W121" s="2"/>
      <c r="X121" s="2"/>
      <c r="Y121" s="2"/>
      <c r="Z121" s="2"/>
      <c r="AA121" s="2"/>
    </row>
    <row r="122" spans="1:27" hidden="1">
      <c r="A122" s="2"/>
      <c r="B122" s="2"/>
      <c r="C122" s="47"/>
      <c r="D122" s="2" t="s">
        <v>129</v>
      </c>
      <c r="E122" s="47" t="str">
        <f>IF('START - AWARD DETAILS'!C24="","",'START - AWARD DETAILS'!C24)</f>
        <v/>
      </c>
      <c r="F122" s="2"/>
      <c r="G122" s="2"/>
      <c r="H122" s="2"/>
      <c r="I122" s="2"/>
      <c r="J122" s="2"/>
      <c r="K122" s="2"/>
      <c r="L122" s="2"/>
      <c r="M122" s="320"/>
      <c r="N122" s="2"/>
      <c r="O122" s="2"/>
      <c r="P122" s="2"/>
      <c r="Q122" s="2"/>
      <c r="R122" s="2"/>
      <c r="S122" s="2"/>
      <c r="T122" s="2"/>
      <c r="U122" s="2"/>
      <c r="V122" s="2"/>
      <c r="W122" s="2"/>
      <c r="X122" s="2"/>
      <c r="Y122" s="2"/>
      <c r="Z122" s="2"/>
      <c r="AA122" s="2"/>
    </row>
    <row r="123" spans="1:27" hidden="1">
      <c r="A123" s="2"/>
      <c r="B123" s="2"/>
      <c r="C123" s="47"/>
      <c r="D123" s="2" t="s">
        <v>130</v>
      </c>
      <c r="E123" s="47" t="str">
        <f>IF('START - AWARD DETAILS'!C25="","",'START - AWARD DETAILS'!C25)</f>
        <v/>
      </c>
      <c r="F123" s="2"/>
      <c r="G123" s="2"/>
      <c r="H123" s="2"/>
      <c r="I123" s="2"/>
      <c r="J123" s="2"/>
      <c r="K123" s="2"/>
      <c r="L123" s="2"/>
      <c r="M123" s="320"/>
      <c r="N123" s="2"/>
      <c r="O123" s="2"/>
      <c r="P123" s="2"/>
      <c r="Q123" s="2"/>
      <c r="R123" s="2"/>
      <c r="S123" s="2"/>
      <c r="T123" s="2"/>
      <c r="U123" s="2"/>
      <c r="V123" s="2"/>
      <c r="W123" s="2"/>
      <c r="X123" s="2"/>
      <c r="Y123" s="2"/>
      <c r="Z123" s="2"/>
      <c r="AA123" s="2"/>
    </row>
    <row r="124" spans="1:27" hidden="1">
      <c r="A124" s="2"/>
      <c r="B124" s="2"/>
      <c r="C124" s="47"/>
      <c r="D124" s="2" t="s">
        <v>131</v>
      </c>
      <c r="E124" s="47" t="str">
        <f>IF('START - AWARD DETAILS'!C26="","",'START - AWARD DETAILS'!C26)</f>
        <v/>
      </c>
      <c r="F124" s="2"/>
      <c r="G124" s="2"/>
      <c r="H124" s="2"/>
      <c r="I124" s="2"/>
      <c r="J124" s="2"/>
      <c r="K124" s="2"/>
      <c r="L124" s="2"/>
      <c r="M124" s="320"/>
      <c r="N124" s="2"/>
      <c r="O124" s="2"/>
      <c r="P124" s="2"/>
      <c r="Q124" s="2"/>
      <c r="R124" s="2"/>
      <c r="S124" s="2"/>
      <c r="T124" s="2"/>
      <c r="U124" s="2"/>
      <c r="V124" s="2"/>
      <c r="W124" s="2"/>
      <c r="X124" s="2"/>
      <c r="Y124" s="2"/>
      <c r="Z124" s="2"/>
      <c r="AA124" s="2"/>
    </row>
    <row r="125" spans="1:27" hidden="1">
      <c r="A125" s="2"/>
      <c r="B125" s="2"/>
      <c r="C125" s="47"/>
      <c r="D125" s="2" t="s">
        <v>132</v>
      </c>
      <c r="E125" s="47" t="str">
        <f>IF('START - AWARD DETAILS'!C27="","",'START - AWARD DETAILS'!C27)</f>
        <v/>
      </c>
      <c r="F125" s="2"/>
      <c r="G125" s="2"/>
      <c r="H125" s="2"/>
      <c r="I125" s="2"/>
      <c r="J125" s="2"/>
      <c r="K125" s="2"/>
      <c r="L125" s="2"/>
      <c r="M125" s="320"/>
      <c r="N125" s="2"/>
      <c r="O125" s="2"/>
      <c r="P125" s="2"/>
      <c r="Q125" s="2"/>
      <c r="R125" s="2"/>
      <c r="S125" s="2"/>
      <c r="T125" s="2"/>
      <c r="U125" s="2"/>
      <c r="V125" s="2"/>
      <c r="W125" s="2"/>
      <c r="X125" s="2"/>
      <c r="Y125" s="2"/>
      <c r="Z125" s="2"/>
      <c r="AA125" s="2"/>
    </row>
    <row r="126" spans="1:27" hidden="1">
      <c r="A126" s="2"/>
      <c r="B126" s="2"/>
      <c r="C126" s="47"/>
      <c r="D126" s="2" t="s">
        <v>133</v>
      </c>
      <c r="E126" s="47" t="str">
        <f>IF('START - AWARD DETAILS'!C28="","",'START - AWARD DETAILS'!C28)</f>
        <v/>
      </c>
      <c r="F126" s="2"/>
      <c r="G126" s="2"/>
      <c r="H126" s="2"/>
      <c r="I126" s="2"/>
      <c r="J126" s="2"/>
      <c r="K126" s="2"/>
      <c r="L126" s="2"/>
      <c r="M126" s="320"/>
      <c r="N126" s="2"/>
      <c r="O126" s="2"/>
      <c r="P126" s="2"/>
      <c r="Q126" s="2"/>
      <c r="R126" s="2"/>
      <c r="S126" s="2"/>
      <c r="T126" s="2"/>
      <c r="U126" s="2"/>
      <c r="V126" s="2"/>
      <c r="W126" s="2"/>
      <c r="X126" s="2"/>
      <c r="Y126" s="2"/>
      <c r="Z126" s="2"/>
      <c r="AA126" s="2"/>
    </row>
    <row r="127" spans="1:27" hidden="1">
      <c r="A127" s="2"/>
      <c r="B127" s="2"/>
      <c r="C127" s="47"/>
      <c r="D127" s="2" t="s">
        <v>134</v>
      </c>
      <c r="E127" s="47" t="str">
        <f>IF('START - AWARD DETAILS'!C29="","",'START - AWARD DETAILS'!C29)</f>
        <v/>
      </c>
      <c r="F127" s="2"/>
      <c r="G127" s="2"/>
      <c r="H127" s="2"/>
      <c r="I127" s="2"/>
      <c r="J127" s="2"/>
      <c r="K127" s="2"/>
      <c r="L127" s="2"/>
      <c r="M127" s="320"/>
      <c r="N127" s="2"/>
      <c r="O127" s="2"/>
      <c r="P127" s="2"/>
      <c r="Q127" s="2"/>
      <c r="R127" s="2"/>
      <c r="S127" s="2"/>
      <c r="T127" s="2"/>
      <c r="U127" s="2"/>
      <c r="V127" s="2"/>
      <c r="W127" s="2"/>
      <c r="X127" s="2"/>
      <c r="Y127" s="2"/>
      <c r="Z127" s="2"/>
      <c r="AA127" s="2"/>
    </row>
    <row r="128" spans="1:27" hidden="1">
      <c r="A128" s="2"/>
      <c r="B128" s="2"/>
      <c r="C128" s="47"/>
      <c r="D128" s="2" t="s">
        <v>135</v>
      </c>
      <c r="E128" s="47" t="str">
        <f>IF('START - AWARD DETAILS'!C30="","",'START - AWARD DETAILS'!C30)</f>
        <v/>
      </c>
      <c r="F128" s="2"/>
      <c r="G128" s="2"/>
      <c r="H128" s="2"/>
      <c r="I128" s="2"/>
      <c r="J128" s="2"/>
      <c r="K128" s="2"/>
      <c r="L128" s="2"/>
      <c r="M128" s="320"/>
      <c r="N128" s="2"/>
      <c r="O128" s="2"/>
      <c r="P128" s="2"/>
      <c r="Q128" s="2"/>
      <c r="R128" s="2"/>
      <c r="S128" s="2"/>
      <c r="T128" s="2"/>
      <c r="U128" s="2"/>
      <c r="V128" s="2"/>
      <c r="W128" s="2"/>
      <c r="X128" s="2"/>
      <c r="Y128" s="2"/>
      <c r="Z128" s="2"/>
      <c r="AA128" s="2"/>
    </row>
    <row r="129" spans="1:27" hidden="1">
      <c r="A129" s="2"/>
      <c r="B129" s="2"/>
      <c r="C129" s="47"/>
      <c r="D129" s="2" t="s">
        <v>136</v>
      </c>
      <c r="E129" s="47" t="str">
        <f>IF('START - AWARD DETAILS'!C31="","",'START - AWARD DETAILS'!C31)</f>
        <v/>
      </c>
      <c r="F129" s="2"/>
      <c r="G129" s="2"/>
      <c r="H129" s="2"/>
      <c r="I129" s="2"/>
      <c r="J129" s="2"/>
      <c r="K129" s="2"/>
      <c r="L129" s="2"/>
      <c r="M129" s="320"/>
      <c r="N129" s="2"/>
      <c r="O129" s="2"/>
      <c r="P129" s="2"/>
      <c r="Q129" s="2"/>
      <c r="R129" s="2"/>
      <c r="S129" s="2"/>
      <c r="T129" s="2"/>
      <c r="U129" s="2"/>
      <c r="V129" s="2"/>
      <c r="W129" s="2"/>
      <c r="X129" s="2"/>
      <c r="Y129" s="2"/>
      <c r="Z129" s="2"/>
      <c r="AA129" s="2"/>
    </row>
    <row r="130" spans="1:27" hidden="1">
      <c r="A130" s="2"/>
      <c r="B130" s="2"/>
      <c r="C130" s="47"/>
      <c r="D130" s="2" t="s">
        <v>137</v>
      </c>
      <c r="E130" s="47" t="str">
        <f>IF('START - AWARD DETAILS'!C32="","",'START - AWARD DETAILS'!C32)</f>
        <v/>
      </c>
      <c r="F130" s="2"/>
      <c r="G130" s="2"/>
      <c r="H130" s="2"/>
      <c r="I130" s="2"/>
      <c r="J130" s="2"/>
      <c r="K130" s="2"/>
      <c r="L130" s="2"/>
      <c r="M130" s="320"/>
      <c r="N130" s="2"/>
      <c r="O130" s="2"/>
      <c r="P130" s="2"/>
      <c r="Q130" s="2"/>
      <c r="R130" s="2"/>
      <c r="S130" s="2"/>
      <c r="T130" s="2"/>
      <c r="U130" s="2"/>
      <c r="V130" s="2"/>
      <c r="W130" s="2"/>
      <c r="X130" s="2"/>
      <c r="Y130" s="2"/>
      <c r="Z130" s="2"/>
      <c r="AA130" s="2"/>
    </row>
    <row r="131" spans="1:27" hidden="1">
      <c r="A131" s="2"/>
      <c r="B131" s="2"/>
      <c r="C131" s="47"/>
      <c r="D131" s="2" t="s">
        <v>138</v>
      </c>
      <c r="E131" s="47" t="str">
        <f>IF('START - AWARD DETAILS'!C33="","",'START - AWARD DETAILS'!C33)</f>
        <v/>
      </c>
      <c r="F131" s="2"/>
      <c r="G131" s="2"/>
      <c r="H131" s="2"/>
      <c r="I131" s="2"/>
      <c r="J131" s="2"/>
      <c r="K131" s="2"/>
      <c r="L131" s="2"/>
      <c r="M131" s="320"/>
      <c r="N131" s="2"/>
      <c r="O131" s="2"/>
      <c r="P131" s="2"/>
      <c r="Q131" s="2"/>
      <c r="R131" s="2"/>
      <c r="S131" s="2"/>
      <c r="T131" s="2"/>
      <c r="U131" s="2"/>
      <c r="V131" s="2"/>
      <c r="W131" s="2"/>
      <c r="X131" s="2"/>
      <c r="Y131" s="2"/>
      <c r="Z131" s="2"/>
      <c r="AA131" s="2"/>
    </row>
    <row r="132" spans="1:27" hidden="1">
      <c r="A132" s="2"/>
      <c r="B132" s="2"/>
      <c r="C132" s="47"/>
      <c r="D132" s="2" t="s">
        <v>139</v>
      </c>
      <c r="E132" s="47" t="str">
        <f>IF('START - AWARD DETAILS'!C34="","",'START - AWARD DETAILS'!C34)</f>
        <v/>
      </c>
      <c r="F132" s="2"/>
      <c r="G132" s="2"/>
      <c r="H132" s="2"/>
      <c r="I132" s="2"/>
      <c r="J132" s="2"/>
      <c r="K132" s="2"/>
      <c r="L132" s="2"/>
      <c r="M132" s="320"/>
      <c r="N132" s="2"/>
      <c r="O132" s="2"/>
      <c r="P132" s="2"/>
      <c r="Q132" s="2"/>
      <c r="R132" s="2"/>
      <c r="S132" s="2"/>
      <c r="T132" s="2"/>
      <c r="U132" s="2"/>
      <c r="V132" s="2"/>
      <c r="W132" s="2"/>
      <c r="X132" s="2"/>
      <c r="Y132" s="2"/>
      <c r="Z132" s="2"/>
      <c r="AA132" s="2"/>
    </row>
    <row r="133" spans="1:27" hidden="1">
      <c r="A133" s="2"/>
      <c r="B133" s="2"/>
      <c r="C133" s="47"/>
      <c r="D133" s="2" t="s">
        <v>140</v>
      </c>
      <c r="E133" s="47" t="str">
        <f>IF('START - AWARD DETAILS'!C35="","",'START - AWARD DETAILS'!C35)</f>
        <v/>
      </c>
      <c r="F133" s="2"/>
      <c r="G133" s="2"/>
      <c r="H133" s="2"/>
      <c r="I133" s="2"/>
      <c r="J133" s="2"/>
      <c r="K133" s="2"/>
      <c r="L133" s="2"/>
      <c r="M133" s="320"/>
      <c r="N133" s="2"/>
      <c r="O133" s="2"/>
      <c r="P133" s="2"/>
      <c r="Q133" s="2"/>
      <c r="R133" s="2"/>
      <c r="S133" s="2"/>
      <c r="T133" s="2"/>
      <c r="U133" s="2"/>
      <c r="V133" s="2"/>
      <c r="W133" s="2"/>
      <c r="X133" s="2"/>
      <c r="Y133" s="2"/>
      <c r="Z133" s="2"/>
      <c r="AA133" s="2"/>
    </row>
    <row r="134" spans="1:27" hidden="1">
      <c r="A134" s="2"/>
      <c r="B134" s="2"/>
      <c r="C134" s="47"/>
      <c r="D134" s="2" t="s">
        <v>141</v>
      </c>
      <c r="E134" s="47" t="str">
        <f>IF('START - AWARD DETAILS'!C36="","",'START - AWARD DETAILS'!C36)</f>
        <v/>
      </c>
      <c r="F134" s="2"/>
      <c r="G134" s="2"/>
      <c r="H134" s="2"/>
      <c r="I134" s="2"/>
      <c r="J134" s="2"/>
      <c r="K134" s="2"/>
      <c r="L134" s="2"/>
      <c r="M134" s="320"/>
      <c r="N134" s="2"/>
      <c r="O134" s="2"/>
      <c r="P134" s="2"/>
      <c r="Q134" s="2"/>
      <c r="R134" s="2"/>
      <c r="S134" s="2"/>
      <c r="T134" s="2"/>
      <c r="U134" s="2"/>
      <c r="V134" s="2"/>
      <c r="W134" s="2"/>
      <c r="X134" s="2"/>
      <c r="Y134" s="2"/>
      <c r="Z134" s="2"/>
      <c r="AA134" s="2"/>
    </row>
    <row r="135" spans="1:27" hidden="1">
      <c r="A135" s="2"/>
      <c r="B135" s="2"/>
      <c r="C135" s="47"/>
      <c r="D135" s="2" t="s">
        <v>142</v>
      </c>
      <c r="E135" s="47" t="str">
        <f>IF('START - AWARD DETAILS'!C37="","",'START - AWARD DETAILS'!C37)</f>
        <v/>
      </c>
      <c r="F135" s="2"/>
      <c r="G135" s="2"/>
      <c r="H135" s="2"/>
      <c r="I135" s="2"/>
      <c r="J135" s="2"/>
      <c r="K135" s="2"/>
      <c r="L135" s="2"/>
      <c r="M135" s="320"/>
      <c r="N135" s="2"/>
      <c r="O135" s="2"/>
      <c r="P135" s="2"/>
      <c r="Q135" s="2"/>
      <c r="R135" s="2"/>
      <c r="S135" s="2"/>
      <c r="T135" s="2"/>
      <c r="U135" s="2"/>
      <c r="V135" s="2"/>
      <c r="W135" s="2"/>
      <c r="X135" s="2"/>
      <c r="Y135" s="2"/>
      <c r="Z135" s="2"/>
      <c r="AA135" s="2"/>
    </row>
    <row r="136" spans="1:27" hidden="1">
      <c r="A136" s="2"/>
      <c r="B136" s="2"/>
      <c r="C136" s="47"/>
      <c r="D136" s="2" t="s">
        <v>143</v>
      </c>
      <c r="E136" s="47" t="str">
        <f>IF('START - AWARD DETAILS'!C38="","",'START - AWARD DETAILS'!C38)</f>
        <v/>
      </c>
      <c r="F136" s="2"/>
      <c r="G136" s="2"/>
      <c r="H136" s="2"/>
      <c r="I136" s="2"/>
      <c r="J136" s="2"/>
      <c r="K136" s="2"/>
      <c r="L136" s="2"/>
      <c r="M136" s="320"/>
      <c r="N136" s="2"/>
      <c r="O136" s="2"/>
      <c r="P136" s="2"/>
      <c r="Q136" s="2"/>
      <c r="R136" s="2"/>
      <c r="S136" s="2"/>
      <c r="T136" s="2"/>
      <c r="U136" s="2"/>
      <c r="V136" s="2"/>
      <c r="W136" s="2"/>
      <c r="X136" s="2"/>
      <c r="Y136" s="2"/>
      <c r="Z136" s="2"/>
      <c r="AA136" s="2"/>
    </row>
    <row r="137" spans="1:27" hidden="1">
      <c r="A137" s="2"/>
      <c r="B137" s="2"/>
      <c r="C137" s="47"/>
      <c r="D137" s="2" t="s">
        <v>144</v>
      </c>
      <c r="E137" s="47" t="str">
        <f>IF('START - AWARD DETAILS'!C39="","",'START - AWARD DETAILS'!C39)</f>
        <v/>
      </c>
      <c r="F137" s="2"/>
      <c r="G137" s="2"/>
      <c r="H137" s="2"/>
      <c r="I137" s="2"/>
      <c r="J137" s="2"/>
      <c r="K137" s="2"/>
      <c r="L137" s="2"/>
      <c r="M137" s="320"/>
      <c r="N137" s="2"/>
      <c r="O137" s="2"/>
      <c r="P137" s="2"/>
      <c r="Q137" s="2"/>
      <c r="R137" s="2"/>
      <c r="S137" s="2"/>
      <c r="T137" s="2"/>
      <c r="U137" s="2"/>
      <c r="V137" s="2"/>
      <c r="W137" s="2"/>
      <c r="X137" s="2"/>
      <c r="Y137" s="2"/>
      <c r="Z137" s="2"/>
      <c r="AA137" s="2"/>
    </row>
    <row r="138" spans="1:27" hidden="1">
      <c r="A138" s="2"/>
      <c r="B138" s="2"/>
      <c r="C138" s="47"/>
      <c r="D138" s="2" t="s">
        <v>145</v>
      </c>
      <c r="E138" s="47" t="str">
        <f>IF('START - AWARD DETAILS'!C40="","",'START - AWARD DETAILS'!C40)</f>
        <v/>
      </c>
      <c r="F138" s="2"/>
      <c r="G138" s="2"/>
      <c r="H138" s="2"/>
      <c r="I138" s="2"/>
      <c r="J138" s="2"/>
      <c r="K138" s="2"/>
      <c r="L138" s="2"/>
      <c r="M138" s="320"/>
      <c r="N138" s="2"/>
      <c r="O138" s="2"/>
      <c r="P138" s="2"/>
      <c r="Q138" s="2"/>
      <c r="R138" s="2"/>
      <c r="S138" s="2"/>
      <c r="T138" s="2"/>
      <c r="U138" s="2"/>
      <c r="V138" s="2"/>
      <c r="W138" s="2"/>
      <c r="X138" s="2"/>
      <c r="Y138" s="2"/>
      <c r="Z138" s="2"/>
      <c r="AA138" s="2"/>
    </row>
    <row r="139" spans="1:27" hidden="1">
      <c r="A139" s="2"/>
      <c r="B139" s="2"/>
      <c r="C139" s="47"/>
      <c r="D139" s="2" t="s">
        <v>146</v>
      </c>
      <c r="E139" s="47" t="str">
        <f>IF('START - AWARD DETAILS'!C41="","",'START - AWARD DETAILS'!C41)</f>
        <v/>
      </c>
      <c r="F139" s="2"/>
      <c r="G139" s="2"/>
      <c r="H139" s="2"/>
      <c r="I139" s="2"/>
      <c r="J139" s="2"/>
      <c r="K139" s="2"/>
      <c r="L139" s="2"/>
      <c r="M139" s="320"/>
      <c r="N139" s="2"/>
      <c r="O139" s="2"/>
      <c r="P139" s="2"/>
      <c r="Q139" s="2"/>
      <c r="R139" s="2"/>
      <c r="S139" s="2"/>
      <c r="T139" s="2"/>
      <c r="U139" s="2"/>
      <c r="V139" s="2"/>
      <c r="W139" s="2"/>
      <c r="X139" s="2"/>
      <c r="Y139" s="2"/>
      <c r="Z139" s="2"/>
      <c r="AA139" s="2"/>
    </row>
    <row r="140" spans="1:27" hidden="1">
      <c r="A140" s="2"/>
      <c r="B140" s="2"/>
      <c r="C140" s="47"/>
      <c r="D140" s="2" t="s">
        <v>147</v>
      </c>
      <c r="E140" s="47" t="str">
        <f>IF('START - AWARD DETAILS'!C42="","",'START - AWARD DETAILS'!C42)</f>
        <v/>
      </c>
      <c r="F140" s="2"/>
      <c r="G140" s="2"/>
      <c r="H140" s="2"/>
      <c r="I140" s="2"/>
      <c r="J140" s="2"/>
      <c r="K140" s="2"/>
      <c r="L140" s="2"/>
      <c r="M140" s="320"/>
      <c r="N140" s="2"/>
      <c r="O140" s="2"/>
      <c r="P140" s="2"/>
      <c r="Q140" s="2"/>
      <c r="R140" s="2"/>
      <c r="S140" s="2"/>
      <c r="T140" s="2"/>
      <c r="U140" s="2"/>
      <c r="V140" s="2"/>
      <c r="W140" s="2"/>
      <c r="X140" s="2"/>
      <c r="Y140" s="2"/>
      <c r="Z140" s="2"/>
      <c r="AA140" s="2"/>
    </row>
    <row r="141" spans="1:27" hidden="1">
      <c r="A141" s="2"/>
      <c r="B141" s="2"/>
      <c r="C141" s="47"/>
      <c r="D141" s="2" t="s">
        <v>148</v>
      </c>
      <c r="E141" s="47" t="str">
        <f>IF('START - AWARD DETAILS'!C43="","",'START - AWARD DETAILS'!C43)</f>
        <v/>
      </c>
      <c r="F141" s="2"/>
      <c r="G141" s="2"/>
      <c r="H141" s="2"/>
      <c r="I141" s="2"/>
      <c r="J141" s="2"/>
      <c r="K141" s="2"/>
      <c r="L141" s="2"/>
      <c r="M141" s="320"/>
      <c r="N141" s="2"/>
      <c r="O141" s="2"/>
      <c r="P141" s="2"/>
      <c r="Q141" s="2"/>
      <c r="R141" s="2"/>
      <c r="S141" s="2"/>
      <c r="T141" s="2"/>
      <c r="U141" s="2"/>
      <c r="V141" s="2"/>
      <c r="W141" s="2"/>
      <c r="X141" s="2"/>
      <c r="Y141" s="2"/>
      <c r="Z141" s="2"/>
      <c r="AA141" s="2"/>
    </row>
    <row r="142" spans="1:27" hidden="1">
      <c r="A142" s="2"/>
      <c r="B142" s="2"/>
      <c r="C142" s="47"/>
      <c r="D142" s="2" t="s">
        <v>149</v>
      </c>
      <c r="E142" s="47" t="str">
        <f>IF('START - AWARD DETAILS'!C44="","",'START - AWARD DETAILS'!C44)</f>
        <v/>
      </c>
      <c r="F142" s="2"/>
      <c r="G142" s="2"/>
      <c r="H142" s="2"/>
      <c r="I142" s="2"/>
      <c r="J142" s="2"/>
      <c r="K142" s="2"/>
      <c r="L142" s="2"/>
      <c r="M142" s="320"/>
      <c r="N142" s="2"/>
      <c r="O142" s="2"/>
      <c r="P142" s="2"/>
      <c r="Q142" s="2"/>
      <c r="R142" s="2"/>
      <c r="S142" s="2"/>
      <c r="T142" s="2"/>
      <c r="U142" s="2"/>
      <c r="V142" s="2"/>
      <c r="W142" s="2"/>
      <c r="X142" s="2"/>
      <c r="Y142" s="2"/>
      <c r="Z142" s="2"/>
      <c r="AA142" s="2"/>
    </row>
    <row r="143" spans="1:27" hidden="1">
      <c r="A143" s="2"/>
      <c r="B143" s="2"/>
      <c r="C143" s="47"/>
      <c r="D143" s="2" t="s">
        <v>150</v>
      </c>
      <c r="E143" s="47" t="str">
        <f>IF('START - AWARD DETAILS'!C45="","",'START - AWARD DETAILS'!C45)</f>
        <v/>
      </c>
      <c r="F143" s="2"/>
      <c r="G143" s="2"/>
      <c r="H143" s="2"/>
      <c r="I143" s="2"/>
      <c r="J143" s="2"/>
      <c r="K143" s="2"/>
      <c r="L143" s="2"/>
      <c r="M143" s="320"/>
      <c r="N143" s="2"/>
      <c r="O143" s="2"/>
      <c r="P143" s="2"/>
      <c r="Q143" s="2"/>
      <c r="R143" s="2"/>
      <c r="S143" s="2"/>
      <c r="T143" s="2"/>
      <c r="U143" s="2"/>
      <c r="V143" s="2"/>
      <c r="W143" s="2"/>
      <c r="X143" s="2"/>
      <c r="Y143" s="2"/>
      <c r="Z143" s="2"/>
      <c r="AA143" s="2"/>
    </row>
    <row r="144" spans="1:27" hidden="1">
      <c r="A144" s="2"/>
      <c r="B144" s="2"/>
      <c r="C144" s="47"/>
      <c r="D144" s="2" t="s">
        <v>151</v>
      </c>
      <c r="E144" s="47" t="str">
        <f>IF('START - AWARD DETAILS'!C46="","",'START - AWARD DETAILS'!C46)</f>
        <v/>
      </c>
      <c r="F144" s="2"/>
      <c r="G144" s="2"/>
      <c r="H144" s="2"/>
      <c r="I144" s="2"/>
      <c r="J144" s="2"/>
      <c r="K144" s="2"/>
      <c r="L144" s="2"/>
      <c r="M144" s="320"/>
      <c r="N144" s="2"/>
      <c r="O144" s="2"/>
      <c r="P144" s="2"/>
      <c r="Q144" s="2"/>
      <c r="R144" s="2"/>
      <c r="S144" s="2"/>
      <c r="T144" s="2"/>
      <c r="U144" s="2"/>
      <c r="V144" s="2"/>
      <c r="W144" s="2"/>
      <c r="X144" s="2"/>
      <c r="Y144" s="2"/>
      <c r="Z144" s="2"/>
      <c r="AA144" s="2"/>
    </row>
    <row r="145" spans="1:27" hidden="1">
      <c r="A145" s="2"/>
      <c r="B145" s="2"/>
      <c r="C145" s="47"/>
      <c r="D145" s="2" t="s">
        <v>152</v>
      </c>
      <c r="E145" s="47" t="str">
        <f>IF('START - AWARD DETAILS'!C47="","",'START - AWARD DETAILS'!C47)</f>
        <v/>
      </c>
      <c r="F145" s="2"/>
      <c r="G145" s="2"/>
      <c r="H145" s="2"/>
      <c r="I145" s="2"/>
      <c r="J145" s="2"/>
      <c r="K145" s="2"/>
      <c r="L145" s="2"/>
      <c r="M145" s="320"/>
      <c r="N145" s="2"/>
      <c r="O145" s="2"/>
      <c r="P145" s="2"/>
      <c r="Q145" s="2"/>
      <c r="R145" s="2"/>
      <c r="S145" s="2"/>
      <c r="T145" s="2"/>
      <c r="U145" s="2"/>
      <c r="V145" s="2"/>
      <c r="W145" s="2"/>
      <c r="X145" s="2"/>
      <c r="Y145" s="2"/>
      <c r="Z145" s="2"/>
      <c r="AA145" s="2"/>
    </row>
    <row r="146" spans="1:27" hidden="1">
      <c r="A146" s="2"/>
      <c r="B146" s="2"/>
      <c r="C146" s="47"/>
      <c r="D146" s="2" t="s">
        <v>153</v>
      </c>
      <c r="E146" s="47" t="str">
        <f>IF('START - AWARD DETAILS'!C48="","",'START - AWARD DETAILS'!C48)</f>
        <v/>
      </c>
      <c r="F146" s="2"/>
      <c r="G146" s="2"/>
      <c r="H146" s="2"/>
      <c r="I146" s="2"/>
      <c r="J146" s="2"/>
      <c r="K146" s="2"/>
      <c r="L146" s="2"/>
      <c r="M146" s="320"/>
      <c r="N146" s="2"/>
      <c r="O146" s="2"/>
      <c r="P146" s="2"/>
      <c r="Q146" s="2"/>
      <c r="R146" s="2"/>
      <c r="S146" s="2"/>
      <c r="T146" s="2"/>
      <c r="U146" s="2"/>
      <c r="V146" s="2"/>
      <c r="W146" s="2"/>
      <c r="X146" s="2"/>
      <c r="Y146" s="2"/>
      <c r="Z146" s="2"/>
      <c r="AA146" s="2"/>
    </row>
    <row r="147" spans="1:27" hidden="1">
      <c r="A147" s="2"/>
      <c r="B147" s="2"/>
      <c r="C147" s="47"/>
      <c r="D147" s="2"/>
      <c r="E147" s="47" t="str">
        <f>IF('START - AWARD DETAILS'!C49="","",'START - AWARD DETAILS'!C49)</f>
        <v/>
      </c>
      <c r="F147" s="2"/>
      <c r="G147" s="2"/>
      <c r="H147" s="2"/>
      <c r="I147" s="2"/>
      <c r="J147" s="2"/>
      <c r="K147" s="2"/>
      <c r="L147" s="2"/>
      <c r="M147" s="320"/>
      <c r="N147" s="2"/>
      <c r="O147" s="2"/>
      <c r="P147" s="2"/>
      <c r="Q147" s="2"/>
      <c r="R147" s="2"/>
      <c r="S147" s="2"/>
      <c r="T147" s="2"/>
      <c r="U147" s="2"/>
      <c r="V147" s="2"/>
      <c r="W147" s="2"/>
      <c r="X147" s="2"/>
      <c r="Y147" s="2"/>
      <c r="Z147" s="2"/>
      <c r="AA147" s="2"/>
    </row>
    <row r="148" spans="1:27" hidden="1">
      <c r="A148" s="2"/>
      <c r="B148" s="2"/>
      <c r="C148" s="47"/>
      <c r="D148" s="2"/>
      <c r="E148" s="47" t="str">
        <f>IF('START - AWARD DETAILS'!C50="","",'START - AWARD DETAILS'!C50)</f>
        <v/>
      </c>
      <c r="F148" s="2"/>
      <c r="G148" s="2"/>
      <c r="H148" s="2"/>
      <c r="I148" s="2"/>
      <c r="J148" s="2"/>
      <c r="K148" s="2"/>
      <c r="L148" s="2"/>
      <c r="M148" s="320"/>
      <c r="N148" s="2"/>
      <c r="O148" s="2"/>
      <c r="P148" s="2"/>
      <c r="Q148" s="2"/>
      <c r="R148" s="2"/>
      <c r="S148" s="2"/>
      <c r="T148" s="2"/>
      <c r="U148" s="2"/>
      <c r="V148" s="2"/>
      <c r="W148" s="2"/>
      <c r="X148" s="2"/>
      <c r="Y148" s="2"/>
      <c r="Z148" s="2"/>
      <c r="AA148" s="2"/>
    </row>
    <row r="149" spans="1:27" hidden="1">
      <c r="A149" s="2"/>
      <c r="B149" s="2"/>
      <c r="C149" s="47"/>
      <c r="D149" s="2"/>
      <c r="E149" s="47" t="str">
        <f>IF('START - AWARD DETAILS'!C51="","",'START - AWARD DETAILS'!C51)</f>
        <v/>
      </c>
      <c r="F149" s="2"/>
      <c r="G149" s="2"/>
      <c r="H149" s="2"/>
      <c r="I149" s="2"/>
      <c r="J149" s="2"/>
      <c r="K149" s="2"/>
      <c r="L149" s="2"/>
      <c r="M149" s="320"/>
      <c r="N149" s="2"/>
      <c r="O149" s="2"/>
      <c r="P149" s="2"/>
      <c r="Q149" s="2"/>
      <c r="R149" s="2"/>
      <c r="S149" s="2"/>
      <c r="T149" s="2"/>
      <c r="U149" s="2"/>
      <c r="V149" s="2"/>
      <c r="W149" s="2"/>
      <c r="X149" s="2"/>
      <c r="Y149" s="2"/>
      <c r="Z149" s="2"/>
      <c r="AA149" s="2"/>
    </row>
    <row r="150" spans="1:27" hidden="1">
      <c r="A150" s="2"/>
      <c r="B150" s="2"/>
      <c r="C150" s="47"/>
      <c r="D150" s="2"/>
      <c r="E150" s="47" t="str">
        <f>IF('START - AWARD DETAILS'!C52="","",'START - AWARD DETAILS'!C52)</f>
        <v/>
      </c>
      <c r="F150" s="2"/>
      <c r="G150" s="2"/>
      <c r="H150" s="2"/>
      <c r="I150" s="2"/>
      <c r="J150" s="2"/>
      <c r="K150" s="2"/>
      <c r="L150" s="2"/>
      <c r="M150" s="320"/>
      <c r="N150" s="2"/>
      <c r="O150" s="2"/>
      <c r="P150" s="2"/>
      <c r="Q150" s="2"/>
      <c r="R150" s="2"/>
      <c r="S150" s="2"/>
      <c r="T150" s="2"/>
      <c r="U150" s="2"/>
      <c r="V150" s="2"/>
      <c r="W150" s="2"/>
      <c r="X150" s="2"/>
      <c r="Y150" s="2"/>
      <c r="Z150" s="2"/>
      <c r="AA150" s="2"/>
    </row>
    <row r="151" spans="1:27" hidden="1">
      <c r="A151" s="2"/>
      <c r="B151" s="2"/>
      <c r="C151" s="47"/>
      <c r="D151" s="2"/>
      <c r="E151" s="47" t="str">
        <f>IF('START - AWARD DETAILS'!C53="","",'START - AWARD DETAILS'!C53)</f>
        <v/>
      </c>
      <c r="F151" s="2"/>
      <c r="G151" s="2"/>
      <c r="H151" s="2"/>
      <c r="I151" s="2"/>
      <c r="J151" s="2"/>
      <c r="K151" s="2"/>
      <c r="L151" s="2"/>
      <c r="M151" s="320"/>
      <c r="N151" s="2"/>
      <c r="O151" s="2"/>
      <c r="P151" s="2"/>
      <c r="Q151" s="2"/>
      <c r="R151" s="2"/>
      <c r="S151" s="2"/>
      <c r="T151" s="2"/>
      <c r="U151" s="2"/>
      <c r="V151" s="2"/>
      <c r="W151" s="2"/>
      <c r="X151" s="2"/>
      <c r="Y151" s="2"/>
      <c r="Z151" s="2"/>
      <c r="AA151" s="2"/>
    </row>
    <row r="152" spans="1:27" hidden="1">
      <c r="A152" s="2"/>
      <c r="B152" s="2"/>
      <c r="C152" s="47"/>
      <c r="D152" s="2"/>
      <c r="E152" s="47" t="str">
        <f>IF('START - AWARD DETAILS'!C54="","",'START - AWARD DETAILS'!C54)</f>
        <v/>
      </c>
      <c r="F152" s="2"/>
      <c r="G152" s="2"/>
      <c r="H152" s="2"/>
      <c r="I152" s="2"/>
      <c r="J152" s="2"/>
      <c r="K152" s="2"/>
      <c r="L152" s="2"/>
      <c r="M152" s="320"/>
      <c r="N152" s="2"/>
      <c r="O152" s="2"/>
      <c r="P152" s="2"/>
      <c r="Q152" s="2"/>
      <c r="R152" s="2"/>
      <c r="S152" s="2"/>
      <c r="T152" s="2"/>
      <c r="U152" s="2"/>
      <c r="V152" s="2"/>
      <c r="W152" s="2"/>
      <c r="X152" s="2"/>
      <c r="Y152" s="2"/>
      <c r="Z152" s="2"/>
      <c r="AA152" s="2"/>
    </row>
    <row r="153" spans="1:27" hidden="1">
      <c r="A153" s="2"/>
      <c r="B153" s="2"/>
      <c r="C153" s="47"/>
      <c r="D153" s="2"/>
      <c r="E153" s="47" t="str">
        <f>IF('START - AWARD DETAILS'!C55="","",'START - AWARD DETAILS'!C55)</f>
        <v/>
      </c>
      <c r="F153" s="2"/>
      <c r="G153" s="2"/>
      <c r="H153" s="2"/>
      <c r="I153" s="2"/>
      <c r="J153" s="2"/>
      <c r="K153" s="2"/>
      <c r="L153" s="2"/>
      <c r="M153" s="320"/>
      <c r="N153" s="2"/>
      <c r="O153" s="2"/>
      <c r="P153" s="2"/>
      <c r="Q153" s="2"/>
      <c r="R153" s="2"/>
      <c r="S153" s="2"/>
      <c r="T153" s="2"/>
      <c r="U153" s="2"/>
      <c r="V153" s="2"/>
      <c r="W153" s="2"/>
      <c r="X153" s="2"/>
      <c r="Y153" s="2"/>
      <c r="Z153" s="2"/>
      <c r="AA153" s="2"/>
    </row>
    <row r="154" spans="1:27" hidden="1">
      <c r="A154" s="2"/>
      <c r="B154" s="2"/>
      <c r="C154" s="47"/>
      <c r="D154" s="2"/>
      <c r="E154" s="47" t="str">
        <f>IF('START - AWARD DETAILS'!C56="","",'START - AWARD DETAILS'!C56)</f>
        <v/>
      </c>
      <c r="F154" s="2"/>
      <c r="G154" s="2"/>
      <c r="H154" s="2"/>
      <c r="I154" s="2"/>
      <c r="J154" s="2"/>
      <c r="K154" s="2"/>
      <c r="L154" s="2"/>
      <c r="M154" s="320"/>
      <c r="N154" s="2"/>
      <c r="O154" s="2"/>
      <c r="P154" s="2"/>
      <c r="Q154" s="2"/>
      <c r="R154" s="2"/>
      <c r="S154" s="2"/>
      <c r="T154" s="2"/>
      <c r="U154" s="2"/>
      <c r="V154" s="2"/>
      <c r="W154" s="2"/>
      <c r="X154" s="2"/>
      <c r="Y154" s="2"/>
      <c r="Z154" s="2"/>
      <c r="AA154" s="2"/>
    </row>
    <row r="155" spans="1:27" hidden="1">
      <c r="A155" s="2"/>
      <c r="B155" s="2"/>
      <c r="C155" s="47"/>
      <c r="D155" s="2"/>
      <c r="E155" s="47" t="str">
        <f>IF('START - AWARD DETAILS'!C57="","",'START - AWARD DETAILS'!C57)</f>
        <v/>
      </c>
      <c r="F155" s="2"/>
      <c r="G155" s="2"/>
      <c r="H155" s="2"/>
      <c r="I155" s="2"/>
      <c r="J155" s="2"/>
      <c r="K155" s="2"/>
      <c r="L155" s="2"/>
      <c r="M155" s="320"/>
      <c r="N155" s="2"/>
      <c r="O155" s="2"/>
      <c r="P155" s="2"/>
      <c r="Q155" s="2"/>
      <c r="R155" s="2"/>
      <c r="S155" s="2"/>
      <c r="T155" s="2"/>
      <c r="U155" s="2"/>
      <c r="V155" s="2"/>
      <c r="W155" s="2"/>
      <c r="X155" s="2"/>
      <c r="Y155" s="2"/>
      <c r="Z155" s="2"/>
      <c r="AA155" s="2"/>
    </row>
    <row r="156" spans="1:27" hidden="1">
      <c r="A156" s="2"/>
      <c r="B156" s="2"/>
      <c r="C156" s="47"/>
      <c r="D156" s="2"/>
      <c r="E156" s="47" t="str">
        <f>IF('START - AWARD DETAILS'!C58="","",'START - AWARD DETAILS'!C58)</f>
        <v/>
      </c>
      <c r="F156" s="2"/>
      <c r="G156" s="2"/>
      <c r="H156" s="2"/>
      <c r="I156" s="2"/>
      <c r="J156" s="2"/>
      <c r="K156" s="2"/>
      <c r="L156" s="2"/>
      <c r="M156" s="320"/>
      <c r="N156" s="2"/>
      <c r="O156" s="2"/>
      <c r="P156" s="2"/>
      <c r="Q156" s="2"/>
      <c r="R156" s="2"/>
      <c r="S156" s="2"/>
      <c r="T156" s="2"/>
      <c r="U156" s="2"/>
      <c r="V156" s="2"/>
      <c r="W156" s="2"/>
      <c r="X156" s="2"/>
      <c r="Y156" s="2"/>
      <c r="Z156" s="2"/>
      <c r="AA156" s="2"/>
    </row>
    <row r="157" spans="1:27" hidden="1">
      <c r="A157" s="2"/>
      <c r="B157" s="2"/>
      <c r="C157" s="47"/>
      <c r="D157" s="2"/>
      <c r="E157" s="47" t="str">
        <f>IF('START - AWARD DETAILS'!C59="","",'START - AWARD DETAILS'!C59)</f>
        <v/>
      </c>
      <c r="F157" s="2"/>
      <c r="G157" s="2"/>
      <c r="H157" s="2"/>
      <c r="I157" s="2"/>
      <c r="J157" s="2"/>
      <c r="K157" s="2"/>
      <c r="L157" s="2"/>
      <c r="M157" s="320"/>
      <c r="N157" s="2"/>
      <c r="O157" s="2"/>
      <c r="P157" s="2"/>
      <c r="Q157" s="2"/>
      <c r="R157" s="2"/>
      <c r="S157" s="2"/>
      <c r="T157" s="2"/>
      <c r="U157" s="2"/>
      <c r="V157" s="2"/>
      <c r="W157" s="2"/>
      <c r="X157" s="2"/>
      <c r="Y157" s="2"/>
      <c r="Z157" s="2"/>
      <c r="AA157" s="2"/>
    </row>
    <row r="158" spans="1:27" hidden="1">
      <c r="A158" s="2"/>
      <c r="B158" s="2"/>
      <c r="C158" s="47"/>
      <c r="D158" s="2"/>
      <c r="E158" s="47" t="str">
        <f>IF('START - AWARD DETAILS'!C60="","",'START - AWARD DETAILS'!C60)</f>
        <v/>
      </c>
      <c r="F158" s="2"/>
      <c r="G158" s="2"/>
      <c r="H158" s="2"/>
      <c r="I158" s="2"/>
      <c r="J158" s="2"/>
      <c r="K158" s="2"/>
      <c r="L158" s="2"/>
      <c r="M158" s="320"/>
      <c r="N158" s="2"/>
      <c r="O158" s="2"/>
      <c r="P158" s="2"/>
      <c r="Q158" s="2"/>
      <c r="R158" s="2"/>
      <c r="S158" s="2"/>
      <c r="T158" s="2"/>
      <c r="U158" s="2"/>
      <c r="V158" s="2"/>
      <c r="W158" s="2"/>
      <c r="X158" s="2"/>
      <c r="Y158" s="2"/>
      <c r="Z158" s="2"/>
      <c r="AA158" s="2"/>
    </row>
    <row r="159" spans="1:27" hidden="1">
      <c r="A159" s="2"/>
      <c r="B159" s="2"/>
      <c r="C159" s="47"/>
      <c r="D159" s="2"/>
      <c r="E159" s="47" t="str">
        <f>IF('START - AWARD DETAILS'!C61="","",'START - AWARD DETAILS'!C61)</f>
        <v/>
      </c>
      <c r="F159" s="2"/>
      <c r="G159" s="2"/>
      <c r="H159" s="2"/>
      <c r="I159" s="2"/>
      <c r="J159" s="2"/>
      <c r="K159" s="2"/>
      <c r="L159" s="2"/>
      <c r="M159" s="320"/>
      <c r="N159" s="2"/>
      <c r="O159" s="2"/>
      <c r="P159" s="2"/>
      <c r="Q159" s="2"/>
      <c r="R159" s="2"/>
      <c r="S159" s="2"/>
      <c r="T159" s="2"/>
      <c r="U159" s="2"/>
      <c r="V159" s="2"/>
      <c r="W159" s="2"/>
      <c r="X159" s="2"/>
      <c r="Y159" s="2"/>
      <c r="Z159" s="2"/>
      <c r="AA159" s="2"/>
    </row>
    <row r="160" spans="1:27" hidden="1">
      <c r="A160" s="2"/>
      <c r="B160" s="2"/>
      <c r="C160" s="47"/>
      <c r="D160" s="2"/>
      <c r="E160" s="47"/>
      <c r="F160" s="2"/>
      <c r="G160" s="2"/>
      <c r="H160" s="2"/>
      <c r="I160" s="2"/>
      <c r="J160" s="2"/>
      <c r="K160" s="2"/>
      <c r="L160" s="2"/>
      <c r="M160" s="320"/>
      <c r="N160" s="2"/>
      <c r="O160" s="2"/>
      <c r="P160" s="2"/>
      <c r="Q160" s="2"/>
      <c r="R160" s="2"/>
      <c r="S160" s="2"/>
      <c r="T160" s="2"/>
      <c r="U160" s="2"/>
      <c r="V160" s="2"/>
      <c r="W160" s="2"/>
      <c r="X160" s="2"/>
      <c r="Y160" s="2"/>
      <c r="Z160" s="2"/>
      <c r="AA160" s="2"/>
    </row>
    <row r="161" spans="1:27" hidden="1">
      <c r="A161" s="2"/>
      <c r="B161" s="2"/>
      <c r="C161" s="47"/>
      <c r="D161" s="2"/>
      <c r="E161" s="47"/>
      <c r="F161" s="2"/>
      <c r="G161" s="2"/>
      <c r="H161" s="2"/>
      <c r="I161" s="2"/>
      <c r="J161" s="2"/>
      <c r="K161" s="2"/>
      <c r="L161" s="2"/>
      <c r="M161" s="320"/>
      <c r="N161" s="2"/>
      <c r="O161" s="2"/>
      <c r="P161" s="2"/>
      <c r="Q161" s="2"/>
      <c r="R161" s="2"/>
      <c r="S161" s="2"/>
      <c r="T161" s="2"/>
      <c r="U161" s="2"/>
      <c r="V161" s="2"/>
      <c r="W161" s="2"/>
      <c r="X161" s="2"/>
      <c r="Y161" s="2"/>
      <c r="Z161" s="2"/>
      <c r="AA161" s="2"/>
    </row>
    <row r="162" spans="1:27" hidden="1">
      <c r="A162" s="2"/>
      <c r="B162" s="2"/>
      <c r="C162" s="47"/>
      <c r="D162" s="2"/>
      <c r="E162" s="47"/>
      <c r="F162" s="2"/>
      <c r="G162" s="2"/>
      <c r="H162" s="2"/>
      <c r="I162" s="2"/>
      <c r="J162" s="2"/>
      <c r="K162" s="2"/>
      <c r="L162" s="2"/>
      <c r="M162" s="320"/>
      <c r="N162" s="2"/>
      <c r="O162" s="2"/>
      <c r="P162" s="2"/>
      <c r="Q162" s="2"/>
      <c r="R162" s="2"/>
      <c r="S162" s="2"/>
      <c r="T162" s="2"/>
      <c r="U162" s="2"/>
      <c r="V162" s="2"/>
      <c r="W162" s="2"/>
      <c r="X162" s="2"/>
      <c r="Y162" s="2"/>
      <c r="Z162" s="2"/>
      <c r="AA162" s="2"/>
    </row>
    <row r="163" spans="1:27" hidden="1">
      <c r="A163" s="2"/>
      <c r="B163" s="2"/>
      <c r="C163" s="47"/>
      <c r="D163" s="2"/>
      <c r="E163" s="47"/>
      <c r="F163" s="2"/>
      <c r="G163" s="2"/>
      <c r="H163" s="2"/>
      <c r="I163" s="2"/>
      <c r="J163" s="2"/>
      <c r="K163" s="2"/>
      <c r="L163" s="2"/>
      <c r="M163" s="320"/>
      <c r="N163" s="2"/>
      <c r="O163" s="2"/>
      <c r="P163" s="2"/>
      <c r="Q163" s="2"/>
      <c r="R163" s="2"/>
      <c r="S163" s="2"/>
      <c r="T163" s="2"/>
      <c r="U163" s="2"/>
      <c r="V163" s="2"/>
      <c r="W163" s="2"/>
      <c r="X163" s="2"/>
      <c r="Y163" s="2"/>
      <c r="Z163" s="2"/>
      <c r="AA163" s="2"/>
    </row>
    <row r="164" spans="1:27" hidden="1">
      <c r="A164" s="2"/>
      <c r="B164" s="2"/>
      <c r="C164" s="47"/>
      <c r="D164" s="2"/>
      <c r="E164" s="47"/>
      <c r="F164" s="2"/>
      <c r="G164" s="2"/>
      <c r="H164" s="2"/>
      <c r="I164" s="2"/>
      <c r="J164" s="2"/>
      <c r="K164" s="2"/>
      <c r="L164" s="2"/>
      <c r="M164" s="320"/>
      <c r="N164" s="2"/>
      <c r="O164" s="2"/>
      <c r="P164" s="2"/>
      <c r="Q164" s="2"/>
      <c r="R164" s="2"/>
      <c r="S164" s="2"/>
      <c r="T164" s="2"/>
      <c r="U164" s="2"/>
      <c r="V164" s="2"/>
      <c r="W164" s="2"/>
      <c r="X164" s="2"/>
      <c r="Y164" s="2"/>
      <c r="Z164" s="2"/>
      <c r="AA164" s="2"/>
    </row>
    <row r="165" spans="1:27" hidden="1">
      <c r="A165" s="2"/>
      <c r="B165" s="2"/>
      <c r="C165" s="47"/>
      <c r="D165" s="2"/>
      <c r="E165" s="47"/>
      <c r="F165" s="2"/>
      <c r="G165" s="2"/>
      <c r="H165" s="2"/>
      <c r="I165" s="2"/>
      <c r="J165" s="2"/>
      <c r="K165" s="2"/>
      <c r="L165" s="2"/>
      <c r="M165" s="320"/>
      <c r="N165" s="2"/>
      <c r="O165" s="2"/>
      <c r="P165" s="2"/>
      <c r="Q165" s="2"/>
      <c r="R165" s="2"/>
      <c r="S165" s="2"/>
      <c r="T165" s="2"/>
      <c r="U165" s="2"/>
      <c r="V165" s="2"/>
      <c r="W165" s="2"/>
      <c r="X165" s="2"/>
      <c r="Y165" s="2"/>
      <c r="Z165" s="2"/>
      <c r="AA165" s="2"/>
    </row>
    <row r="166" spans="1:27" hidden="1">
      <c r="A166" s="2"/>
      <c r="B166" s="2"/>
      <c r="C166" s="47"/>
      <c r="D166" s="2"/>
      <c r="E166" s="47"/>
      <c r="F166" s="2"/>
      <c r="G166" s="2"/>
      <c r="H166" s="2"/>
      <c r="I166" s="2"/>
      <c r="J166" s="2"/>
      <c r="K166" s="2"/>
      <c r="L166" s="2"/>
      <c r="M166" s="320"/>
      <c r="N166" s="2"/>
      <c r="O166" s="2"/>
      <c r="P166" s="2"/>
      <c r="Q166" s="2"/>
      <c r="R166" s="2"/>
      <c r="S166" s="2"/>
      <c r="T166" s="2"/>
      <c r="U166" s="2"/>
      <c r="V166" s="2"/>
      <c r="W166" s="2"/>
      <c r="X166" s="2"/>
      <c r="Y166" s="2"/>
      <c r="Z166" s="2"/>
      <c r="AA166" s="2"/>
    </row>
    <row r="167" spans="1:27" hidden="1">
      <c r="A167" s="2"/>
      <c r="B167" s="2"/>
      <c r="C167" s="47"/>
      <c r="D167" s="2"/>
      <c r="E167" s="47"/>
      <c r="F167" s="2"/>
      <c r="G167" s="2"/>
      <c r="H167" s="2"/>
      <c r="I167" s="2"/>
      <c r="J167" s="2"/>
      <c r="K167" s="2"/>
      <c r="L167" s="2"/>
      <c r="M167" s="320"/>
      <c r="N167" s="2"/>
      <c r="O167" s="2"/>
      <c r="P167" s="2"/>
      <c r="Q167" s="2"/>
      <c r="R167" s="2"/>
      <c r="S167" s="2"/>
      <c r="T167" s="2"/>
      <c r="U167" s="2"/>
      <c r="V167" s="2"/>
      <c r="W167" s="2"/>
      <c r="X167" s="2"/>
      <c r="Y167" s="2"/>
      <c r="Z167" s="2"/>
      <c r="AA167" s="2"/>
    </row>
    <row r="168" spans="1:27" hidden="1">
      <c r="A168" s="2"/>
      <c r="B168" s="2"/>
      <c r="C168" s="47"/>
      <c r="D168" s="2"/>
      <c r="E168" s="47"/>
      <c r="F168" s="2"/>
      <c r="G168" s="2"/>
      <c r="H168" s="2"/>
      <c r="I168" s="2"/>
      <c r="J168" s="2"/>
      <c r="K168" s="2"/>
      <c r="L168" s="2"/>
      <c r="M168" s="320"/>
      <c r="N168" s="2"/>
      <c r="O168" s="2"/>
      <c r="P168" s="2"/>
      <c r="Q168" s="2"/>
      <c r="R168" s="2"/>
      <c r="S168" s="2"/>
      <c r="T168" s="2"/>
      <c r="U168" s="2"/>
      <c r="V168" s="2"/>
      <c r="W168" s="2"/>
      <c r="X168" s="2"/>
      <c r="Y168" s="2"/>
      <c r="Z168" s="2"/>
      <c r="AA168" s="2"/>
    </row>
    <row r="169" spans="1:27" hidden="1">
      <c r="A169" s="2"/>
      <c r="B169" s="2"/>
      <c r="C169" s="47"/>
      <c r="D169" s="2"/>
      <c r="E169" s="47"/>
      <c r="F169" s="2"/>
      <c r="G169" s="2"/>
      <c r="H169" s="2"/>
      <c r="I169" s="2"/>
      <c r="J169" s="2"/>
      <c r="K169" s="2"/>
      <c r="L169" s="2"/>
      <c r="M169" s="320"/>
      <c r="N169" s="2"/>
      <c r="O169" s="2"/>
      <c r="P169" s="2"/>
      <c r="Q169" s="2"/>
      <c r="R169" s="2"/>
      <c r="S169" s="2"/>
      <c r="T169" s="2"/>
      <c r="U169" s="2"/>
      <c r="V169" s="2"/>
      <c r="W169" s="2"/>
      <c r="X169" s="2"/>
      <c r="Y169" s="2"/>
      <c r="Z169" s="2"/>
      <c r="AA169" s="2"/>
    </row>
    <row r="170" spans="1:27" hidden="1">
      <c r="A170" s="2"/>
      <c r="B170" s="2"/>
      <c r="C170" s="47"/>
      <c r="D170" s="2"/>
      <c r="E170" s="47"/>
      <c r="F170" s="2"/>
      <c r="G170" s="2"/>
      <c r="H170" s="2"/>
      <c r="I170" s="2"/>
      <c r="J170" s="2"/>
      <c r="K170" s="2"/>
      <c r="L170" s="2"/>
      <c r="M170" s="320"/>
      <c r="N170" s="2"/>
      <c r="O170" s="2"/>
      <c r="P170" s="2"/>
      <c r="Q170" s="2"/>
      <c r="R170" s="2"/>
      <c r="S170" s="2"/>
      <c r="T170" s="2"/>
      <c r="U170" s="2"/>
      <c r="V170" s="2"/>
      <c r="W170" s="2"/>
      <c r="X170" s="2"/>
      <c r="Y170" s="2"/>
      <c r="Z170" s="2"/>
      <c r="AA170" s="2"/>
    </row>
    <row r="171" spans="1:27" hidden="1">
      <c r="A171" s="2"/>
      <c r="B171" s="2"/>
      <c r="C171" s="47"/>
      <c r="D171" s="2"/>
      <c r="E171" s="47"/>
      <c r="F171" s="2"/>
      <c r="G171" s="2"/>
      <c r="H171" s="2"/>
      <c r="I171" s="2"/>
      <c r="J171" s="2"/>
      <c r="K171" s="2"/>
      <c r="L171" s="2"/>
      <c r="M171" s="320"/>
      <c r="N171" s="2"/>
      <c r="O171" s="2"/>
      <c r="P171" s="2"/>
      <c r="Q171" s="2"/>
      <c r="R171" s="2"/>
      <c r="S171" s="2"/>
      <c r="T171" s="2"/>
      <c r="U171" s="2"/>
      <c r="V171" s="2"/>
      <c r="W171" s="2"/>
      <c r="X171" s="2"/>
      <c r="Y171" s="2"/>
      <c r="Z171" s="2"/>
      <c r="AA171" s="2"/>
    </row>
    <row r="172" spans="1:27" hidden="1">
      <c r="A172" s="2"/>
      <c r="B172" s="2"/>
      <c r="C172" s="47"/>
      <c r="D172" s="2"/>
      <c r="E172" s="47"/>
      <c r="F172" s="2"/>
      <c r="G172" s="2"/>
      <c r="H172" s="2"/>
      <c r="I172" s="2"/>
      <c r="J172" s="2"/>
      <c r="K172" s="2"/>
      <c r="L172" s="2"/>
      <c r="M172" s="320"/>
      <c r="N172" s="2"/>
      <c r="O172" s="2"/>
      <c r="P172" s="2"/>
      <c r="Q172" s="2"/>
      <c r="R172" s="2"/>
      <c r="S172" s="2"/>
      <c r="T172" s="2"/>
      <c r="U172" s="2"/>
      <c r="V172" s="2"/>
      <c r="W172" s="2"/>
      <c r="X172" s="2"/>
      <c r="Y172" s="2"/>
      <c r="Z172" s="2"/>
      <c r="AA172" s="2"/>
    </row>
    <row r="173" spans="1:27" hidden="1">
      <c r="A173" s="2"/>
      <c r="B173" s="2"/>
      <c r="C173" s="47"/>
      <c r="D173" s="2"/>
      <c r="E173" s="47"/>
      <c r="F173" s="2"/>
      <c r="G173" s="2"/>
      <c r="H173" s="2"/>
      <c r="I173" s="2"/>
      <c r="J173" s="2"/>
      <c r="K173" s="2"/>
      <c r="L173" s="2"/>
      <c r="M173" s="320"/>
      <c r="N173" s="2"/>
      <c r="O173" s="2"/>
      <c r="P173" s="2"/>
      <c r="Q173" s="2"/>
      <c r="R173" s="2"/>
      <c r="S173" s="2"/>
      <c r="T173" s="2"/>
      <c r="U173" s="2"/>
      <c r="V173" s="2"/>
      <c r="W173" s="2"/>
      <c r="X173" s="2"/>
      <c r="Y173" s="2"/>
      <c r="Z173" s="2"/>
      <c r="AA173" s="2"/>
    </row>
    <row r="174" spans="1:27" hidden="1">
      <c r="A174" s="2"/>
      <c r="B174" s="2"/>
      <c r="C174" s="47"/>
      <c r="D174" s="2"/>
      <c r="E174" s="47"/>
      <c r="F174" s="2"/>
      <c r="G174" s="2"/>
      <c r="H174" s="2"/>
      <c r="I174" s="2"/>
      <c r="J174" s="2"/>
      <c r="K174" s="2"/>
      <c r="L174" s="2"/>
      <c r="M174" s="320"/>
      <c r="N174" s="2"/>
      <c r="O174" s="2"/>
      <c r="P174" s="2"/>
      <c r="Q174" s="2"/>
      <c r="R174" s="2"/>
      <c r="S174" s="2"/>
      <c r="T174" s="2"/>
      <c r="U174" s="2"/>
      <c r="V174" s="2"/>
      <c r="W174" s="2"/>
      <c r="X174" s="2"/>
      <c r="Y174" s="2"/>
      <c r="Z174" s="2"/>
      <c r="AA174" s="2"/>
    </row>
    <row r="175" spans="1:27" hidden="1">
      <c r="A175" s="2"/>
      <c r="B175" s="2"/>
      <c r="C175" s="47"/>
      <c r="D175" s="2"/>
      <c r="E175" s="47"/>
      <c r="F175" s="2"/>
      <c r="G175" s="2"/>
      <c r="H175" s="2"/>
      <c r="I175" s="2"/>
      <c r="J175" s="2"/>
      <c r="K175" s="2"/>
      <c r="L175" s="2"/>
      <c r="M175" s="320"/>
      <c r="N175" s="2"/>
      <c r="O175" s="2"/>
      <c r="P175" s="2"/>
      <c r="Q175" s="2"/>
      <c r="R175" s="2"/>
      <c r="S175" s="2"/>
      <c r="T175" s="2"/>
      <c r="U175" s="2"/>
      <c r="V175" s="2"/>
      <c r="W175" s="2"/>
      <c r="X175" s="2"/>
      <c r="Y175" s="2"/>
      <c r="Z175" s="2"/>
      <c r="AA175" s="2"/>
    </row>
    <row r="176" spans="1:27" hidden="1">
      <c r="A176" s="2"/>
      <c r="B176" s="2"/>
      <c r="C176" s="47"/>
      <c r="D176" s="2"/>
      <c r="E176" s="47"/>
      <c r="F176" s="2"/>
      <c r="G176" s="2"/>
      <c r="H176" s="2"/>
      <c r="I176" s="2"/>
      <c r="J176" s="2"/>
      <c r="K176" s="2"/>
      <c r="L176" s="2"/>
      <c r="M176" s="320"/>
      <c r="N176" s="2"/>
      <c r="O176" s="2"/>
      <c r="P176" s="2"/>
      <c r="Q176" s="2"/>
      <c r="R176" s="2"/>
      <c r="S176" s="2"/>
      <c r="T176" s="2"/>
      <c r="U176" s="2"/>
      <c r="V176" s="2"/>
      <c r="W176" s="2"/>
      <c r="X176" s="2"/>
      <c r="Y176" s="2"/>
      <c r="Z176" s="2"/>
      <c r="AA176" s="2"/>
    </row>
    <row r="177" spans="1:27" hidden="1">
      <c r="A177" s="2"/>
      <c r="B177" s="2"/>
      <c r="C177" s="47"/>
      <c r="D177" s="2"/>
      <c r="E177" s="47"/>
      <c r="F177" s="2"/>
      <c r="G177" s="2"/>
      <c r="H177" s="2"/>
      <c r="I177" s="2"/>
      <c r="J177" s="2"/>
      <c r="K177" s="2"/>
      <c r="L177" s="2"/>
      <c r="M177" s="320"/>
      <c r="N177" s="2"/>
      <c r="O177" s="2"/>
      <c r="P177" s="2"/>
      <c r="Q177" s="2"/>
      <c r="R177" s="2"/>
      <c r="S177" s="2"/>
      <c r="T177" s="2"/>
      <c r="U177" s="2"/>
      <c r="V177" s="2"/>
      <c r="W177" s="2"/>
      <c r="X177" s="2"/>
      <c r="Y177" s="2"/>
      <c r="Z177" s="2"/>
      <c r="AA177" s="2"/>
    </row>
    <row r="178" spans="1:27" hidden="1">
      <c r="A178" s="2"/>
      <c r="B178" s="2"/>
      <c r="C178" s="47"/>
      <c r="D178" s="2"/>
      <c r="E178" s="47"/>
      <c r="F178" s="2"/>
      <c r="G178" s="2"/>
      <c r="H178" s="2"/>
      <c r="I178" s="2"/>
      <c r="J178" s="2"/>
      <c r="K178" s="2"/>
      <c r="L178" s="2"/>
      <c r="M178" s="320"/>
      <c r="N178" s="2"/>
      <c r="O178" s="2"/>
      <c r="P178" s="2"/>
      <c r="Q178" s="2"/>
      <c r="R178" s="2"/>
      <c r="S178" s="2"/>
      <c r="T178" s="2"/>
      <c r="U178" s="2"/>
      <c r="V178" s="2"/>
      <c r="W178" s="2"/>
      <c r="X178" s="2"/>
      <c r="Y178" s="2"/>
      <c r="Z178" s="2"/>
      <c r="AA178" s="2"/>
    </row>
    <row r="179" spans="1:27" hidden="1">
      <c r="A179" s="2"/>
      <c r="B179" s="2"/>
      <c r="C179" s="47"/>
      <c r="D179" s="2"/>
      <c r="E179" s="47"/>
      <c r="F179" s="2"/>
      <c r="G179" s="2"/>
      <c r="H179" s="2"/>
      <c r="I179" s="2"/>
      <c r="J179" s="2"/>
      <c r="K179" s="2"/>
      <c r="L179" s="2"/>
      <c r="M179" s="320"/>
      <c r="N179" s="2"/>
      <c r="O179" s="2"/>
      <c r="P179" s="2"/>
      <c r="Q179" s="2"/>
      <c r="R179" s="2"/>
      <c r="S179" s="2"/>
      <c r="T179" s="2"/>
      <c r="U179" s="2"/>
      <c r="V179" s="2"/>
      <c r="W179" s="2"/>
      <c r="X179" s="2"/>
      <c r="Y179" s="2"/>
      <c r="Z179" s="2"/>
      <c r="AA179" s="2"/>
    </row>
    <row r="180" spans="1:27" hidden="1">
      <c r="A180" s="2"/>
      <c r="B180" s="2"/>
      <c r="C180" s="47"/>
      <c r="D180" s="2"/>
      <c r="E180" s="47"/>
      <c r="F180" s="2"/>
      <c r="G180" s="2"/>
      <c r="H180" s="2"/>
      <c r="I180" s="2"/>
      <c r="J180" s="2"/>
      <c r="K180" s="2"/>
      <c r="L180" s="2"/>
      <c r="M180" s="320"/>
      <c r="N180" s="2"/>
      <c r="O180" s="2"/>
      <c r="P180" s="2"/>
      <c r="Q180" s="2"/>
      <c r="R180" s="2"/>
      <c r="S180" s="2"/>
      <c r="T180" s="2"/>
      <c r="U180" s="2"/>
      <c r="V180" s="2"/>
      <c r="W180" s="2"/>
      <c r="X180" s="2"/>
      <c r="Y180" s="2"/>
      <c r="Z180" s="2"/>
      <c r="AA180" s="2"/>
    </row>
    <row r="181" spans="1:27" hidden="1">
      <c r="A181" s="2"/>
      <c r="B181" s="2"/>
      <c r="C181" s="47"/>
      <c r="D181" s="2"/>
      <c r="E181" s="47"/>
      <c r="F181" s="2"/>
      <c r="G181" s="2"/>
      <c r="H181" s="2"/>
      <c r="I181" s="2"/>
      <c r="J181" s="2"/>
      <c r="K181" s="2"/>
      <c r="L181" s="2"/>
      <c r="M181" s="320"/>
      <c r="N181" s="2"/>
      <c r="O181" s="2"/>
      <c r="P181" s="2"/>
      <c r="Q181" s="2"/>
      <c r="R181" s="2"/>
      <c r="S181" s="2"/>
      <c r="T181" s="2"/>
      <c r="U181" s="2"/>
      <c r="V181" s="2"/>
      <c r="W181" s="2"/>
      <c r="X181" s="2"/>
      <c r="Y181" s="2"/>
      <c r="Z181" s="2"/>
      <c r="AA181" s="2"/>
    </row>
    <row r="182" spans="1:27" hidden="1">
      <c r="A182" s="2"/>
      <c r="B182" s="2"/>
      <c r="C182" s="47"/>
      <c r="D182" s="2"/>
      <c r="E182" s="47"/>
      <c r="F182" s="2"/>
      <c r="G182" s="2"/>
      <c r="H182" s="2"/>
      <c r="I182" s="2"/>
      <c r="J182" s="2"/>
      <c r="K182" s="2"/>
      <c r="L182" s="2"/>
      <c r="M182" s="320"/>
      <c r="N182" s="2"/>
      <c r="O182" s="2"/>
      <c r="P182" s="2"/>
      <c r="Q182" s="2"/>
      <c r="R182" s="2"/>
      <c r="S182" s="2"/>
      <c r="T182" s="2"/>
      <c r="U182" s="2"/>
      <c r="V182" s="2"/>
      <c r="W182" s="2"/>
      <c r="X182" s="2"/>
      <c r="Y182" s="2"/>
      <c r="Z182" s="2"/>
      <c r="AA182" s="2"/>
    </row>
    <row r="183" spans="1:27" hidden="1">
      <c r="A183" s="2"/>
      <c r="B183" s="2"/>
      <c r="C183" s="47"/>
      <c r="D183" s="2"/>
      <c r="E183" s="47"/>
      <c r="F183" s="2"/>
      <c r="G183" s="2"/>
      <c r="H183" s="2"/>
      <c r="I183" s="2"/>
      <c r="J183" s="2"/>
      <c r="K183" s="2"/>
      <c r="L183" s="2"/>
      <c r="M183" s="320"/>
      <c r="N183" s="2"/>
      <c r="O183" s="2"/>
      <c r="P183" s="2"/>
      <c r="Q183" s="2"/>
      <c r="R183" s="2"/>
      <c r="S183" s="2"/>
      <c r="T183" s="2"/>
      <c r="U183" s="2"/>
      <c r="V183" s="2"/>
      <c r="W183" s="2"/>
      <c r="X183" s="2"/>
      <c r="Y183" s="2"/>
      <c r="Z183" s="2"/>
      <c r="AA183" s="2"/>
    </row>
    <row r="184" spans="1:27" hidden="1">
      <c r="A184" s="2"/>
      <c r="B184" s="2"/>
      <c r="C184" s="47"/>
      <c r="D184" s="2"/>
      <c r="E184" s="47"/>
      <c r="F184" s="2"/>
      <c r="G184" s="2"/>
      <c r="H184" s="2"/>
      <c r="I184" s="2"/>
      <c r="J184" s="2"/>
      <c r="K184" s="2"/>
      <c r="L184" s="2"/>
      <c r="M184" s="320"/>
      <c r="N184" s="2"/>
      <c r="O184" s="2"/>
      <c r="P184" s="2"/>
      <c r="Q184" s="2"/>
      <c r="R184" s="2"/>
      <c r="S184" s="2"/>
      <c r="T184" s="2"/>
      <c r="U184" s="2"/>
      <c r="V184" s="2"/>
      <c r="W184" s="2"/>
      <c r="X184" s="2"/>
      <c r="Y184" s="2"/>
      <c r="Z184" s="2"/>
      <c r="AA184" s="2"/>
    </row>
    <row r="185" spans="1:27" hidden="1">
      <c r="A185" s="2"/>
      <c r="B185" s="2"/>
      <c r="C185" s="47"/>
      <c r="D185" s="2"/>
      <c r="E185" s="47"/>
      <c r="F185" s="2"/>
      <c r="G185" s="2"/>
      <c r="H185" s="2"/>
      <c r="I185" s="2"/>
      <c r="J185" s="2"/>
      <c r="K185" s="2"/>
      <c r="L185" s="2"/>
      <c r="M185" s="320"/>
      <c r="N185" s="2"/>
      <c r="O185" s="2"/>
      <c r="P185" s="2"/>
      <c r="Q185" s="2"/>
      <c r="R185" s="2"/>
      <c r="S185" s="2"/>
      <c r="T185" s="2"/>
      <c r="U185" s="2"/>
      <c r="V185" s="2"/>
      <c r="W185" s="2"/>
      <c r="X185" s="2"/>
      <c r="Y185" s="2"/>
      <c r="Z185" s="2"/>
      <c r="AA185" s="2"/>
    </row>
    <row r="186" spans="1:27" hidden="1">
      <c r="A186" s="2"/>
      <c r="B186" s="2"/>
      <c r="C186" s="47"/>
      <c r="D186" s="2"/>
      <c r="E186" s="47"/>
      <c r="F186" s="2"/>
      <c r="G186" s="2"/>
      <c r="H186" s="2"/>
      <c r="I186" s="2"/>
      <c r="J186" s="2"/>
      <c r="K186" s="2"/>
      <c r="L186" s="2"/>
      <c r="M186" s="320"/>
      <c r="N186" s="2"/>
      <c r="O186" s="2"/>
      <c r="P186" s="2"/>
      <c r="Q186" s="2"/>
      <c r="R186" s="2"/>
      <c r="S186" s="2"/>
      <c r="T186" s="2"/>
      <c r="U186" s="2"/>
      <c r="V186" s="2"/>
      <c r="W186" s="2"/>
      <c r="X186" s="2"/>
      <c r="Y186" s="2"/>
      <c r="Z186" s="2"/>
      <c r="AA186" s="2"/>
    </row>
    <row r="187" spans="1:27" hidden="1">
      <c r="A187" s="2"/>
      <c r="B187" s="2"/>
      <c r="C187" s="47"/>
      <c r="D187" s="2"/>
      <c r="E187" s="47"/>
      <c r="F187" s="2"/>
      <c r="G187" s="2"/>
      <c r="H187" s="2"/>
      <c r="I187" s="2"/>
      <c r="J187" s="2"/>
      <c r="K187" s="2"/>
      <c r="L187" s="2"/>
      <c r="M187" s="320"/>
      <c r="N187" s="2"/>
      <c r="O187" s="2"/>
      <c r="P187" s="2"/>
      <c r="Q187" s="2"/>
      <c r="R187" s="2"/>
      <c r="S187" s="2"/>
      <c r="T187" s="2"/>
      <c r="U187" s="2"/>
      <c r="V187" s="2"/>
      <c r="W187" s="2"/>
      <c r="X187" s="2"/>
      <c r="Y187" s="2"/>
      <c r="Z187" s="2"/>
      <c r="AA187" s="2"/>
    </row>
    <row r="188" spans="1:27" hidden="1">
      <c r="A188" s="2"/>
      <c r="B188" s="2"/>
      <c r="C188" s="47"/>
      <c r="D188" s="2"/>
      <c r="E188" s="47"/>
      <c r="F188" s="2"/>
      <c r="G188" s="2"/>
      <c r="H188" s="2"/>
      <c r="I188" s="2"/>
      <c r="J188" s="2"/>
      <c r="K188" s="2"/>
      <c r="L188" s="2"/>
      <c r="M188" s="320"/>
      <c r="N188" s="2"/>
      <c r="O188" s="2"/>
      <c r="P188" s="2"/>
      <c r="Q188" s="2"/>
      <c r="R188" s="2"/>
      <c r="S188" s="2"/>
      <c r="T188" s="2"/>
      <c r="U188" s="2"/>
      <c r="V188" s="2"/>
      <c r="W188" s="2"/>
      <c r="X188" s="2"/>
      <c r="Y188" s="2"/>
      <c r="Z188" s="2"/>
      <c r="AA188" s="2"/>
    </row>
    <row r="189" spans="1:27" hidden="1">
      <c r="A189" s="2"/>
      <c r="B189" s="2"/>
      <c r="C189" s="47"/>
      <c r="D189" s="2"/>
      <c r="E189" s="47"/>
      <c r="F189" s="2"/>
      <c r="G189" s="2"/>
      <c r="H189" s="2"/>
      <c r="I189" s="2"/>
      <c r="J189" s="2"/>
      <c r="K189" s="2"/>
      <c r="L189" s="2"/>
      <c r="M189" s="320"/>
      <c r="N189" s="2"/>
      <c r="O189" s="2"/>
      <c r="P189" s="2"/>
      <c r="Q189" s="2"/>
      <c r="R189" s="2"/>
      <c r="S189" s="2"/>
      <c r="T189" s="2"/>
      <c r="U189" s="2"/>
      <c r="V189" s="2"/>
      <c r="W189" s="2"/>
      <c r="X189" s="2"/>
      <c r="Y189" s="2"/>
      <c r="Z189" s="2"/>
      <c r="AA189" s="2"/>
    </row>
    <row r="190" spans="1:27" hidden="1">
      <c r="A190" s="2"/>
      <c r="B190" s="2"/>
      <c r="C190" s="47"/>
      <c r="D190" s="2"/>
      <c r="E190" s="47"/>
      <c r="F190" s="2"/>
      <c r="G190" s="2"/>
      <c r="H190" s="2"/>
      <c r="I190" s="2"/>
      <c r="J190" s="2"/>
      <c r="K190" s="2"/>
      <c r="L190" s="2"/>
      <c r="M190" s="320"/>
      <c r="N190" s="2"/>
      <c r="O190" s="2"/>
      <c r="P190" s="2"/>
      <c r="Q190" s="2"/>
      <c r="R190" s="2"/>
      <c r="S190" s="2"/>
      <c r="T190" s="2"/>
      <c r="U190" s="2"/>
      <c r="V190" s="2"/>
      <c r="W190" s="2"/>
      <c r="X190" s="2"/>
      <c r="Y190" s="2"/>
      <c r="Z190" s="2"/>
      <c r="AA190" s="2"/>
    </row>
    <row r="191" spans="1:27" hidden="1">
      <c r="A191" s="2"/>
      <c r="B191" s="2"/>
      <c r="C191" s="47"/>
      <c r="D191" s="2"/>
      <c r="E191" s="47"/>
      <c r="F191" s="2"/>
      <c r="G191" s="2"/>
      <c r="H191" s="2"/>
      <c r="I191" s="2"/>
      <c r="J191" s="2"/>
      <c r="K191" s="2"/>
      <c r="L191" s="2"/>
      <c r="M191" s="320"/>
      <c r="N191" s="2"/>
      <c r="O191" s="2"/>
      <c r="P191" s="2"/>
      <c r="Q191" s="2"/>
      <c r="R191" s="2"/>
      <c r="S191" s="2"/>
      <c r="T191" s="2"/>
      <c r="U191" s="2"/>
      <c r="V191" s="2"/>
      <c r="W191" s="2"/>
      <c r="X191" s="2"/>
      <c r="Y191" s="2"/>
      <c r="Z191" s="2"/>
      <c r="AA191" s="2"/>
    </row>
    <row r="192" spans="1:27" hidden="1">
      <c r="A192" s="2"/>
      <c r="B192" s="2"/>
      <c r="C192" s="47"/>
      <c r="D192" s="2"/>
      <c r="E192" s="47"/>
      <c r="F192" s="2"/>
      <c r="G192" s="2"/>
      <c r="H192" s="2"/>
      <c r="I192" s="2"/>
      <c r="J192" s="2"/>
      <c r="K192" s="2"/>
      <c r="L192" s="2"/>
      <c r="M192" s="320"/>
      <c r="N192" s="2"/>
      <c r="O192" s="2"/>
      <c r="P192" s="2"/>
      <c r="Q192" s="2"/>
      <c r="R192" s="2"/>
      <c r="S192" s="2"/>
      <c r="T192" s="2"/>
      <c r="U192" s="2"/>
      <c r="V192" s="2"/>
      <c r="W192" s="2"/>
      <c r="X192" s="2"/>
      <c r="Y192" s="2"/>
      <c r="Z192" s="2"/>
      <c r="AA192" s="2"/>
    </row>
    <row r="193" spans="1:27" hidden="1">
      <c r="A193" s="2"/>
      <c r="B193" s="2"/>
      <c r="C193" s="47"/>
      <c r="D193" s="2"/>
      <c r="E193" s="47"/>
      <c r="F193" s="2"/>
      <c r="G193" s="2"/>
      <c r="H193" s="2"/>
      <c r="I193" s="2"/>
      <c r="J193" s="2"/>
      <c r="K193" s="2"/>
      <c r="L193" s="2"/>
      <c r="M193" s="320"/>
      <c r="N193" s="2"/>
      <c r="O193" s="2"/>
      <c r="P193" s="2"/>
      <c r="Q193" s="2"/>
      <c r="R193" s="2"/>
      <c r="S193" s="2"/>
      <c r="T193" s="2"/>
      <c r="U193" s="2"/>
      <c r="V193" s="2"/>
      <c r="W193" s="2"/>
      <c r="X193" s="2"/>
      <c r="Y193" s="2"/>
      <c r="Z193" s="2"/>
      <c r="AA193" s="2"/>
    </row>
    <row r="194" spans="1:27" hidden="1">
      <c r="A194" s="2"/>
      <c r="B194" s="2"/>
      <c r="C194" s="47"/>
      <c r="D194" s="2"/>
      <c r="E194" s="47"/>
      <c r="F194" s="2"/>
      <c r="G194" s="2"/>
      <c r="H194" s="2"/>
      <c r="I194" s="2"/>
      <c r="J194" s="2"/>
      <c r="K194" s="2"/>
      <c r="L194" s="2"/>
      <c r="M194" s="320"/>
      <c r="N194" s="2"/>
      <c r="O194" s="2"/>
      <c r="P194" s="2"/>
      <c r="Q194" s="2"/>
      <c r="R194" s="2"/>
      <c r="S194" s="2"/>
      <c r="T194" s="2"/>
      <c r="U194" s="2"/>
      <c r="V194" s="2"/>
      <c r="W194" s="2"/>
      <c r="X194" s="2"/>
      <c r="Y194" s="2"/>
      <c r="Z194" s="2"/>
      <c r="AA194" s="2"/>
    </row>
    <row r="195" spans="1:27" hidden="1">
      <c r="A195" s="2"/>
      <c r="B195" s="2"/>
      <c r="C195" s="47"/>
      <c r="D195" s="2"/>
      <c r="E195" s="47"/>
      <c r="F195" s="2"/>
      <c r="G195" s="2"/>
      <c r="H195" s="2"/>
      <c r="I195" s="2"/>
      <c r="J195" s="2"/>
      <c r="K195" s="2"/>
      <c r="L195" s="2"/>
      <c r="M195" s="320"/>
      <c r="N195" s="2"/>
      <c r="O195" s="2"/>
      <c r="P195" s="2"/>
      <c r="Q195" s="2"/>
      <c r="R195" s="2"/>
      <c r="S195" s="2"/>
      <c r="T195" s="2"/>
      <c r="U195" s="2"/>
      <c r="V195" s="2"/>
      <c r="W195" s="2"/>
      <c r="X195" s="2"/>
      <c r="Y195" s="2"/>
      <c r="Z195" s="2"/>
      <c r="AA195" s="2"/>
    </row>
    <row r="196" spans="1:27" hidden="1">
      <c r="A196" s="2"/>
      <c r="B196" s="2"/>
      <c r="C196" s="47"/>
      <c r="D196" s="2"/>
      <c r="E196" s="47"/>
      <c r="F196" s="2"/>
      <c r="G196" s="2"/>
      <c r="H196" s="2"/>
      <c r="I196" s="2"/>
      <c r="J196" s="2"/>
      <c r="K196" s="2"/>
      <c r="L196" s="2"/>
      <c r="M196" s="320"/>
      <c r="N196" s="2"/>
      <c r="O196" s="2"/>
      <c r="P196" s="2"/>
      <c r="Q196" s="2"/>
      <c r="R196" s="2"/>
      <c r="S196" s="2"/>
      <c r="T196" s="2"/>
      <c r="U196" s="2"/>
      <c r="V196" s="2"/>
      <c r="W196" s="2"/>
      <c r="X196" s="2"/>
      <c r="Y196" s="2"/>
      <c r="Z196" s="2"/>
      <c r="AA196" s="2"/>
    </row>
    <row r="197" spans="1:27" hidden="1">
      <c r="A197" s="2"/>
      <c r="B197" s="2"/>
      <c r="C197" s="47"/>
      <c r="D197" s="2"/>
      <c r="E197" s="47"/>
      <c r="F197" s="2"/>
      <c r="G197" s="2"/>
      <c r="H197" s="2"/>
      <c r="I197" s="2"/>
      <c r="J197" s="2"/>
      <c r="K197" s="2"/>
      <c r="L197" s="2"/>
      <c r="M197" s="320"/>
      <c r="N197" s="2"/>
      <c r="O197" s="2"/>
      <c r="P197" s="2"/>
      <c r="Q197" s="2"/>
      <c r="R197" s="2"/>
      <c r="S197" s="2"/>
      <c r="T197" s="2"/>
      <c r="U197" s="2"/>
      <c r="V197" s="2"/>
      <c r="W197" s="2"/>
      <c r="X197" s="2"/>
      <c r="Y197" s="2"/>
      <c r="Z197" s="2"/>
      <c r="AA197" s="2"/>
    </row>
    <row r="198" spans="1:27" hidden="1">
      <c r="A198" s="2"/>
      <c r="B198" s="2"/>
      <c r="C198" s="47"/>
      <c r="D198" s="2"/>
      <c r="E198" s="47"/>
      <c r="F198" s="2"/>
      <c r="G198" s="2"/>
      <c r="H198" s="2"/>
      <c r="I198" s="2"/>
      <c r="J198" s="2"/>
      <c r="K198" s="2"/>
      <c r="L198" s="2"/>
      <c r="M198" s="320"/>
      <c r="N198" s="2"/>
      <c r="O198" s="2"/>
      <c r="P198" s="2"/>
      <c r="Q198" s="2"/>
      <c r="R198" s="2"/>
      <c r="S198" s="2"/>
      <c r="T198" s="2"/>
      <c r="U198" s="2"/>
      <c r="V198" s="2"/>
      <c r="W198" s="2"/>
      <c r="X198" s="2"/>
      <c r="Y198" s="2"/>
      <c r="Z198" s="2"/>
      <c r="AA198" s="2"/>
    </row>
    <row r="199" spans="1:27" hidden="1">
      <c r="A199" s="2"/>
      <c r="B199" s="2"/>
      <c r="C199" s="47"/>
      <c r="D199" s="2"/>
      <c r="E199" s="47"/>
      <c r="F199" s="2"/>
      <c r="G199" s="2"/>
      <c r="H199" s="2"/>
      <c r="I199" s="2"/>
      <c r="J199" s="2"/>
      <c r="K199" s="2"/>
      <c r="L199" s="2"/>
      <c r="M199" s="320"/>
      <c r="N199" s="2"/>
      <c r="O199" s="2"/>
      <c r="P199" s="2"/>
      <c r="Q199" s="2"/>
      <c r="R199" s="2"/>
      <c r="S199" s="2"/>
      <c r="T199" s="2"/>
      <c r="U199" s="2"/>
      <c r="V199" s="2"/>
      <c r="W199" s="2"/>
      <c r="X199" s="2"/>
      <c r="Y199" s="2"/>
      <c r="Z199" s="2"/>
      <c r="AA199" s="2"/>
    </row>
    <row r="200" spans="1:27" hidden="1">
      <c r="A200" s="2"/>
      <c r="B200" s="2"/>
      <c r="C200" s="47"/>
      <c r="D200" s="2"/>
      <c r="E200" s="47"/>
      <c r="F200" s="2"/>
      <c r="G200" s="2"/>
      <c r="H200" s="2"/>
      <c r="I200" s="2"/>
      <c r="J200" s="2"/>
      <c r="K200" s="2"/>
      <c r="L200" s="2"/>
      <c r="M200" s="320"/>
      <c r="N200" s="2"/>
      <c r="O200" s="2"/>
      <c r="P200" s="2"/>
      <c r="Q200" s="2"/>
      <c r="R200" s="2"/>
      <c r="S200" s="2"/>
      <c r="T200" s="2"/>
      <c r="U200" s="2"/>
      <c r="V200" s="2"/>
      <c r="W200" s="2"/>
      <c r="X200" s="2"/>
      <c r="Y200" s="2"/>
      <c r="Z200" s="2"/>
      <c r="AA200" s="2"/>
    </row>
    <row r="201" spans="1:27" hidden="1">
      <c r="A201" s="2"/>
      <c r="B201" s="2"/>
      <c r="C201" s="47"/>
      <c r="D201" s="2"/>
      <c r="E201" s="47"/>
      <c r="F201" s="2"/>
      <c r="G201" s="2"/>
      <c r="H201" s="2"/>
      <c r="I201" s="2"/>
      <c r="J201" s="2"/>
      <c r="K201" s="2"/>
      <c r="L201" s="2"/>
      <c r="M201" s="320"/>
      <c r="N201" s="2"/>
      <c r="O201" s="2"/>
      <c r="P201" s="2"/>
      <c r="Q201" s="2"/>
      <c r="R201" s="2"/>
      <c r="S201" s="2"/>
      <c r="T201" s="2"/>
      <c r="U201" s="2"/>
      <c r="V201" s="2"/>
      <c r="W201" s="2"/>
      <c r="X201" s="2"/>
      <c r="Y201" s="2"/>
      <c r="Z201" s="2"/>
      <c r="AA201" s="2"/>
    </row>
    <row r="202" spans="1:27" hidden="1">
      <c r="A202" s="2"/>
      <c r="B202" s="2"/>
      <c r="C202" s="47"/>
      <c r="D202" s="2"/>
      <c r="E202" s="47"/>
      <c r="F202" s="2"/>
      <c r="G202" s="2"/>
      <c r="H202" s="2"/>
      <c r="I202" s="2"/>
      <c r="J202" s="2"/>
      <c r="K202" s="2"/>
      <c r="L202" s="2"/>
      <c r="M202" s="320"/>
      <c r="N202" s="2"/>
      <c r="O202" s="2"/>
      <c r="P202" s="2"/>
      <c r="Q202" s="2"/>
      <c r="R202" s="2"/>
      <c r="S202" s="2"/>
      <c r="T202" s="2"/>
      <c r="U202" s="2"/>
      <c r="V202" s="2"/>
      <c r="W202" s="2"/>
      <c r="X202" s="2"/>
      <c r="Y202" s="2"/>
      <c r="Z202" s="2"/>
      <c r="AA202" s="2"/>
    </row>
    <row r="203" spans="1:27" hidden="1">
      <c r="A203" s="2"/>
      <c r="B203" s="2"/>
      <c r="C203" s="47"/>
      <c r="D203" s="2"/>
      <c r="E203" s="47"/>
      <c r="F203" s="2"/>
      <c r="G203" s="2"/>
      <c r="H203" s="2"/>
      <c r="I203" s="2"/>
      <c r="J203" s="2"/>
      <c r="K203" s="2"/>
      <c r="L203" s="2"/>
      <c r="M203" s="320"/>
      <c r="N203" s="2"/>
      <c r="O203" s="2"/>
      <c r="P203" s="2"/>
      <c r="Q203" s="2"/>
      <c r="R203" s="2"/>
      <c r="S203" s="2"/>
      <c r="T203" s="2"/>
      <c r="U203" s="2"/>
      <c r="V203" s="2"/>
      <c r="W203" s="2"/>
      <c r="X203" s="2"/>
      <c r="Y203" s="2"/>
      <c r="Z203" s="2"/>
      <c r="AA203" s="2"/>
    </row>
    <row r="204" spans="1:27" hidden="1">
      <c r="A204" s="2"/>
      <c r="B204" s="2"/>
      <c r="C204" s="47"/>
      <c r="D204" s="2"/>
      <c r="E204" s="47"/>
      <c r="F204" s="2"/>
      <c r="G204" s="2"/>
      <c r="H204" s="2"/>
      <c r="I204" s="2"/>
      <c r="J204" s="2"/>
      <c r="K204" s="2"/>
      <c r="L204" s="2"/>
      <c r="M204" s="320"/>
      <c r="N204" s="2"/>
      <c r="O204" s="2"/>
      <c r="P204" s="2"/>
      <c r="Q204" s="2"/>
      <c r="R204" s="2"/>
      <c r="S204" s="2"/>
      <c r="T204" s="2"/>
      <c r="U204" s="2"/>
      <c r="V204" s="2"/>
      <c r="W204" s="2"/>
      <c r="X204" s="2"/>
      <c r="Y204" s="2"/>
      <c r="Z204" s="2"/>
      <c r="AA204" s="2"/>
    </row>
    <row r="205" spans="1:27" hidden="1">
      <c r="A205" s="2"/>
      <c r="B205" s="2"/>
      <c r="C205" s="47"/>
      <c r="D205" s="2"/>
      <c r="E205" s="47"/>
      <c r="F205" s="2"/>
      <c r="G205" s="2"/>
      <c r="H205" s="2"/>
      <c r="I205" s="2"/>
      <c r="J205" s="2"/>
      <c r="K205" s="2"/>
      <c r="L205" s="2"/>
      <c r="M205" s="320"/>
      <c r="N205" s="2"/>
      <c r="O205" s="2"/>
      <c r="P205" s="2"/>
      <c r="Q205" s="2"/>
      <c r="R205" s="2"/>
      <c r="S205" s="2"/>
      <c r="T205" s="2"/>
      <c r="U205" s="2"/>
      <c r="V205" s="2"/>
      <c r="W205" s="2"/>
      <c r="X205" s="2"/>
      <c r="Y205" s="2"/>
      <c r="Z205" s="2"/>
      <c r="AA205" s="2"/>
    </row>
    <row r="206" spans="1:27" hidden="1">
      <c r="A206" s="2"/>
      <c r="B206" s="2"/>
      <c r="C206" s="47"/>
      <c r="D206" s="2"/>
      <c r="E206" s="47"/>
      <c r="F206" s="2"/>
      <c r="G206" s="2"/>
      <c r="H206" s="2"/>
      <c r="I206" s="2"/>
      <c r="J206" s="2"/>
      <c r="K206" s="2"/>
      <c r="L206" s="2"/>
      <c r="M206" s="320"/>
      <c r="N206" s="2"/>
      <c r="O206" s="2"/>
      <c r="P206" s="2"/>
      <c r="Q206" s="2"/>
      <c r="R206" s="2"/>
      <c r="S206" s="2"/>
      <c r="T206" s="2"/>
      <c r="U206" s="2"/>
      <c r="V206" s="2"/>
      <c r="W206" s="2"/>
      <c r="X206" s="2"/>
      <c r="Y206" s="2"/>
      <c r="Z206" s="2"/>
      <c r="AA206" s="2"/>
    </row>
    <row r="207" spans="1:27" hidden="1">
      <c r="A207" s="2"/>
      <c r="B207" s="2"/>
      <c r="C207" s="47"/>
      <c r="D207" s="2"/>
      <c r="E207" s="47"/>
      <c r="F207" s="2"/>
      <c r="G207" s="2"/>
      <c r="H207" s="2"/>
      <c r="I207" s="2"/>
      <c r="J207" s="2"/>
      <c r="K207" s="2"/>
      <c r="L207" s="2"/>
      <c r="M207" s="320"/>
      <c r="N207" s="2"/>
      <c r="O207" s="2"/>
      <c r="P207" s="2"/>
      <c r="Q207" s="2"/>
      <c r="R207" s="2"/>
      <c r="S207" s="2"/>
      <c r="T207" s="2"/>
      <c r="U207" s="2"/>
      <c r="V207" s="2"/>
      <c r="W207" s="2"/>
      <c r="X207" s="2"/>
      <c r="Y207" s="2"/>
      <c r="Z207" s="2"/>
      <c r="AA207" s="2"/>
    </row>
    <row r="208" spans="1:27" hidden="1">
      <c r="A208" s="2"/>
      <c r="B208" s="2"/>
      <c r="C208" s="47"/>
      <c r="D208" s="2"/>
      <c r="E208" s="47"/>
      <c r="F208" s="2"/>
      <c r="G208" s="2"/>
      <c r="H208" s="2"/>
      <c r="I208" s="2"/>
      <c r="J208" s="2"/>
      <c r="K208" s="2"/>
      <c r="L208" s="2"/>
      <c r="M208" s="320"/>
      <c r="N208" s="2"/>
      <c r="O208" s="2"/>
      <c r="P208" s="2"/>
      <c r="Q208" s="2"/>
      <c r="R208" s="2"/>
      <c r="S208" s="2"/>
      <c r="T208" s="2"/>
      <c r="U208" s="2"/>
      <c r="V208" s="2"/>
      <c r="W208" s="2"/>
      <c r="X208" s="2"/>
      <c r="Y208" s="2"/>
      <c r="Z208" s="2"/>
      <c r="AA208" s="2"/>
    </row>
    <row r="209" spans="1:27" hidden="1">
      <c r="A209" s="2"/>
      <c r="B209" s="2"/>
      <c r="C209" s="47"/>
      <c r="D209" s="2"/>
      <c r="E209" s="47"/>
      <c r="F209" s="2"/>
      <c r="G209" s="2"/>
      <c r="H209" s="2"/>
      <c r="I209" s="2"/>
      <c r="J209" s="2"/>
      <c r="K209" s="2"/>
      <c r="L209" s="2"/>
      <c r="M209" s="320"/>
      <c r="N209" s="2"/>
      <c r="O209" s="2"/>
      <c r="P209" s="2"/>
      <c r="Q209" s="2"/>
      <c r="R209" s="2"/>
      <c r="S209" s="2"/>
      <c r="T209" s="2"/>
      <c r="U209" s="2"/>
      <c r="V209" s="2"/>
      <c r="W209" s="2"/>
      <c r="X209" s="2"/>
      <c r="Y209" s="2"/>
      <c r="Z209" s="2"/>
      <c r="AA209" s="2"/>
    </row>
    <row r="210" spans="1:27" hidden="1">
      <c r="A210" s="2"/>
      <c r="B210" s="2"/>
      <c r="C210" s="47"/>
      <c r="D210" s="2"/>
      <c r="E210" s="47"/>
      <c r="F210" s="2"/>
      <c r="G210" s="2"/>
      <c r="H210" s="2"/>
      <c r="I210" s="2"/>
      <c r="J210" s="2"/>
      <c r="K210" s="2"/>
      <c r="L210" s="2"/>
      <c r="M210" s="320"/>
      <c r="N210" s="2"/>
      <c r="O210" s="2"/>
      <c r="P210" s="2"/>
      <c r="Q210" s="2"/>
      <c r="R210" s="2"/>
      <c r="S210" s="2"/>
      <c r="T210" s="2"/>
      <c r="U210" s="2"/>
      <c r="V210" s="2"/>
      <c r="W210" s="2"/>
      <c r="X210" s="2"/>
      <c r="Y210" s="2"/>
      <c r="Z210" s="2"/>
      <c r="AA210" s="2"/>
    </row>
    <row r="211" spans="1:27" hidden="1">
      <c r="A211" s="2"/>
      <c r="B211" s="2"/>
      <c r="C211" s="47"/>
      <c r="D211" s="2"/>
      <c r="E211" s="47"/>
      <c r="F211" s="2"/>
      <c r="G211" s="2"/>
      <c r="H211" s="2"/>
      <c r="I211" s="2"/>
      <c r="J211" s="2"/>
      <c r="K211" s="2"/>
      <c r="L211" s="2"/>
      <c r="M211" s="320"/>
      <c r="N211" s="2"/>
      <c r="O211" s="2"/>
      <c r="P211" s="2"/>
      <c r="Q211" s="2"/>
      <c r="R211" s="2"/>
      <c r="S211" s="2"/>
      <c r="T211" s="2"/>
      <c r="U211" s="2"/>
      <c r="V211" s="2"/>
      <c r="W211" s="2"/>
      <c r="X211" s="2"/>
      <c r="Y211" s="2"/>
      <c r="Z211" s="2"/>
      <c r="AA211" s="2"/>
    </row>
    <row r="212" spans="1:27" hidden="1">
      <c r="A212" s="2"/>
      <c r="B212" s="2"/>
      <c r="C212" s="47"/>
      <c r="D212" s="2"/>
      <c r="E212" s="47"/>
      <c r="F212" s="2"/>
      <c r="G212" s="2"/>
      <c r="H212" s="2"/>
      <c r="I212" s="2"/>
      <c r="J212" s="2"/>
      <c r="K212" s="2"/>
      <c r="L212" s="2"/>
      <c r="M212" s="320"/>
      <c r="N212" s="2"/>
      <c r="O212" s="2"/>
      <c r="P212" s="2"/>
      <c r="Q212" s="2"/>
      <c r="R212" s="2"/>
      <c r="S212" s="2"/>
      <c r="T212" s="2"/>
      <c r="U212" s="2"/>
      <c r="V212" s="2"/>
      <c r="W212" s="2"/>
      <c r="X212" s="2"/>
      <c r="Y212" s="2"/>
      <c r="Z212" s="2"/>
      <c r="AA212" s="2"/>
    </row>
    <row r="213" spans="1:27" hidden="1">
      <c r="A213" s="2"/>
      <c r="B213" s="2"/>
      <c r="C213" s="47"/>
      <c r="D213" s="2"/>
      <c r="E213" s="47"/>
      <c r="F213" s="2"/>
      <c r="G213" s="2"/>
      <c r="H213" s="2"/>
      <c r="I213" s="2"/>
      <c r="J213" s="2"/>
      <c r="K213" s="2"/>
      <c r="L213" s="2"/>
      <c r="M213" s="320"/>
      <c r="N213" s="2"/>
      <c r="O213" s="2"/>
      <c r="P213" s="2"/>
      <c r="Q213" s="2"/>
      <c r="R213" s="2"/>
      <c r="S213" s="2"/>
      <c r="T213" s="2"/>
      <c r="U213" s="2"/>
      <c r="V213" s="2"/>
      <c r="W213" s="2"/>
      <c r="X213" s="2"/>
      <c r="Y213" s="2"/>
      <c r="Z213" s="2"/>
      <c r="AA213" s="2"/>
    </row>
    <row r="214" spans="1:27" hidden="1">
      <c r="A214" s="2"/>
      <c r="B214" s="2"/>
      <c r="C214" s="47"/>
      <c r="D214" s="2"/>
      <c r="E214" s="47"/>
      <c r="F214" s="2"/>
      <c r="G214" s="2"/>
      <c r="H214" s="2"/>
      <c r="I214" s="2"/>
      <c r="J214" s="2"/>
      <c r="K214" s="2"/>
      <c r="L214" s="2"/>
      <c r="M214" s="320"/>
      <c r="N214" s="2"/>
      <c r="O214" s="2"/>
      <c r="P214" s="2"/>
      <c r="Q214" s="2"/>
      <c r="R214" s="2"/>
      <c r="S214" s="2"/>
      <c r="T214" s="2"/>
      <c r="U214" s="2"/>
      <c r="V214" s="2"/>
      <c r="W214" s="2"/>
      <c r="X214" s="2"/>
      <c r="Y214" s="2"/>
      <c r="Z214" s="2"/>
      <c r="AA214" s="2"/>
    </row>
    <row r="215" spans="1:27" hidden="1">
      <c r="A215" s="2"/>
      <c r="B215" s="2"/>
      <c r="C215" s="47"/>
      <c r="D215" s="2"/>
      <c r="E215" s="47"/>
      <c r="F215" s="2"/>
      <c r="G215" s="2"/>
      <c r="H215" s="2"/>
      <c r="I215" s="2"/>
      <c r="J215" s="2"/>
      <c r="K215" s="2"/>
      <c r="L215" s="2"/>
      <c r="M215" s="320"/>
      <c r="N215" s="2"/>
      <c r="O215" s="2"/>
      <c r="P215" s="2"/>
      <c r="Q215" s="2"/>
      <c r="R215" s="2"/>
      <c r="S215" s="2"/>
      <c r="T215" s="2"/>
      <c r="U215" s="2"/>
      <c r="V215" s="2"/>
      <c r="W215" s="2"/>
      <c r="X215" s="2"/>
      <c r="Y215" s="2"/>
      <c r="Z215" s="2"/>
      <c r="AA215" s="2"/>
    </row>
    <row r="216" spans="1:27" hidden="1">
      <c r="A216" s="2"/>
      <c r="B216" s="2"/>
      <c r="C216" s="47"/>
      <c r="D216" s="2"/>
      <c r="E216" s="47"/>
      <c r="F216" s="2"/>
      <c r="G216" s="2"/>
      <c r="H216" s="2"/>
      <c r="I216" s="2"/>
      <c r="J216" s="2"/>
      <c r="K216" s="2"/>
      <c r="L216" s="2"/>
      <c r="M216" s="320"/>
      <c r="N216" s="2"/>
      <c r="O216" s="2"/>
      <c r="P216" s="2"/>
      <c r="Q216" s="2"/>
      <c r="R216" s="2"/>
      <c r="S216" s="2"/>
      <c r="T216" s="2"/>
      <c r="U216" s="2"/>
      <c r="V216" s="2"/>
      <c r="W216" s="2"/>
      <c r="X216" s="2"/>
      <c r="Y216" s="2"/>
      <c r="Z216" s="2"/>
      <c r="AA216" s="2"/>
    </row>
    <row r="217" spans="1:27" hidden="1">
      <c r="A217" s="2"/>
      <c r="B217" s="2"/>
      <c r="C217" s="47"/>
      <c r="D217" s="2"/>
      <c r="E217" s="47"/>
      <c r="F217" s="2"/>
      <c r="G217" s="2"/>
      <c r="H217" s="2"/>
      <c r="I217" s="2"/>
      <c r="J217" s="2"/>
      <c r="K217" s="2"/>
      <c r="L217" s="2"/>
      <c r="M217" s="320"/>
      <c r="N217" s="2"/>
      <c r="O217" s="2"/>
      <c r="P217" s="2"/>
      <c r="Q217" s="2"/>
      <c r="R217" s="2"/>
      <c r="S217" s="2"/>
      <c r="T217" s="2"/>
      <c r="U217" s="2"/>
      <c r="V217" s="2"/>
      <c r="W217" s="2"/>
      <c r="X217" s="2"/>
      <c r="Y217" s="2"/>
      <c r="Z217" s="2"/>
      <c r="AA217" s="2"/>
    </row>
    <row r="218" spans="1:27" hidden="1">
      <c r="A218" s="2"/>
      <c r="B218" s="2"/>
      <c r="C218" s="47"/>
      <c r="D218" s="2"/>
      <c r="E218" s="47"/>
      <c r="F218" s="2"/>
      <c r="G218" s="2"/>
      <c r="H218" s="2"/>
      <c r="I218" s="2"/>
      <c r="J218" s="2"/>
      <c r="K218" s="2"/>
      <c r="L218" s="2"/>
      <c r="M218" s="320"/>
      <c r="N218" s="2"/>
      <c r="O218" s="2"/>
      <c r="P218" s="2"/>
      <c r="Q218" s="2"/>
      <c r="R218" s="2"/>
      <c r="S218" s="2"/>
      <c r="T218" s="2"/>
      <c r="U218" s="2"/>
      <c r="V218" s="2"/>
      <c r="W218" s="2"/>
      <c r="X218" s="2"/>
      <c r="Y218" s="2"/>
      <c r="Z218" s="2"/>
      <c r="AA218" s="2"/>
    </row>
    <row r="219" spans="1:27" hidden="1">
      <c r="A219" s="2"/>
      <c r="B219" s="2"/>
      <c r="C219" s="47"/>
      <c r="D219" s="2"/>
      <c r="E219" s="47"/>
      <c r="F219" s="2"/>
      <c r="G219" s="2"/>
      <c r="H219" s="2"/>
      <c r="I219" s="2"/>
      <c r="J219" s="2"/>
      <c r="K219" s="2"/>
      <c r="L219" s="2"/>
      <c r="M219" s="320"/>
      <c r="N219" s="2"/>
      <c r="O219" s="2"/>
      <c r="P219" s="2"/>
      <c r="Q219" s="2"/>
      <c r="R219" s="2"/>
      <c r="S219" s="2"/>
      <c r="T219" s="2"/>
      <c r="U219" s="2"/>
      <c r="V219" s="2"/>
      <c r="W219" s="2"/>
      <c r="X219" s="2"/>
      <c r="Y219" s="2"/>
      <c r="Z219" s="2"/>
      <c r="AA219" s="2"/>
    </row>
    <row r="220" spans="1:27" hidden="1">
      <c r="A220" s="2"/>
      <c r="B220" s="2"/>
      <c r="C220" s="47"/>
      <c r="D220" s="2"/>
      <c r="E220" s="47"/>
      <c r="F220" s="2"/>
      <c r="G220" s="2"/>
      <c r="H220" s="2"/>
      <c r="I220" s="2"/>
      <c r="J220" s="2"/>
      <c r="K220" s="2"/>
      <c r="L220" s="2"/>
      <c r="M220" s="320"/>
      <c r="N220" s="2"/>
      <c r="O220" s="2"/>
      <c r="P220" s="2"/>
      <c r="Q220" s="2"/>
      <c r="R220" s="2"/>
      <c r="S220" s="2"/>
      <c r="T220" s="2"/>
      <c r="U220" s="2"/>
      <c r="V220" s="2"/>
      <c r="W220" s="2"/>
      <c r="X220" s="2"/>
      <c r="Y220" s="2"/>
      <c r="Z220" s="2"/>
      <c r="AA220" s="2"/>
    </row>
    <row r="221" spans="1:27" hidden="1">
      <c r="A221" s="2"/>
      <c r="B221" s="2"/>
      <c r="C221" s="47"/>
      <c r="D221" s="2"/>
      <c r="E221" s="47"/>
      <c r="F221" s="2"/>
      <c r="G221" s="2"/>
      <c r="H221" s="2"/>
      <c r="I221" s="2"/>
      <c r="J221" s="2"/>
      <c r="K221" s="2"/>
      <c r="L221" s="2"/>
      <c r="M221" s="320"/>
      <c r="N221" s="2"/>
      <c r="O221" s="2"/>
      <c r="P221" s="2"/>
      <c r="Q221" s="2"/>
      <c r="R221" s="2"/>
      <c r="S221" s="2"/>
      <c r="T221" s="2"/>
      <c r="U221" s="2"/>
      <c r="V221" s="2"/>
      <c r="W221" s="2"/>
      <c r="X221" s="2"/>
      <c r="Y221" s="2"/>
      <c r="Z221" s="2"/>
      <c r="AA221" s="2"/>
    </row>
    <row r="222" spans="1:27" hidden="1">
      <c r="A222" s="2"/>
      <c r="B222" s="2"/>
      <c r="C222" s="47"/>
      <c r="D222" s="2"/>
      <c r="E222" s="47"/>
      <c r="F222" s="2"/>
      <c r="G222" s="2"/>
      <c r="H222" s="2"/>
      <c r="I222" s="2"/>
      <c r="J222" s="2"/>
      <c r="K222" s="2"/>
      <c r="L222" s="2"/>
      <c r="M222" s="320"/>
      <c r="N222" s="2"/>
      <c r="O222" s="2"/>
      <c r="P222" s="2"/>
      <c r="Q222" s="2"/>
      <c r="R222" s="2"/>
      <c r="S222" s="2"/>
      <c r="T222" s="2"/>
      <c r="U222" s="2"/>
      <c r="V222" s="2"/>
      <c r="W222" s="2"/>
      <c r="X222" s="2"/>
      <c r="Y222" s="2"/>
      <c r="Z222" s="2"/>
      <c r="AA222" s="2"/>
    </row>
    <row r="223" spans="1:27" hidden="1">
      <c r="A223" s="2"/>
      <c r="B223" s="2"/>
      <c r="C223" s="47"/>
      <c r="D223" s="2"/>
      <c r="E223" s="47"/>
      <c r="F223" s="2"/>
      <c r="G223" s="2"/>
      <c r="H223" s="2"/>
      <c r="I223" s="2"/>
      <c r="J223" s="2"/>
      <c r="K223" s="2"/>
      <c r="L223" s="2"/>
      <c r="M223" s="320"/>
      <c r="N223" s="2"/>
      <c r="O223" s="2"/>
      <c r="P223" s="2"/>
      <c r="Q223" s="2"/>
      <c r="R223" s="2"/>
      <c r="S223" s="2"/>
      <c r="T223" s="2"/>
      <c r="U223" s="2"/>
      <c r="V223" s="2"/>
      <c r="W223" s="2"/>
      <c r="X223" s="2"/>
      <c r="Y223" s="2"/>
      <c r="Z223" s="2"/>
      <c r="AA223" s="2"/>
    </row>
    <row r="224" spans="1:27" hidden="1">
      <c r="A224" s="2"/>
      <c r="B224" s="2"/>
      <c r="C224" s="47"/>
      <c r="D224" s="2"/>
      <c r="E224" s="47"/>
      <c r="F224" s="2"/>
      <c r="G224" s="2"/>
      <c r="H224" s="2"/>
      <c r="I224" s="2"/>
      <c r="J224" s="2"/>
      <c r="K224" s="2"/>
      <c r="L224" s="2"/>
      <c r="M224" s="320"/>
      <c r="N224" s="2"/>
      <c r="O224" s="2"/>
      <c r="P224" s="2"/>
      <c r="Q224" s="2"/>
      <c r="R224" s="2"/>
      <c r="S224" s="2"/>
      <c r="T224" s="2"/>
      <c r="U224" s="2"/>
      <c r="V224" s="2"/>
      <c r="W224" s="2"/>
      <c r="X224" s="2"/>
      <c r="Y224" s="2"/>
      <c r="Z224" s="2"/>
      <c r="AA224" s="2"/>
    </row>
    <row r="225" spans="1:27" hidden="1">
      <c r="A225" s="2"/>
      <c r="B225" s="2"/>
      <c r="C225" s="47"/>
      <c r="D225" s="2"/>
      <c r="E225" s="47"/>
      <c r="F225" s="2"/>
      <c r="G225" s="2"/>
      <c r="H225" s="2"/>
      <c r="I225" s="2"/>
      <c r="J225" s="2"/>
      <c r="K225" s="2"/>
      <c r="L225" s="2"/>
      <c r="M225" s="320"/>
      <c r="N225" s="2"/>
      <c r="O225" s="2"/>
      <c r="P225" s="2"/>
      <c r="Q225" s="2"/>
      <c r="R225" s="2"/>
      <c r="S225" s="2"/>
      <c r="T225" s="2"/>
      <c r="U225" s="2"/>
      <c r="V225" s="2"/>
      <c r="W225" s="2"/>
      <c r="X225" s="2"/>
      <c r="Y225" s="2"/>
      <c r="Z225" s="2"/>
      <c r="AA225" s="2"/>
    </row>
    <row r="226" spans="1:27" hidden="1">
      <c r="A226" s="2"/>
      <c r="B226" s="2"/>
      <c r="C226" s="47"/>
      <c r="D226" s="2"/>
      <c r="E226" s="47"/>
      <c r="F226" s="2"/>
      <c r="G226" s="2"/>
      <c r="H226" s="2"/>
      <c r="I226" s="2"/>
      <c r="J226" s="2"/>
      <c r="K226" s="2"/>
      <c r="L226" s="2"/>
      <c r="M226" s="320"/>
      <c r="N226" s="2"/>
      <c r="O226" s="2"/>
      <c r="P226" s="2"/>
      <c r="Q226" s="2"/>
      <c r="R226" s="2"/>
      <c r="S226" s="2"/>
      <c r="T226" s="2"/>
      <c r="U226" s="2"/>
      <c r="V226" s="2"/>
      <c r="W226" s="2"/>
      <c r="X226" s="2"/>
      <c r="Y226" s="2"/>
      <c r="Z226" s="2"/>
      <c r="AA226" s="2"/>
    </row>
    <row r="227" spans="1:27" hidden="1">
      <c r="A227" s="2"/>
      <c r="B227" s="2"/>
      <c r="C227" s="47"/>
      <c r="D227" s="2"/>
      <c r="E227" s="47"/>
      <c r="F227" s="2"/>
      <c r="G227" s="2"/>
      <c r="H227" s="2"/>
      <c r="I227" s="2"/>
      <c r="J227" s="2"/>
      <c r="K227" s="2"/>
      <c r="L227" s="2"/>
      <c r="M227" s="320"/>
      <c r="N227" s="2"/>
      <c r="O227" s="2"/>
      <c r="P227" s="2"/>
      <c r="Q227" s="2"/>
      <c r="R227" s="2"/>
      <c r="S227" s="2"/>
      <c r="T227" s="2"/>
      <c r="U227" s="2"/>
      <c r="V227" s="2"/>
      <c r="W227" s="2"/>
      <c r="X227" s="2"/>
      <c r="Y227" s="2"/>
      <c r="Z227" s="2"/>
      <c r="AA227" s="2"/>
    </row>
    <row r="228" spans="1:27" hidden="1">
      <c r="A228" s="2"/>
      <c r="B228" s="2"/>
      <c r="C228" s="47"/>
      <c r="D228" s="2"/>
      <c r="E228" s="47"/>
      <c r="F228" s="2"/>
      <c r="G228" s="2"/>
      <c r="H228" s="2"/>
      <c r="I228" s="2"/>
      <c r="J228" s="2"/>
      <c r="K228" s="2"/>
      <c r="L228" s="2"/>
      <c r="M228" s="320"/>
      <c r="N228" s="2"/>
      <c r="O228" s="2"/>
      <c r="P228" s="2"/>
      <c r="Q228" s="2"/>
      <c r="R228" s="2"/>
      <c r="S228" s="2"/>
      <c r="T228" s="2"/>
      <c r="U228" s="2"/>
      <c r="V228" s="2"/>
      <c r="W228" s="2"/>
      <c r="X228" s="2"/>
      <c r="Y228" s="2"/>
      <c r="Z228" s="2"/>
      <c r="AA228" s="2"/>
    </row>
    <row r="229" spans="1:27" hidden="1">
      <c r="A229" s="2"/>
      <c r="B229" s="2"/>
      <c r="C229" s="47"/>
      <c r="D229" s="2"/>
      <c r="E229" s="47"/>
      <c r="F229" s="2"/>
      <c r="G229" s="2"/>
      <c r="H229" s="2"/>
      <c r="I229" s="2"/>
      <c r="J229" s="2"/>
      <c r="K229" s="2"/>
      <c r="L229" s="2"/>
      <c r="M229" s="320"/>
      <c r="N229" s="2"/>
      <c r="O229" s="2"/>
      <c r="P229" s="2"/>
      <c r="Q229" s="2"/>
      <c r="R229" s="2"/>
      <c r="S229" s="2"/>
      <c r="T229" s="2"/>
      <c r="U229" s="2"/>
      <c r="V229" s="2"/>
      <c r="W229" s="2"/>
      <c r="X229" s="2"/>
      <c r="Y229" s="2"/>
      <c r="Z229" s="2"/>
      <c r="AA229" s="2"/>
    </row>
    <row r="230" spans="1:27" hidden="1">
      <c r="A230" s="2"/>
      <c r="B230" s="2"/>
      <c r="C230" s="47"/>
      <c r="D230" s="2"/>
      <c r="E230" s="47"/>
      <c r="F230" s="2"/>
      <c r="G230" s="2"/>
      <c r="H230" s="2"/>
      <c r="I230" s="2"/>
      <c r="J230" s="2"/>
      <c r="K230" s="2"/>
      <c r="L230" s="2"/>
      <c r="M230" s="320"/>
      <c r="N230" s="2"/>
      <c r="O230" s="2"/>
      <c r="P230" s="2"/>
      <c r="Q230" s="2"/>
      <c r="R230" s="2"/>
      <c r="S230" s="2"/>
      <c r="T230" s="2"/>
      <c r="U230" s="2"/>
      <c r="V230" s="2"/>
      <c r="W230" s="2"/>
      <c r="X230" s="2"/>
      <c r="Y230" s="2"/>
      <c r="Z230" s="2"/>
      <c r="AA230" s="2"/>
    </row>
    <row r="231" spans="1:27" hidden="1">
      <c r="A231" s="2"/>
      <c r="B231" s="2"/>
      <c r="C231" s="47"/>
      <c r="D231" s="2"/>
      <c r="E231" s="47"/>
      <c r="F231" s="2"/>
      <c r="G231" s="2"/>
      <c r="H231" s="2"/>
      <c r="I231" s="2"/>
      <c r="J231" s="2"/>
      <c r="K231" s="2"/>
      <c r="L231" s="2"/>
      <c r="M231" s="320"/>
      <c r="N231" s="2"/>
      <c r="O231" s="2"/>
      <c r="P231" s="2"/>
      <c r="Q231" s="2"/>
      <c r="R231" s="2"/>
      <c r="S231" s="2"/>
      <c r="T231" s="2"/>
      <c r="U231" s="2"/>
      <c r="V231" s="2"/>
      <c r="W231" s="2"/>
      <c r="X231" s="2"/>
      <c r="Y231" s="2"/>
      <c r="Z231" s="2"/>
      <c r="AA231" s="2"/>
    </row>
    <row r="232" spans="1:27" hidden="1">
      <c r="A232" s="2"/>
      <c r="B232" s="2"/>
      <c r="C232" s="47"/>
      <c r="D232" s="2"/>
      <c r="E232" s="47"/>
      <c r="F232" s="2"/>
      <c r="G232" s="2"/>
      <c r="H232" s="2"/>
      <c r="I232" s="2"/>
      <c r="J232" s="2"/>
      <c r="K232" s="2"/>
      <c r="L232" s="2"/>
      <c r="M232" s="320"/>
      <c r="N232" s="2"/>
      <c r="O232" s="2"/>
      <c r="P232" s="2"/>
      <c r="Q232" s="2"/>
      <c r="R232" s="2"/>
      <c r="S232" s="2"/>
      <c r="T232" s="2"/>
      <c r="U232" s="2"/>
      <c r="V232" s="2"/>
      <c r="W232" s="2"/>
      <c r="X232" s="2"/>
      <c r="Y232" s="2"/>
      <c r="Z232" s="2"/>
      <c r="AA232" s="2"/>
    </row>
    <row r="233" spans="1:27" hidden="1">
      <c r="A233" s="2"/>
      <c r="B233" s="2"/>
      <c r="C233" s="47"/>
      <c r="D233" s="2"/>
      <c r="E233" s="47"/>
      <c r="F233" s="2"/>
      <c r="G233" s="2"/>
      <c r="H233" s="2"/>
      <c r="I233" s="2"/>
      <c r="J233" s="2"/>
      <c r="K233" s="2"/>
      <c r="L233" s="2"/>
      <c r="M233" s="320"/>
      <c r="N233" s="2"/>
      <c r="O233" s="2"/>
      <c r="P233" s="2"/>
      <c r="Q233" s="2"/>
      <c r="R233" s="2"/>
      <c r="S233" s="2"/>
      <c r="T233" s="2"/>
      <c r="U233" s="2"/>
      <c r="V233" s="2"/>
      <c r="W233" s="2"/>
      <c r="X233" s="2"/>
      <c r="Y233" s="2"/>
      <c r="Z233" s="2"/>
      <c r="AA233" s="2"/>
    </row>
    <row r="234" spans="1:27" hidden="1">
      <c r="A234" s="2"/>
      <c r="B234" s="2"/>
      <c r="C234" s="47"/>
      <c r="D234" s="2"/>
      <c r="E234" s="47"/>
      <c r="F234" s="2"/>
      <c r="G234" s="2"/>
      <c r="H234" s="2"/>
      <c r="I234" s="2"/>
      <c r="J234" s="2"/>
      <c r="K234" s="2"/>
      <c r="L234" s="2"/>
      <c r="M234" s="320"/>
      <c r="N234" s="2"/>
      <c r="O234" s="2"/>
      <c r="P234" s="2"/>
      <c r="Q234" s="2"/>
      <c r="R234" s="2"/>
      <c r="S234" s="2"/>
      <c r="T234" s="2"/>
      <c r="U234" s="2"/>
      <c r="V234" s="2"/>
      <c r="W234" s="2"/>
      <c r="X234" s="2"/>
      <c r="Y234" s="2"/>
      <c r="Z234" s="2"/>
      <c r="AA234" s="2"/>
    </row>
    <row r="235" spans="1:27" hidden="1">
      <c r="A235" s="2"/>
      <c r="B235" s="2"/>
      <c r="C235" s="47"/>
      <c r="D235" s="2"/>
      <c r="E235" s="47"/>
      <c r="F235" s="2"/>
      <c r="G235" s="2"/>
      <c r="H235" s="2"/>
      <c r="I235" s="2"/>
      <c r="J235" s="2"/>
      <c r="K235" s="2"/>
      <c r="L235" s="2"/>
      <c r="M235" s="320"/>
      <c r="N235" s="2"/>
      <c r="O235" s="2"/>
      <c r="P235" s="2"/>
      <c r="Q235" s="2"/>
      <c r="R235" s="2"/>
      <c r="S235" s="2"/>
      <c r="T235" s="2"/>
      <c r="U235" s="2"/>
      <c r="V235" s="2"/>
      <c r="W235" s="2"/>
      <c r="X235" s="2"/>
      <c r="Y235" s="2"/>
      <c r="Z235" s="2"/>
      <c r="AA235" s="2"/>
    </row>
    <row r="236" spans="1:27" hidden="1">
      <c r="A236" s="2"/>
      <c r="B236" s="2"/>
      <c r="C236" s="47"/>
      <c r="D236" s="2"/>
      <c r="E236" s="47"/>
      <c r="F236" s="2"/>
      <c r="G236" s="2"/>
      <c r="H236" s="2"/>
      <c r="I236" s="2"/>
      <c r="J236" s="2"/>
      <c r="K236" s="2"/>
      <c r="L236" s="2"/>
      <c r="M236" s="320"/>
      <c r="N236" s="2"/>
      <c r="O236" s="2"/>
      <c r="P236" s="2"/>
      <c r="Q236" s="2"/>
      <c r="R236" s="2"/>
      <c r="S236" s="2"/>
      <c r="T236" s="2"/>
      <c r="U236" s="2"/>
      <c r="V236" s="2"/>
      <c r="W236" s="2"/>
      <c r="X236" s="2"/>
      <c r="Y236" s="2"/>
      <c r="Z236" s="2"/>
      <c r="AA236" s="2"/>
    </row>
    <row r="237" spans="1:27" hidden="1">
      <c r="A237" s="2"/>
      <c r="B237" s="2"/>
      <c r="C237" s="47"/>
      <c r="D237" s="2"/>
      <c r="E237" s="47"/>
      <c r="F237" s="2"/>
      <c r="G237" s="2"/>
      <c r="H237" s="2"/>
      <c r="I237" s="2"/>
      <c r="J237" s="2"/>
      <c r="K237" s="2"/>
      <c r="L237" s="2"/>
      <c r="M237" s="320"/>
      <c r="N237" s="2"/>
      <c r="O237" s="2"/>
      <c r="P237" s="2"/>
      <c r="Q237" s="2"/>
      <c r="R237" s="2"/>
      <c r="S237" s="2"/>
      <c r="T237" s="2"/>
      <c r="U237" s="2"/>
      <c r="V237" s="2"/>
      <c r="W237" s="2"/>
      <c r="X237" s="2"/>
      <c r="Y237" s="2"/>
      <c r="Z237" s="2"/>
      <c r="AA237" s="2"/>
    </row>
    <row r="238" spans="1:27" hidden="1">
      <c r="A238" s="2"/>
      <c r="B238" s="2"/>
      <c r="C238" s="47"/>
      <c r="D238" s="2"/>
      <c r="E238" s="47"/>
      <c r="F238" s="2"/>
      <c r="G238" s="2"/>
      <c r="H238" s="2"/>
      <c r="I238" s="2"/>
      <c r="J238" s="2"/>
      <c r="K238" s="2"/>
      <c r="L238" s="2"/>
      <c r="M238" s="320"/>
      <c r="N238" s="2"/>
      <c r="O238" s="2"/>
      <c r="P238" s="2"/>
      <c r="Q238" s="2"/>
      <c r="R238" s="2"/>
      <c r="S238" s="2"/>
      <c r="T238" s="2"/>
      <c r="U238" s="2"/>
      <c r="V238" s="2"/>
      <c r="W238" s="2"/>
      <c r="X238" s="2"/>
      <c r="Y238" s="2"/>
      <c r="Z238" s="2"/>
      <c r="AA238" s="2"/>
    </row>
    <row r="239" spans="1:27" hidden="1">
      <c r="A239" s="2"/>
      <c r="B239" s="2"/>
      <c r="C239" s="47"/>
      <c r="D239" s="2"/>
      <c r="E239" s="47"/>
      <c r="F239" s="2"/>
      <c r="G239" s="2"/>
      <c r="H239" s="2"/>
      <c r="I239" s="2"/>
      <c r="J239" s="2"/>
      <c r="K239" s="2"/>
      <c r="L239" s="2"/>
      <c r="M239" s="320"/>
      <c r="N239" s="2"/>
      <c r="O239" s="2"/>
      <c r="P239" s="2"/>
      <c r="Q239" s="2"/>
      <c r="R239" s="2"/>
      <c r="S239" s="2"/>
      <c r="T239" s="2"/>
      <c r="U239" s="2"/>
      <c r="V239" s="2"/>
      <c r="W239" s="2"/>
      <c r="X239" s="2"/>
      <c r="Y239" s="2"/>
      <c r="Z239" s="2"/>
      <c r="AA239" s="2"/>
    </row>
    <row r="240" spans="1:27" hidden="1">
      <c r="A240" s="2"/>
      <c r="B240" s="2"/>
      <c r="C240" s="47"/>
      <c r="D240" s="2"/>
      <c r="E240" s="47"/>
      <c r="F240" s="2"/>
      <c r="G240" s="2"/>
      <c r="H240" s="2"/>
      <c r="I240" s="2"/>
      <c r="J240" s="2"/>
      <c r="K240" s="2"/>
      <c r="L240" s="2"/>
      <c r="M240" s="320"/>
      <c r="N240" s="2"/>
      <c r="O240" s="2"/>
      <c r="P240" s="2"/>
      <c r="Q240" s="2"/>
      <c r="R240" s="2"/>
      <c r="S240" s="2"/>
      <c r="T240" s="2"/>
      <c r="U240" s="2"/>
      <c r="V240" s="2"/>
      <c r="W240" s="2"/>
      <c r="X240" s="2"/>
      <c r="Y240" s="2"/>
      <c r="Z240" s="2"/>
      <c r="AA240" s="2"/>
    </row>
    <row r="241" spans="1:27" hidden="1">
      <c r="A241" s="2"/>
      <c r="B241" s="2"/>
      <c r="C241" s="47"/>
      <c r="D241" s="2"/>
      <c r="E241" s="47"/>
      <c r="F241" s="2"/>
      <c r="G241" s="2"/>
      <c r="H241" s="2"/>
      <c r="I241" s="2"/>
      <c r="J241" s="2"/>
      <c r="K241" s="2"/>
      <c r="L241" s="2"/>
      <c r="M241" s="320"/>
      <c r="N241" s="2"/>
      <c r="O241" s="2"/>
      <c r="P241" s="2"/>
      <c r="Q241" s="2"/>
      <c r="R241" s="2"/>
      <c r="S241" s="2"/>
      <c r="T241" s="2"/>
      <c r="U241" s="2"/>
      <c r="V241" s="2"/>
      <c r="W241" s="2"/>
      <c r="X241" s="2"/>
      <c r="Y241" s="2"/>
      <c r="Z241" s="2"/>
      <c r="AA241" s="2"/>
    </row>
    <row r="242" spans="1:27" hidden="1">
      <c r="A242" s="2"/>
      <c r="B242" s="2"/>
      <c r="C242" s="47"/>
      <c r="D242" s="2"/>
      <c r="E242" s="47"/>
      <c r="F242" s="2"/>
      <c r="G242" s="2"/>
      <c r="H242" s="2"/>
      <c r="I242" s="2"/>
      <c r="J242" s="2"/>
      <c r="K242" s="2"/>
      <c r="L242" s="2"/>
      <c r="M242" s="320"/>
      <c r="N242" s="2"/>
      <c r="O242" s="2"/>
      <c r="P242" s="2"/>
      <c r="Q242" s="2"/>
      <c r="R242" s="2"/>
      <c r="S242" s="2"/>
      <c r="T242" s="2"/>
      <c r="U242" s="2"/>
      <c r="V242" s="2"/>
      <c r="W242" s="2"/>
      <c r="X242" s="2"/>
      <c r="Y242" s="2"/>
      <c r="Z242" s="2"/>
      <c r="AA242" s="2"/>
    </row>
    <row r="243" spans="1:27" hidden="1">
      <c r="A243" s="2"/>
      <c r="B243" s="2"/>
      <c r="C243" s="47"/>
      <c r="D243" s="2"/>
      <c r="E243" s="47"/>
      <c r="F243" s="2"/>
      <c r="G243" s="2"/>
      <c r="H243" s="2"/>
      <c r="I243" s="2"/>
      <c r="J243" s="2"/>
      <c r="K243" s="2"/>
      <c r="L243" s="2"/>
      <c r="M243" s="320"/>
      <c r="N243" s="2"/>
      <c r="O243" s="2"/>
      <c r="P243" s="2"/>
      <c r="Q243" s="2"/>
      <c r="R243" s="2"/>
      <c r="S243" s="2"/>
      <c r="T243" s="2"/>
      <c r="U243" s="2"/>
      <c r="V243" s="2"/>
      <c r="W243" s="2"/>
      <c r="X243" s="2"/>
      <c r="Y243" s="2"/>
      <c r="Z243" s="2"/>
      <c r="AA243" s="2"/>
    </row>
    <row r="244" spans="1:27" hidden="1">
      <c r="A244" s="2"/>
      <c r="B244" s="2"/>
      <c r="C244" s="47"/>
      <c r="D244" s="2"/>
      <c r="E244" s="47"/>
      <c r="F244" s="2"/>
      <c r="G244" s="2"/>
      <c r="H244" s="2"/>
      <c r="I244" s="2"/>
      <c r="J244" s="2"/>
      <c r="K244" s="2"/>
      <c r="L244" s="2"/>
      <c r="M244" s="320"/>
      <c r="N244" s="2"/>
      <c r="O244" s="2"/>
      <c r="P244" s="2"/>
      <c r="Q244" s="2"/>
      <c r="R244" s="2"/>
      <c r="S244" s="2"/>
      <c r="T244" s="2"/>
      <c r="U244" s="2"/>
      <c r="V244" s="2"/>
      <c r="W244" s="2"/>
      <c r="X244" s="2"/>
      <c r="Y244" s="2"/>
      <c r="Z244" s="2"/>
      <c r="AA244" s="2"/>
    </row>
    <row r="245" spans="1:27" hidden="1">
      <c r="A245" s="2"/>
      <c r="B245" s="2"/>
      <c r="C245" s="47"/>
      <c r="D245" s="2"/>
      <c r="E245" s="47"/>
      <c r="F245" s="2"/>
      <c r="G245" s="2"/>
      <c r="H245" s="2"/>
      <c r="I245" s="2"/>
      <c r="J245" s="2"/>
      <c r="K245" s="2"/>
      <c r="L245" s="2"/>
      <c r="M245" s="320"/>
      <c r="N245" s="2"/>
      <c r="O245" s="2"/>
      <c r="P245" s="2"/>
      <c r="Q245" s="2"/>
      <c r="R245" s="2"/>
      <c r="S245" s="2"/>
      <c r="T245" s="2"/>
      <c r="U245" s="2"/>
      <c r="V245" s="2"/>
      <c r="W245" s="2"/>
      <c r="X245" s="2"/>
      <c r="Y245" s="2"/>
      <c r="Z245" s="2"/>
      <c r="AA245" s="2"/>
    </row>
    <row r="246" spans="1:27" hidden="1">
      <c r="A246" s="2"/>
      <c r="B246" s="2"/>
      <c r="C246" s="47"/>
      <c r="D246" s="2"/>
      <c r="E246" s="47"/>
      <c r="F246" s="2"/>
      <c r="G246" s="2"/>
      <c r="H246" s="2"/>
      <c r="I246" s="2"/>
      <c r="J246" s="2"/>
      <c r="K246" s="2"/>
      <c r="L246" s="2"/>
      <c r="M246" s="320"/>
      <c r="N246" s="2"/>
      <c r="O246" s="2"/>
      <c r="P246" s="2"/>
      <c r="Q246" s="2"/>
      <c r="R246" s="2"/>
      <c r="S246" s="2"/>
      <c r="T246" s="2"/>
      <c r="U246" s="2"/>
      <c r="V246" s="2"/>
      <c r="W246" s="2"/>
      <c r="X246" s="2"/>
      <c r="Y246" s="2"/>
      <c r="Z246" s="2"/>
      <c r="AA246" s="2"/>
    </row>
    <row r="247" spans="1:27" hidden="1">
      <c r="A247" s="2"/>
      <c r="B247" s="2"/>
      <c r="C247" s="47"/>
      <c r="D247" s="2"/>
      <c r="E247" s="47"/>
      <c r="F247" s="2"/>
      <c r="G247" s="2"/>
      <c r="H247" s="2"/>
      <c r="I247" s="2"/>
      <c r="J247" s="2"/>
      <c r="K247" s="2"/>
      <c r="L247" s="2"/>
      <c r="M247" s="320"/>
      <c r="N247" s="2"/>
      <c r="O247" s="2"/>
      <c r="P247" s="2"/>
      <c r="Q247" s="2"/>
      <c r="R247" s="2"/>
      <c r="S247" s="2"/>
      <c r="T247" s="2"/>
      <c r="U247" s="2"/>
      <c r="V247" s="2"/>
      <c r="W247" s="2"/>
      <c r="X247" s="2"/>
      <c r="Y247" s="2"/>
      <c r="Z247" s="2"/>
      <c r="AA247" s="2"/>
    </row>
    <row r="248" spans="1:27" hidden="1">
      <c r="A248" s="2"/>
      <c r="B248" s="2"/>
      <c r="C248" s="47"/>
      <c r="D248" s="2"/>
      <c r="E248" s="47"/>
      <c r="F248" s="2"/>
      <c r="G248" s="2"/>
      <c r="H248" s="2"/>
      <c r="I248" s="2"/>
      <c r="J248" s="2"/>
      <c r="K248" s="2"/>
      <c r="L248" s="2"/>
      <c r="M248" s="320"/>
      <c r="N248" s="2"/>
      <c r="O248" s="2"/>
      <c r="P248" s="2"/>
      <c r="Q248" s="2"/>
      <c r="R248" s="2"/>
      <c r="S248" s="2"/>
      <c r="T248" s="2"/>
      <c r="U248" s="2"/>
      <c r="V248" s="2"/>
      <c r="W248" s="2"/>
      <c r="X248" s="2"/>
      <c r="Y248" s="2"/>
      <c r="Z248" s="2"/>
      <c r="AA248" s="2"/>
    </row>
    <row r="249" spans="1:27" hidden="1">
      <c r="A249" s="2"/>
      <c r="B249" s="2"/>
      <c r="C249" s="47"/>
      <c r="D249" s="2"/>
      <c r="E249" s="47"/>
      <c r="F249" s="2"/>
      <c r="G249" s="2"/>
      <c r="H249" s="2"/>
      <c r="I249" s="2"/>
      <c r="J249" s="2"/>
      <c r="K249" s="2"/>
      <c r="L249" s="2"/>
      <c r="M249" s="320"/>
      <c r="N249" s="2"/>
      <c r="O249" s="2"/>
      <c r="P249" s="2"/>
      <c r="Q249" s="2"/>
      <c r="R249" s="2"/>
      <c r="S249" s="2"/>
      <c r="T249" s="2"/>
      <c r="U249" s="2"/>
      <c r="V249" s="2"/>
      <c r="W249" s="2"/>
      <c r="X249" s="2"/>
      <c r="Y249" s="2"/>
      <c r="Z249" s="2"/>
      <c r="AA249" s="2"/>
    </row>
    <row r="250" spans="1:27" hidden="1">
      <c r="A250" s="2"/>
      <c r="B250" s="2"/>
      <c r="C250" s="47"/>
      <c r="D250" s="2"/>
      <c r="E250" s="47"/>
      <c r="F250" s="2"/>
      <c r="G250" s="2"/>
      <c r="H250" s="2"/>
      <c r="I250" s="2"/>
      <c r="J250" s="2"/>
      <c r="K250" s="2"/>
      <c r="L250" s="2"/>
      <c r="M250" s="320"/>
      <c r="N250" s="2"/>
      <c r="O250" s="2"/>
      <c r="P250" s="2"/>
      <c r="Q250" s="2"/>
      <c r="R250" s="2"/>
      <c r="S250" s="2"/>
      <c r="T250" s="2"/>
      <c r="U250" s="2"/>
      <c r="V250" s="2"/>
      <c r="W250" s="2"/>
      <c r="X250" s="2"/>
      <c r="Y250" s="2"/>
      <c r="Z250" s="2"/>
      <c r="AA250" s="2"/>
    </row>
    <row r="251" spans="1:27" hidden="1">
      <c r="A251" s="2"/>
      <c r="B251" s="2"/>
      <c r="C251" s="47"/>
      <c r="D251" s="2"/>
      <c r="E251" s="47"/>
      <c r="F251" s="2"/>
      <c r="G251" s="2"/>
      <c r="H251" s="2"/>
      <c r="I251" s="2"/>
      <c r="J251" s="2"/>
      <c r="K251" s="2"/>
      <c r="L251" s="2"/>
      <c r="M251" s="320"/>
      <c r="N251" s="2"/>
      <c r="O251" s="2"/>
      <c r="P251" s="2"/>
      <c r="Q251" s="2"/>
      <c r="R251" s="2"/>
      <c r="S251" s="2"/>
      <c r="T251" s="2"/>
      <c r="U251" s="2"/>
      <c r="V251" s="2"/>
      <c r="W251" s="2"/>
      <c r="X251" s="2"/>
      <c r="Y251" s="2"/>
      <c r="Z251" s="2"/>
      <c r="AA251" s="2"/>
    </row>
    <row r="252" spans="1:27" hidden="1">
      <c r="A252" s="2"/>
      <c r="B252" s="2"/>
      <c r="C252" s="47"/>
      <c r="D252" s="2"/>
      <c r="E252" s="47"/>
      <c r="F252" s="2"/>
      <c r="G252" s="2"/>
      <c r="H252" s="2"/>
      <c r="I252" s="2"/>
      <c r="J252" s="2"/>
      <c r="K252" s="2"/>
      <c r="L252" s="2"/>
      <c r="M252" s="320"/>
      <c r="N252" s="2"/>
      <c r="O252" s="2"/>
      <c r="P252" s="2"/>
      <c r="Q252" s="2"/>
      <c r="R252" s="2"/>
      <c r="S252" s="2"/>
      <c r="T252" s="2"/>
      <c r="U252" s="2"/>
      <c r="V252" s="2"/>
      <c r="W252" s="2"/>
      <c r="X252" s="2"/>
      <c r="Y252" s="2"/>
      <c r="Z252" s="2"/>
      <c r="AA252" s="2"/>
    </row>
    <row r="253" spans="1:27" hidden="1">
      <c r="A253" s="2"/>
      <c r="B253" s="2"/>
      <c r="C253" s="47"/>
      <c r="D253" s="2"/>
      <c r="E253" s="47"/>
      <c r="F253" s="2"/>
      <c r="G253" s="2"/>
      <c r="H253" s="2"/>
      <c r="I253" s="2"/>
      <c r="J253" s="2"/>
      <c r="K253" s="2"/>
      <c r="L253" s="2"/>
      <c r="M253" s="320"/>
      <c r="N253" s="2"/>
      <c r="O253" s="2"/>
      <c r="P253" s="2"/>
      <c r="Q253" s="2"/>
      <c r="R253" s="2"/>
      <c r="S253" s="2"/>
      <c r="T253" s="2"/>
      <c r="U253" s="2"/>
      <c r="V253" s="2"/>
      <c r="W253" s="2"/>
      <c r="X253" s="2"/>
      <c r="Y253" s="2"/>
      <c r="Z253" s="2"/>
      <c r="AA253" s="2"/>
    </row>
    <row r="254" spans="1:27" hidden="1">
      <c r="A254" s="2"/>
      <c r="B254" s="2"/>
      <c r="C254" s="47"/>
      <c r="D254" s="2"/>
      <c r="E254" s="47"/>
      <c r="F254" s="2"/>
      <c r="G254" s="2"/>
      <c r="H254" s="2"/>
      <c r="I254" s="2"/>
      <c r="J254" s="2"/>
      <c r="K254" s="2"/>
      <c r="L254" s="2"/>
      <c r="M254" s="320"/>
      <c r="N254" s="2"/>
      <c r="O254" s="2"/>
      <c r="P254" s="2"/>
      <c r="Q254" s="2"/>
      <c r="R254" s="2"/>
      <c r="S254" s="2"/>
      <c r="T254" s="2"/>
      <c r="U254" s="2"/>
      <c r="V254" s="2"/>
      <c r="W254" s="2"/>
      <c r="X254" s="2"/>
      <c r="Y254" s="2"/>
      <c r="Z254" s="2"/>
      <c r="AA254" s="2"/>
    </row>
    <row r="255" spans="1:27" hidden="1">
      <c r="A255" s="2"/>
      <c r="B255" s="2"/>
      <c r="C255" s="47"/>
      <c r="D255" s="2"/>
      <c r="E255" s="47"/>
      <c r="F255" s="2"/>
      <c r="G255" s="2"/>
      <c r="H255" s="2"/>
      <c r="I255" s="2"/>
      <c r="J255" s="2"/>
      <c r="K255" s="2"/>
      <c r="L255" s="2"/>
      <c r="M255" s="320"/>
      <c r="N255" s="2"/>
      <c r="O255" s="2"/>
      <c r="P255" s="2"/>
      <c r="Q255" s="2"/>
      <c r="R255" s="2"/>
      <c r="S255" s="2"/>
      <c r="T255" s="2"/>
      <c r="U255" s="2"/>
      <c r="V255" s="2"/>
      <c r="W255" s="2"/>
      <c r="X255" s="2"/>
      <c r="Y255" s="2"/>
      <c r="Z255" s="2"/>
      <c r="AA255" s="2"/>
    </row>
    <row r="256" spans="1:27" hidden="1">
      <c r="A256" s="2"/>
      <c r="B256" s="2"/>
      <c r="C256" s="47"/>
      <c r="D256" s="2"/>
      <c r="E256" s="47"/>
      <c r="F256" s="2"/>
      <c r="G256" s="2"/>
      <c r="H256" s="2"/>
      <c r="I256" s="2"/>
      <c r="J256" s="2"/>
      <c r="K256" s="2"/>
      <c r="L256" s="2"/>
      <c r="M256" s="320"/>
      <c r="N256" s="2"/>
      <c r="O256" s="2"/>
      <c r="P256" s="2"/>
      <c r="Q256" s="2"/>
      <c r="R256" s="2"/>
      <c r="S256" s="2"/>
      <c r="T256" s="2"/>
      <c r="U256" s="2"/>
      <c r="V256" s="2"/>
      <c r="W256" s="2"/>
      <c r="X256" s="2"/>
      <c r="Y256" s="2"/>
      <c r="Z256" s="2"/>
      <c r="AA256" s="2"/>
    </row>
    <row r="257" spans="1:27" hidden="1">
      <c r="A257" s="2"/>
      <c r="B257" s="2"/>
      <c r="C257" s="47"/>
      <c r="D257" s="2"/>
      <c r="E257" s="47"/>
      <c r="F257" s="2"/>
      <c r="G257" s="2"/>
      <c r="H257" s="2"/>
      <c r="I257" s="2"/>
      <c r="J257" s="2"/>
      <c r="K257" s="2"/>
      <c r="L257" s="2"/>
      <c r="M257" s="320"/>
      <c r="N257" s="2"/>
      <c r="O257" s="2"/>
      <c r="P257" s="2"/>
      <c r="Q257" s="2"/>
      <c r="R257" s="2"/>
      <c r="S257" s="2"/>
      <c r="T257" s="2"/>
      <c r="U257" s="2"/>
      <c r="V257" s="2"/>
      <c r="W257" s="2"/>
      <c r="X257" s="2"/>
      <c r="Y257" s="2"/>
      <c r="Z257" s="2"/>
      <c r="AA257" s="2"/>
    </row>
    <row r="258" spans="1:27" hidden="1">
      <c r="A258" s="2"/>
      <c r="B258" s="2"/>
      <c r="C258" s="47"/>
      <c r="D258" s="2"/>
      <c r="E258" s="47"/>
      <c r="F258" s="2"/>
      <c r="G258" s="2"/>
      <c r="H258" s="2"/>
      <c r="I258" s="2"/>
      <c r="J258" s="2"/>
      <c r="K258" s="2"/>
      <c r="L258" s="2"/>
      <c r="M258" s="320"/>
      <c r="N258" s="2"/>
      <c r="O258" s="2"/>
      <c r="P258" s="2"/>
      <c r="Q258" s="2"/>
      <c r="R258" s="2"/>
      <c r="S258" s="2"/>
      <c r="T258" s="2"/>
      <c r="U258" s="2"/>
      <c r="V258" s="2"/>
      <c r="W258" s="2"/>
      <c r="X258" s="2"/>
      <c r="Y258" s="2"/>
      <c r="Z258" s="2"/>
      <c r="AA258" s="2"/>
    </row>
    <row r="259" spans="1:27" hidden="1">
      <c r="A259" s="2"/>
      <c r="B259" s="2"/>
      <c r="C259" s="47"/>
      <c r="D259" s="2"/>
      <c r="E259" s="47"/>
      <c r="F259" s="2"/>
      <c r="G259" s="2"/>
      <c r="H259" s="2"/>
      <c r="I259" s="2"/>
      <c r="J259" s="2"/>
      <c r="K259" s="2"/>
      <c r="L259" s="2"/>
      <c r="M259" s="320"/>
      <c r="N259" s="2"/>
      <c r="O259" s="2"/>
      <c r="P259" s="2"/>
      <c r="Q259" s="2"/>
      <c r="R259" s="2"/>
      <c r="S259" s="2"/>
      <c r="T259" s="2"/>
      <c r="U259" s="2"/>
      <c r="V259" s="2"/>
      <c r="W259" s="2"/>
      <c r="X259" s="2"/>
      <c r="Y259" s="2"/>
      <c r="Z259" s="2"/>
      <c r="AA259" s="2"/>
    </row>
    <row r="260" spans="1:27" hidden="1">
      <c r="A260" s="2"/>
      <c r="B260" s="2"/>
      <c r="C260" s="47"/>
      <c r="D260" s="2"/>
      <c r="E260" s="47"/>
      <c r="F260" s="2"/>
      <c r="G260" s="2"/>
      <c r="H260" s="2"/>
      <c r="I260" s="2"/>
      <c r="J260" s="2"/>
      <c r="K260" s="2"/>
      <c r="L260" s="2"/>
      <c r="M260" s="320"/>
      <c r="N260" s="2"/>
      <c r="O260" s="2"/>
      <c r="P260" s="2"/>
      <c r="Q260" s="2"/>
      <c r="R260" s="2"/>
      <c r="S260" s="2"/>
      <c r="T260" s="2"/>
      <c r="U260" s="2"/>
      <c r="V260" s="2"/>
      <c r="W260" s="2"/>
      <c r="X260" s="2"/>
      <c r="Y260" s="2"/>
      <c r="Z260" s="2"/>
      <c r="AA260" s="2"/>
    </row>
    <row r="261" spans="1:27" hidden="1">
      <c r="A261" s="2"/>
      <c r="B261" s="2"/>
      <c r="C261" s="47"/>
      <c r="D261" s="2"/>
      <c r="E261" s="47"/>
      <c r="F261" s="2"/>
      <c r="G261" s="2"/>
      <c r="H261" s="2"/>
      <c r="I261" s="2"/>
      <c r="J261" s="2"/>
      <c r="K261" s="2"/>
      <c r="L261" s="2"/>
      <c r="M261" s="320"/>
      <c r="N261" s="2"/>
      <c r="O261" s="2"/>
      <c r="P261" s="2"/>
      <c r="Q261" s="2"/>
      <c r="R261" s="2"/>
      <c r="S261" s="2"/>
      <c r="T261" s="2"/>
      <c r="U261" s="2"/>
      <c r="V261" s="2"/>
      <c r="W261" s="2"/>
      <c r="X261" s="2"/>
      <c r="Y261" s="2"/>
      <c r="Z261" s="2"/>
      <c r="AA261" s="2"/>
    </row>
    <row r="262" spans="1:27" hidden="1">
      <c r="A262" s="2"/>
      <c r="B262" s="2"/>
      <c r="C262" s="47"/>
      <c r="D262" s="2"/>
      <c r="E262" s="47"/>
      <c r="F262" s="2"/>
      <c r="G262" s="2"/>
      <c r="H262" s="2"/>
      <c r="I262" s="2"/>
      <c r="J262" s="2"/>
      <c r="K262" s="2"/>
      <c r="L262" s="2"/>
      <c r="M262" s="320"/>
      <c r="N262" s="2"/>
      <c r="O262" s="2"/>
      <c r="P262" s="2"/>
      <c r="Q262" s="2"/>
      <c r="R262" s="2"/>
      <c r="S262" s="2"/>
      <c r="T262" s="2"/>
      <c r="U262" s="2"/>
      <c r="V262" s="2"/>
      <c r="W262" s="2"/>
      <c r="X262" s="2"/>
      <c r="Y262" s="2"/>
      <c r="Z262" s="2"/>
      <c r="AA262" s="2"/>
    </row>
    <row r="263" spans="1:27" hidden="1">
      <c r="A263" s="2"/>
      <c r="B263" s="2"/>
      <c r="C263" s="47"/>
      <c r="D263" s="2"/>
      <c r="E263" s="47"/>
      <c r="F263" s="2"/>
      <c r="G263" s="2"/>
      <c r="H263" s="2"/>
      <c r="I263" s="2"/>
      <c r="J263" s="2"/>
      <c r="K263" s="2"/>
      <c r="L263" s="2"/>
      <c r="M263" s="320"/>
      <c r="N263" s="2"/>
      <c r="O263" s="2"/>
      <c r="P263" s="2"/>
      <c r="Q263" s="2"/>
      <c r="R263" s="2"/>
      <c r="S263" s="2"/>
      <c r="T263" s="2"/>
      <c r="U263" s="2"/>
      <c r="V263" s="2"/>
      <c r="W263" s="2"/>
      <c r="X263" s="2"/>
      <c r="Y263" s="2"/>
      <c r="Z263" s="2"/>
      <c r="AA263" s="2"/>
    </row>
    <row r="264" spans="1:27" hidden="1">
      <c r="A264" s="2"/>
      <c r="B264" s="2"/>
      <c r="C264" s="47"/>
      <c r="D264" s="2"/>
      <c r="E264" s="47"/>
      <c r="F264" s="2"/>
      <c r="G264" s="2"/>
      <c r="H264" s="2"/>
      <c r="I264" s="2"/>
      <c r="J264" s="2"/>
      <c r="K264" s="2"/>
      <c r="L264" s="2"/>
      <c r="M264" s="320"/>
      <c r="N264" s="2"/>
      <c r="O264" s="2"/>
      <c r="P264" s="2"/>
      <c r="Q264" s="2"/>
      <c r="R264" s="2"/>
      <c r="S264" s="2"/>
      <c r="T264" s="2"/>
      <c r="U264" s="2"/>
      <c r="V264" s="2"/>
      <c r="W264" s="2"/>
      <c r="X264" s="2"/>
      <c r="Y264" s="2"/>
      <c r="Z264" s="2"/>
      <c r="AA264" s="2"/>
    </row>
    <row r="265" spans="1:27" hidden="1">
      <c r="A265" s="2"/>
      <c r="B265" s="2"/>
      <c r="C265" s="47"/>
      <c r="D265" s="2"/>
      <c r="E265" s="47"/>
      <c r="F265" s="2"/>
      <c r="G265" s="2"/>
      <c r="H265" s="2"/>
      <c r="I265" s="2"/>
      <c r="J265" s="2"/>
      <c r="K265" s="2"/>
      <c r="L265" s="2"/>
      <c r="M265" s="320"/>
      <c r="N265" s="2"/>
      <c r="O265" s="2"/>
      <c r="P265" s="2"/>
      <c r="Q265" s="2"/>
      <c r="R265" s="2"/>
      <c r="S265" s="2"/>
      <c r="T265" s="2"/>
      <c r="U265" s="2"/>
      <c r="V265" s="2"/>
      <c r="W265" s="2"/>
      <c r="X265" s="2"/>
      <c r="Y265" s="2"/>
      <c r="Z265" s="2"/>
      <c r="AA265" s="2"/>
    </row>
    <row r="266" spans="1:27" hidden="1">
      <c r="A266" s="2"/>
      <c r="B266" s="2"/>
      <c r="C266" s="47"/>
      <c r="D266" s="2"/>
      <c r="E266" s="47"/>
      <c r="F266" s="2"/>
      <c r="G266" s="2"/>
      <c r="H266" s="2"/>
      <c r="I266" s="2"/>
      <c r="J266" s="2"/>
      <c r="K266" s="2"/>
      <c r="L266" s="2"/>
      <c r="M266" s="320"/>
      <c r="N266" s="2"/>
      <c r="O266" s="2"/>
      <c r="P266" s="2"/>
      <c r="Q266" s="2"/>
      <c r="R266" s="2"/>
      <c r="S266" s="2"/>
      <c r="T266" s="2"/>
      <c r="U266" s="2"/>
      <c r="V266" s="2"/>
      <c r="W266" s="2"/>
      <c r="X266" s="2"/>
      <c r="Y266" s="2"/>
      <c r="Z266" s="2"/>
      <c r="AA266" s="2"/>
    </row>
    <row r="267" spans="1:27" hidden="1">
      <c r="A267" s="2"/>
      <c r="B267" s="2"/>
      <c r="C267" s="47"/>
      <c r="D267" s="2"/>
      <c r="E267" s="47"/>
      <c r="F267" s="2"/>
      <c r="G267" s="2"/>
      <c r="H267" s="2"/>
      <c r="I267" s="2"/>
      <c r="J267" s="2"/>
      <c r="K267" s="2"/>
      <c r="L267" s="2"/>
      <c r="M267" s="320"/>
      <c r="N267" s="2"/>
      <c r="O267" s="2"/>
      <c r="P267" s="2"/>
      <c r="Q267" s="2"/>
      <c r="R267" s="2"/>
      <c r="S267" s="2"/>
      <c r="T267" s="2"/>
      <c r="U267" s="2"/>
      <c r="V267" s="2"/>
      <c r="W267" s="2"/>
      <c r="X267" s="2"/>
      <c r="Y267" s="2"/>
      <c r="Z267" s="2"/>
      <c r="AA267" s="2"/>
    </row>
    <row r="268" spans="1:27" hidden="1">
      <c r="A268" s="2"/>
      <c r="B268" s="2"/>
      <c r="C268" s="47"/>
      <c r="D268" s="2"/>
      <c r="E268" s="47"/>
      <c r="F268" s="2"/>
      <c r="G268" s="2"/>
      <c r="H268" s="2"/>
      <c r="I268" s="2"/>
      <c r="J268" s="2"/>
      <c r="K268" s="2"/>
      <c r="L268" s="2"/>
      <c r="M268" s="320"/>
      <c r="N268" s="2"/>
      <c r="O268" s="2"/>
      <c r="P268" s="2"/>
      <c r="Q268" s="2"/>
      <c r="R268" s="2"/>
      <c r="S268" s="2"/>
      <c r="T268" s="2"/>
      <c r="U268" s="2"/>
      <c r="V268" s="2"/>
      <c r="W268" s="2"/>
      <c r="X268" s="2"/>
      <c r="Y268" s="2"/>
      <c r="Z268" s="2"/>
      <c r="AA268" s="2"/>
    </row>
    <row r="269" spans="1:27" hidden="1">
      <c r="A269" s="2"/>
      <c r="B269" s="2"/>
      <c r="C269" s="47"/>
      <c r="D269" s="2"/>
      <c r="E269" s="47"/>
      <c r="F269" s="2"/>
      <c r="G269" s="2"/>
      <c r="H269" s="2"/>
      <c r="I269" s="2"/>
      <c r="J269" s="2"/>
      <c r="K269" s="2"/>
      <c r="L269" s="2"/>
      <c r="M269" s="320"/>
      <c r="N269" s="2"/>
      <c r="O269" s="2"/>
      <c r="P269" s="2"/>
      <c r="Q269" s="2"/>
      <c r="R269" s="2"/>
      <c r="S269" s="2"/>
      <c r="T269" s="2"/>
      <c r="U269" s="2"/>
      <c r="V269" s="2"/>
      <c r="W269" s="2"/>
      <c r="X269" s="2"/>
      <c r="Y269" s="2"/>
      <c r="Z269" s="2"/>
      <c r="AA269" s="2"/>
    </row>
    <row r="270" spans="1:27" hidden="1">
      <c r="A270" s="2"/>
      <c r="B270" s="2"/>
      <c r="C270" s="47"/>
      <c r="D270" s="2"/>
      <c r="E270" s="47"/>
      <c r="F270" s="2"/>
      <c r="G270" s="2"/>
      <c r="H270" s="2"/>
      <c r="I270" s="2"/>
      <c r="J270" s="2"/>
      <c r="K270" s="2"/>
      <c r="L270" s="2"/>
      <c r="M270" s="320"/>
      <c r="N270" s="2"/>
      <c r="O270" s="2"/>
      <c r="P270" s="2"/>
      <c r="Q270" s="2"/>
      <c r="R270" s="2"/>
      <c r="S270" s="2"/>
      <c r="T270" s="2"/>
      <c r="U270" s="2"/>
      <c r="V270" s="2"/>
      <c r="W270" s="2"/>
      <c r="X270" s="2"/>
      <c r="Y270" s="2"/>
      <c r="Z270" s="2"/>
      <c r="AA270" s="2"/>
    </row>
    <row r="271" spans="1:27" hidden="1">
      <c r="A271" s="2"/>
      <c r="B271" s="2"/>
      <c r="C271" s="47"/>
      <c r="D271" s="2"/>
      <c r="E271" s="47"/>
      <c r="F271" s="2"/>
      <c r="G271" s="2"/>
      <c r="H271" s="2"/>
      <c r="I271" s="2"/>
      <c r="J271" s="2"/>
      <c r="K271" s="2"/>
      <c r="L271" s="2"/>
      <c r="M271" s="320"/>
      <c r="N271" s="2"/>
      <c r="O271" s="2"/>
      <c r="P271" s="2"/>
      <c r="Q271" s="2"/>
      <c r="R271" s="2"/>
      <c r="S271" s="2"/>
      <c r="T271" s="2"/>
      <c r="U271" s="2"/>
      <c r="V271" s="2"/>
      <c r="W271" s="2"/>
      <c r="X271" s="2"/>
      <c r="Y271" s="2"/>
      <c r="Z271" s="2"/>
      <c r="AA271" s="2"/>
    </row>
    <row r="272" spans="1:27" hidden="1">
      <c r="A272" s="2"/>
      <c r="B272" s="2"/>
      <c r="C272" s="47"/>
      <c r="D272" s="2"/>
      <c r="E272" s="47"/>
      <c r="F272" s="2"/>
      <c r="G272" s="2"/>
      <c r="H272" s="2"/>
      <c r="I272" s="2"/>
      <c r="J272" s="2"/>
      <c r="K272" s="2"/>
      <c r="L272" s="2"/>
      <c r="M272" s="320"/>
      <c r="N272" s="2"/>
      <c r="O272" s="2"/>
      <c r="P272" s="2"/>
      <c r="Q272" s="2"/>
      <c r="R272" s="2"/>
      <c r="S272" s="2"/>
      <c r="T272" s="2"/>
      <c r="U272" s="2"/>
      <c r="V272" s="2"/>
      <c r="W272" s="2"/>
      <c r="X272" s="2"/>
      <c r="Y272" s="2"/>
      <c r="Z272" s="2"/>
      <c r="AA272" s="2"/>
    </row>
    <row r="273" spans="1:27" hidden="1">
      <c r="A273" s="2"/>
      <c r="B273" s="2"/>
      <c r="C273" s="47"/>
      <c r="D273" s="2"/>
      <c r="E273" s="47"/>
      <c r="F273" s="2"/>
      <c r="G273" s="2"/>
      <c r="H273" s="2"/>
      <c r="I273" s="2"/>
      <c r="J273" s="2"/>
      <c r="K273" s="2"/>
      <c r="L273" s="2"/>
      <c r="M273" s="320"/>
      <c r="N273" s="2"/>
      <c r="O273" s="2"/>
      <c r="P273" s="2"/>
      <c r="Q273" s="2"/>
      <c r="R273" s="2"/>
      <c r="S273" s="2"/>
      <c r="T273" s="2"/>
      <c r="U273" s="2"/>
      <c r="V273" s="2"/>
      <c r="W273" s="2"/>
      <c r="X273" s="2"/>
      <c r="Y273" s="2"/>
      <c r="Z273" s="2"/>
      <c r="AA273" s="2"/>
    </row>
    <row r="274" spans="1:27" hidden="1">
      <c r="A274" s="2"/>
      <c r="B274" s="2"/>
      <c r="C274" s="47"/>
      <c r="D274" s="2"/>
      <c r="E274" s="47"/>
      <c r="F274" s="2"/>
      <c r="G274" s="2"/>
      <c r="H274" s="2"/>
      <c r="I274" s="2"/>
      <c r="J274" s="2"/>
      <c r="K274" s="2"/>
      <c r="L274" s="2"/>
      <c r="M274" s="320"/>
      <c r="N274" s="2"/>
      <c r="O274" s="2"/>
      <c r="P274" s="2"/>
      <c r="Q274" s="2"/>
      <c r="R274" s="2"/>
      <c r="S274" s="2"/>
      <c r="T274" s="2"/>
      <c r="U274" s="2"/>
      <c r="V274" s="2"/>
      <c r="W274" s="2"/>
      <c r="X274" s="2"/>
      <c r="Y274" s="2"/>
      <c r="Z274" s="2"/>
      <c r="AA274" s="2"/>
    </row>
    <row r="275" spans="1:27" hidden="1">
      <c r="A275" s="2"/>
      <c r="B275" s="2"/>
      <c r="C275" s="47"/>
      <c r="D275" s="2"/>
      <c r="E275" s="47"/>
      <c r="F275" s="2"/>
      <c r="G275" s="2"/>
      <c r="H275" s="2"/>
      <c r="I275" s="2"/>
      <c r="J275" s="2"/>
      <c r="K275" s="2"/>
      <c r="L275" s="2"/>
      <c r="M275" s="320"/>
      <c r="N275" s="2"/>
      <c r="O275" s="2"/>
      <c r="P275" s="2"/>
      <c r="Q275" s="2"/>
      <c r="R275" s="2"/>
      <c r="S275" s="2"/>
      <c r="T275" s="2"/>
      <c r="U275" s="2"/>
      <c r="V275" s="2"/>
      <c r="W275" s="2"/>
      <c r="X275" s="2"/>
      <c r="Y275" s="2"/>
      <c r="Z275" s="2"/>
      <c r="AA275" s="2"/>
    </row>
    <row r="276" spans="1:27" hidden="1">
      <c r="A276" s="2"/>
      <c r="B276" s="2"/>
      <c r="C276" s="47"/>
      <c r="D276" s="2"/>
      <c r="E276" s="47"/>
      <c r="F276" s="2"/>
      <c r="G276" s="2"/>
      <c r="H276" s="2"/>
      <c r="I276" s="2"/>
      <c r="J276" s="2"/>
      <c r="K276" s="2"/>
      <c r="L276" s="2"/>
      <c r="M276" s="320"/>
      <c r="N276" s="2"/>
      <c r="O276" s="2"/>
      <c r="P276" s="2"/>
      <c r="Q276" s="2"/>
      <c r="R276" s="2"/>
      <c r="S276" s="2"/>
      <c r="T276" s="2"/>
      <c r="U276" s="2"/>
      <c r="V276" s="2"/>
      <c r="W276" s="2"/>
      <c r="X276" s="2"/>
      <c r="Y276" s="2"/>
      <c r="Z276" s="2"/>
      <c r="AA276" s="2"/>
    </row>
    <row r="277" spans="1:27" hidden="1">
      <c r="A277" s="2"/>
      <c r="B277" s="2"/>
      <c r="C277" s="47"/>
      <c r="D277" s="2"/>
      <c r="E277" s="47"/>
      <c r="F277" s="2"/>
      <c r="G277" s="2"/>
      <c r="H277" s="2"/>
      <c r="I277" s="2"/>
      <c r="J277" s="2"/>
      <c r="K277" s="2"/>
      <c r="L277" s="2"/>
      <c r="M277" s="320"/>
      <c r="N277" s="2"/>
      <c r="O277" s="2"/>
      <c r="P277" s="2"/>
      <c r="Q277" s="2"/>
      <c r="R277" s="2"/>
      <c r="S277" s="2"/>
      <c r="T277" s="2"/>
      <c r="U277" s="2"/>
      <c r="V277" s="2"/>
      <c r="W277" s="2"/>
      <c r="X277" s="2"/>
      <c r="Y277" s="2"/>
      <c r="Z277" s="2"/>
      <c r="AA277" s="2"/>
    </row>
    <row r="278" spans="1:27" hidden="1">
      <c r="A278" s="2"/>
      <c r="B278" s="2"/>
      <c r="C278" s="47"/>
      <c r="D278" s="2"/>
      <c r="E278" s="47"/>
      <c r="F278" s="2"/>
      <c r="G278" s="2"/>
      <c r="H278" s="2"/>
      <c r="I278" s="2"/>
      <c r="J278" s="2"/>
      <c r="K278" s="2"/>
      <c r="L278" s="2"/>
      <c r="M278" s="320"/>
      <c r="N278" s="2"/>
      <c r="O278" s="2"/>
      <c r="P278" s="2"/>
      <c r="Q278" s="2"/>
      <c r="R278" s="2"/>
      <c r="S278" s="2"/>
      <c r="T278" s="2"/>
      <c r="U278" s="2"/>
      <c r="V278" s="2"/>
      <c r="W278" s="2"/>
      <c r="X278" s="2"/>
      <c r="Y278" s="2"/>
      <c r="Z278" s="2"/>
      <c r="AA278" s="2"/>
    </row>
    <row r="279" spans="1:27" hidden="1">
      <c r="A279" s="2"/>
      <c r="B279" s="2"/>
      <c r="C279" s="47"/>
      <c r="D279" s="2"/>
      <c r="E279" s="47"/>
      <c r="F279" s="2"/>
      <c r="G279" s="2"/>
      <c r="H279" s="2"/>
      <c r="I279" s="2"/>
      <c r="J279" s="2"/>
      <c r="K279" s="2"/>
      <c r="L279" s="2"/>
      <c r="M279" s="320"/>
      <c r="N279" s="2"/>
      <c r="O279" s="2"/>
      <c r="P279" s="2"/>
      <c r="Q279" s="2"/>
      <c r="R279" s="2"/>
      <c r="S279" s="2"/>
      <c r="T279" s="2"/>
      <c r="U279" s="2"/>
      <c r="V279" s="2"/>
      <c r="W279" s="2"/>
      <c r="X279" s="2"/>
      <c r="Y279" s="2"/>
      <c r="Z279" s="2"/>
      <c r="AA279" s="2"/>
    </row>
    <row r="280" spans="1:27" hidden="1">
      <c r="A280" s="2"/>
      <c r="B280" s="2"/>
      <c r="C280" s="47"/>
      <c r="D280" s="2"/>
      <c r="E280" s="47"/>
      <c r="F280" s="2"/>
      <c r="G280" s="2"/>
      <c r="H280" s="2"/>
      <c r="I280" s="2"/>
      <c r="J280" s="2"/>
      <c r="K280" s="2"/>
      <c r="L280" s="2"/>
      <c r="M280" s="320"/>
      <c r="N280" s="2"/>
      <c r="O280" s="2"/>
      <c r="P280" s="2"/>
      <c r="Q280" s="2"/>
      <c r="R280" s="2"/>
      <c r="S280" s="2"/>
      <c r="T280" s="2"/>
      <c r="U280" s="2"/>
      <c r="V280" s="2"/>
      <c r="W280" s="2"/>
      <c r="X280" s="2"/>
      <c r="Y280" s="2"/>
      <c r="Z280" s="2"/>
      <c r="AA280" s="2"/>
    </row>
    <row r="281" spans="1:27" hidden="1">
      <c r="A281" s="2"/>
      <c r="B281" s="2"/>
      <c r="C281" s="47"/>
      <c r="D281" s="2"/>
      <c r="E281" s="47"/>
      <c r="F281" s="2"/>
      <c r="G281" s="2"/>
      <c r="H281" s="2"/>
      <c r="I281" s="2"/>
      <c r="J281" s="2"/>
      <c r="K281" s="2"/>
      <c r="L281" s="2"/>
      <c r="M281" s="320"/>
      <c r="N281" s="2"/>
      <c r="O281" s="2"/>
      <c r="P281" s="2"/>
      <c r="Q281" s="2"/>
      <c r="R281" s="2"/>
      <c r="S281" s="2"/>
      <c r="T281" s="2"/>
      <c r="U281" s="2"/>
      <c r="V281" s="2"/>
      <c r="W281" s="2"/>
      <c r="X281" s="2"/>
      <c r="Y281" s="2"/>
      <c r="Z281" s="2"/>
      <c r="AA281" s="2"/>
    </row>
    <row r="282" spans="1:27" hidden="1">
      <c r="A282" s="2"/>
      <c r="B282" s="2"/>
      <c r="C282" s="47"/>
      <c r="D282" s="2"/>
      <c r="E282" s="47"/>
      <c r="F282" s="2"/>
      <c r="G282" s="2"/>
      <c r="H282" s="2"/>
      <c r="I282" s="2"/>
      <c r="J282" s="2"/>
      <c r="K282" s="2"/>
      <c r="L282" s="2"/>
      <c r="M282" s="320"/>
      <c r="N282" s="2"/>
      <c r="O282" s="2"/>
      <c r="P282" s="2"/>
      <c r="Q282" s="2"/>
      <c r="R282" s="2"/>
      <c r="S282" s="2"/>
      <c r="T282" s="2"/>
      <c r="U282" s="2"/>
      <c r="V282" s="2"/>
      <c r="W282" s="2"/>
      <c r="X282" s="2"/>
      <c r="Y282" s="2"/>
      <c r="Z282" s="2"/>
      <c r="AA282" s="2"/>
    </row>
    <row r="283" spans="1:27" hidden="1">
      <c r="A283" s="2"/>
      <c r="B283" s="2"/>
      <c r="C283" s="47"/>
      <c r="D283" s="2"/>
      <c r="E283" s="47"/>
      <c r="F283" s="2"/>
      <c r="G283" s="2"/>
      <c r="H283" s="2"/>
      <c r="I283" s="2"/>
      <c r="J283" s="2"/>
      <c r="K283" s="2"/>
      <c r="L283" s="2"/>
      <c r="M283" s="320"/>
      <c r="N283" s="2"/>
      <c r="O283" s="2"/>
      <c r="P283" s="2"/>
      <c r="Q283" s="2"/>
      <c r="R283" s="2"/>
      <c r="S283" s="2"/>
      <c r="T283" s="2"/>
      <c r="U283" s="2"/>
      <c r="V283" s="2"/>
      <c r="W283" s="2"/>
      <c r="X283" s="2"/>
      <c r="Y283" s="2"/>
      <c r="Z283" s="2"/>
      <c r="AA283" s="2"/>
    </row>
    <row r="284" spans="1:27" hidden="1">
      <c r="A284" s="2"/>
      <c r="B284" s="2"/>
      <c r="C284" s="47"/>
      <c r="D284" s="2"/>
      <c r="E284" s="47"/>
      <c r="F284" s="2"/>
      <c r="G284" s="2"/>
      <c r="H284" s="2"/>
      <c r="I284" s="2"/>
      <c r="J284" s="2"/>
      <c r="K284" s="2"/>
      <c r="L284" s="2"/>
      <c r="M284" s="320"/>
      <c r="N284" s="2"/>
      <c r="O284" s="2"/>
      <c r="P284" s="2"/>
      <c r="Q284" s="2"/>
      <c r="R284" s="2"/>
      <c r="S284" s="2"/>
      <c r="T284" s="2"/>
      <c r="U284" s="2"/>
      <c r="V284" s="2"/>
      <c r="W284" s="2"/>
      <c r="X284" s="2"/>
      <c r="Y284" s="2"/>
      <c r="Z284" s="2"/>
      <c r="AA284" s="2"/>
    </row>
    <row r="285" spans="1:27" hidden="1">
      <c r="A285" s="2"/>
      <c r="B285" s="2"/>
      <c r="C285" s="47"/>
      <c r="D285" s="2"/>
      <c r="E285" s="47"/>
      <c r="F285" s="2"/>
      <c r="G285" s="2"/>
      <c r="H285" s="2"/>
      <c r="I285" s="2"/>
      <c r="J285" s="2"/>
      <c r="K285" s="2"/>
      <c r="L285" s="2"/>
      <c r="M285" s="320"/>
      <c r="N285" s="2"/>
      <c r="O285" s="2"/>
      <c r="P285" s="2"/>
      <c r="Q285" s="2"/>
      <c r="R285" s="2"/>
      <c r="S285" s="2"/>
      <c r="T285" s="2"/>
      <c r="U285" s="2"/>
      <c r="V285" s="2"/>
      <c r="W285" s="2"/>
      <c r="X285" s="2"/>
      <c r="Y285" s="2"/>
      <c r="Z285" s="2"/>
      <c r="AA285" s="2"/>
    </row>
    <row r="286" spans="1:27" hidden="1">
      <c r="A286" s="2"/>
      <c r="B286" s="2"/>
      <c r="C286" s="47"/>
      <c r="D286" s="2"/>
      <c r="E286" s="47"/>
      <c r="F286" s="2"/>
      <c r="G286" s="2"/>
      <c r="H286" s="2"/>
      <c r="I286" s="2"/>
      <c r="J286" s="2"/>
      <c r="K286" s="2"/>
      <c r="L286" s="2"/>
      <c r="M286" s="320"/>
      <c r="N286" s="2"/>
      <c r="O286" s="2"/>
      <c r="P286" s="2"/>
      <c r="Q286" s="2"/>
      <c r="R286" s="2"/>
      <c r="S286" s="2"/>
      <c r="T286" s="2"/>
      <c r="U286" s="2"/>
      <c r="V286" s="2"/>
      <c r="W286" s="2"/>
      <c r="X286" s="2"/>
      <c r="Y286" s="2"/>
      <c r="Z286" s="2"/>
      <c r="AA286" s="2"/>
    </row>
    <row r="287" spans="1:27" hidden="1">
      <c r="A287" s="2"/>
      <c r="B287" s="2"/>
      <c r="C287" s="47"/>
      <c r="D287" s="2"/>
      <c r="E287" s="47"/>
      <c r="F287" s="2"/>
      <c r="G287" s="2"/>
      <c r="H287" s="2"/>
      <c r="I287" s="2"/>
      <c r="J287" s="2"/>
      <c r="K287" s="2"/>
      <c r="L287" s="2"/>
      <c r="M287" s="320"/>
      <c r="N287" s="2"/>
      <c r="O287" s="2"/>
      <c r="P287" s="2"/>
      <c r="Q287" s="2"/>
      <c r="R287" s="2"/>
      <c r="S287" s="2"/>
      <c r="T287" s="2"/>
      <c r="U287" s="2"/>
      <c r="V287" s="2"/>
      <c r="W287" s="2"/>
      <c r="X287" s="2"/>
      <c r="Y287" s="2"/>
      <c r="Z287" s="2"/>
      <c r="AA287" s="2"/>
    </row>
    <row r="288" spans="1:27" hidden="1">
      <c r="A288" s="2"/>
      <c r="B288" s="2"/>
      <c r="C288" s="47"/>
      <c r="D288" s="2"/>
      <c r="E288" s="47"/>
      <c r="F288" s="2"/>
      <c r="G288" s="2"/>
      <c r="H288" s="2"/>
      <c r="I288" s="2"/>
      <c r="J288" s="2"/>
      <c r="K288" s="2"/>
      <c r="L288" s="2"/>
      <c r="M288" s="320"/>
      <c r="N288" s="2"/>
      <c r="O288" s="2"/>
      <c r="P288" s="2"/>
      <c r="Q288" s="2"/>
      <c r="R288" s="2"/>
      <c r="S288" s="2"/>
      <c r="T288" s="2"/>
      <c r="U288" s="2"/>
      <c r="V288" s="2"/>
      <c r="W288" s="2"/>
      <c r="X288" s="2"/>
      <c r="Y288" s="2"/>
      <c r="Z288" s="2"/>
      <c r="AA288" s="2"/>
    </row>
    <row r="289" spans="1:27" hidden="1">
      <c r="A289" s="2"/>
      <c r="B289" s="2"/>
      <c r="C289" s="47"/>
      <c r="D289" s="2"/>
      <c r="E289" s="47"/>
      <c r="F289" s="2"/>
      <c r="G289" s="2"/>
      <c r="H289" s="2"/>
      <c r="I289" s="2"/>
      <c r="J289" s="2"/>
      <c r="K289" s="2"/>
      <c r="L289" s="2"/>
      <c r="M289" s="320"/>
      <c r="N289" s="2"/>
      <c r="O289" s="2"/>
      <c r="P289" s="2"/>
      <c r="Q289" s="2"/>
      <c r="R289" s="2"/>
      <c r="S289" s="2"/>
      <c r="T289" s="2"/>
      <c r="U289" s="2"/>
      <c r="V289" s="2"/>
      <c r="W289" s="2"/>
      <c r="X289" s="2"/>
      <c r="Y289" s="2"/>
      <c r="Z289" s="2"/>
      <c r="AA289" s="2"/>
    </row>
    <row r="290" spans="1:27" hidden="1">
      <c r="A290" s="2"/>
      <c r="B290" s="2"/>
      <c r="C290" s="47"/>
      <c r="D290" s="2"/>
      <c r="E290" s="47"/>
      <c r="F290" s="2"/>
      <c r="G290" s="2"/>
      <c r="H290" s="2"/>
      <c r="I290" s="2"/>
      <c r="J290" s="2"/>
      <c r="K290" s="2"/>
      <c r="L290" s="2"/>
      <c r="M290" s="320"/>
      <c r="N290" s="2"/>
      <c r="O290" s="2"/>
      <c r="P290" s="2"/>
      <c r="Q290" s="2"/>
      <c r="R290" s="2"/>
      <c r="S290" s="2"/>
      <c r="T290" s="2"/>
      <c r="U290" s="2"/>
      <c r="V290" s="2"/>
      <c r="W290" s="2"/>
      <c r="X290" s="2"/>
      <c r="Y290" s="2"/>
      <c r="Z290" s="2"/>
      <c r="AA290" s="2"/>
    </row>
    <row r="291" spans="1:27" hidden="1">
      <c r="A291" s="2"/>
      <c r="B291" s="2"/>
      <c r="C291" s="47"/>
      <c r="D291" s="2"/>
      <c r="E291" s="47"/>
      <c r="F291" s="2"/>
      <c r="G291" s="2"/>
      <c r="H291" s="2"/>
      <c r="I291" s="2"/>
      <c r="J291" s="2"/>
      <c r="K291" s="2"/>
      <c r="L291" s="2"/>
      <c r="M291" s="320"/>
      <c r="N291" s="2"/>
      <c r="O291" s="2"/>
      <c r="P291" s="2"/>
      <c r="Q291" s="2"/>
      <c r="R291" s="2"/>
      <c r="S291" s="2"/>
      <c r="T291" s="2"/>
      <c r="U291" s="2"/>
      <c r="V291" s="2"/>
      <c r="W291" s="2"/>
      <c r="X291" s="2"/>
      <c r="Y291" s="2"/>
      <c r="Z291" s="2"/>
      <c r="AA291" s="2"/>
    </row>
    <row r="292" spans="1:27" hidden="1">
      <c r="A292" s="2"/>
      <c r="B292" s="2"/>
      <c r="C292" s="47"/>
      <c r="D292" s="2"/>
      <c r="E292" s="47"/>
      <c r="F292" s="2"/>
      <c r="G292" s="2"/>
      <c r="H292" s="2"/>
      <c r="I292" s="2"/>
      <c r="J292" s="2"/>
      <c r="K292" s="2"/>
      <c r="L292" s="2"/>
      <c r="M292" s="320"/>
      <c r="N292" s="2"/>
      <c r="O292" s="2"/>
      <c r="P292" s="2"/>
      <c r="Q292" s="2"/>
      <c r="R292" s="2"/>
      <c r="S292" s="2"/>
      <c r="T292" s="2"/>
      <c r="U292" s="2"/>
      <c r="V292" s="2"/>
      <c r="W292" s="2"/>
      <c r="X292" s="2"/>
      <c r="Y292" s="2"/>
      <c r="Z292" s="2"/>
      <c r="AA292" s="2"/>
    </row>
    <row r="293" spans="1:27" hidden="1">
      <c r="A293" s="2"/>
      <c r="B293" s="2"/>
      <c r="C293" s="47"/>
      <c r="D293" s="2"/>
      <c r="E293" s="47"/>
      <c r="F293" s="2"/>
      <c r="G293" s="2"/>
      <c r="H293" s="2"/>
      <c r="I293" s="2"/>
      <c r="J293" s="2"/>
      <c r="K293" s="2"/>
      <c r="L293" s="2"/>
      <c r="M293" s="320"/>
      <c r="N293" s="2"/>
      <c r="O293" s="2"/>
      <c r="P293" s="2"/>
      <c r="Q293" s="2"/>
      <c r="R293" s="2"/>
      <c r="S293" s="2"/>
      <c r="T293" s="2"/>
      <c r="U293" s="2"/>
      <c r="V293" s="2"/>
      <c r="W293" s="2"/>
      <c r="X293" s="2"/>
      <c r="Y293" s="2"/>
      <c r="Z293" s="2"/>
      <c r="AA293" s="2"/>
    </row>
    <row r="294" spans="1:27" hidden="1">
      <c r="A294" s="2"/>
      <c r="B294" s="2"/>
      <c r="C294" s="47"/>
      <c r="D294" s="2"/>
      <c r="E294" s="47"/>
      <c r="F294" s="2"/>
      <c r="G294" s="2"/>
      <c r="H294" s="2"/>
      <c r="I294" s="2"/>
      <c r="J294" s="2"/>
      <c r="K294" s="2"/>
      <c r="L294" s="2"/>
      <c r="M294" s="320"/>
      <c r="N294" s="2"/>
      <c r="O294" s="2"/>
      <c r="P294" s="2"/>
      <c r="Q294" s="2"/>
      <c r="R294" s="2"/>
      <c r="S294" s="2"/>
      <c r="T294" s="2"/>
      <c r="U294" s="2"/>
      <c r="V294" s="2"/>
      <c r="W294" s="2"/>
      <c r="X294" s="2"/>
      <c r="Y294" s="2"/>
      <c r="Z294" s="2"/>
      <c r="AA294" s="2"/>
    </row>
    <row r="295" spans="1:27" hidden="1">
      <c r="A295" s="2"/>
      <c r="B295" s="2"/>
      <c r="C295" s="47"/>
      <c r="D295" s="2"/>
      <c r="E295" s="47"/>
      <c r="F295" s="2"/>
      <c r="G295" s="2"/>
      <c r="H295" s="2"/>
      <c r="I295" s="2"/>
      <c r="J295" s="2"/>
      <c r="K295" s="2"/>
      <c r="L295" s="2"/>
      <c r="M295" s="320"/>
      <c r="N295" s="2"/>
      <c r="O295" s="2"/>
      <c r="P295" s="2"/>
      <c r="Q295" s="2"/>
      <c r="R295" s="2"/>
      <c r="S295" s="2"/>
      <c r="T295" s="2"/>
      <c r="U295" s="2"/>
      <c r="V295" s="2"/>
      <c r="W295" s="2"/>
      <c r="X295" s="2"/>
      <c r="Y295" s="2"/>
      <c r="Z295" s="2"/>
      <c r="AA295" s="2"/>
    </row>
    <row r="296" spans="1:27" hidden="1">
      <c r="A296" s="2"/>
      <c r="B296" s="2"/>
      <c r="C296" s="47"/>
      <c r="D296" s="2"/>
      <c r="E296" s="47"/>
      <c r="F296" s="2"/>
      <c r="G296" s="2"/>
      <c r="H296" s="2"/>
      <c r="I296" s="2"/>
      <c r="J296" s="2"/>
      <c r="K296" s="2"/>
      <c r="L296" s="2"/>
      <c r="M296" s="320"/>
      <c r="N296" s="2"/>
      <c r="O296" s="2"/>
      <c r="P296" s="2"/>
      <c r="Q296" s="2"/>
      <c r="R296" s="2"/>
      <c r="S296" s="2"/>
      <c r="T296" s="2"/>
      <c r="U296" s="2"/>
      <c r="V296" s="2"/>
      <c r="W296" s="2"/>
      <c r="X296" s="2"/>
      <c r="Y296" s="2"/>
      <c r="Z296" s="2"/>
      <c r="AA296" s="2"/>
    </row>
    <row r="297" spans="1:27" hidden="1">
      <c r="A297" s="2"/>
      <c r="B297" s="2"/>
      <c r="C297" s="47"/>
      <c r="D297" s="2"/>
      <c r="E297" s="47"/>
      <c r="F297" s="2"/>
      <c r="G297" s="2"/>
      <c r="H297" s="2"/>
      <c r="I297" s="2"/>
      <c r="J297" s="2"/>
      <c r="K297" s="2"/>
      <c r="L297" s="2"/>
      <c r="M297" s="320"/>
      <c r="N297" s="2"/>
      <c r="O297" s="2"/>
      <c r="P297" s="2"/>
      <c r="Q297" s="2"/>
      <c r="R297" s="2"/>
      <c r="S297" s="2"/>
      <c r="T297" s="2"/>
      <c r="U297" s="2"/>
      <c r="V297" s="2"/>
      <c r="W297" s="2"/>
      <c r="X297" s="2"/>
      <c r="Y297" s="2"/>
      <c r="Z297" s="2"/>
      <c r="AA297" s="2"/>
    </row>
    <row r="298" spans="1:27" hidden="1">
      <c r="A298" s="2"/>
      <c r="B298" s="2"/>
      <c r="C298" s="47"/>
      <c r="D298" s="2"/>
      <c r="E298" s="47"/>
      <c r="F298" s="2"/>
      <c r="G298" s="2"/>
      <c r="H298" s="2"/>
      <c r="I298" s="2"/>
      <c r="J298" s="2"/>
      <c r="K298" s="2"/>
      <c r="L298" s="2"/>
      <c r="M298" s="320"/>
      <c r="N298" s="2"/>
      <c r="O298" s="2"/>
      <c r="P298" s="2"/>
      <c r="Q298" s="2"/>
      <c r="R298" s="2"/>
      <c r="S298" s="2"/>
      <c r="T298" s="2"/>
      <c r="U298" s="2"/>
      <c r="V298" s="2"/>
      <c r="W298" s="2"/>
      <c r="X298" s="2"/>
      <c r="Y298" s="2"/>
      <c r="Z298" s="2"/>
      <c r="AA298" s="2"/>
    </row>
    <row r="299" spans="1:27" hidden="1">
      <c r="A299" s="2"/>
      <c r="B299" s="2"/>
      <c r="C299" s="47"/>
      <c r="D299" s="2"/>
      <c r="E299" s="47"/>
      <c r="F299" s="2"/>
      <c r="G299" s="2"/>
      <c r="H299" s="2"/>
      <c r="I299" s="2"/>
      <c r="J299" s="2"/>
      <c r="K299" s="2"/>
      <c r="L299" s="2"/>
      <c r="M299" s="320"/>
      <c r="N299" s="2"/>
      <c r="O299" s="2"/>
      <c r="P299" s="2"/>
      <c r="Q299" s="2"/>
      <c r="R299" s="2"/>
      <c r="S299" s="2"/>
      <c r="T299" s="2"/>
      <c r="U299" s="2"/>
      <c r="V299" s="2"/>
      <c r="W299" s="2"/>
      <c r="X299" s="2"/>
      <c r="Y299" s="2"/>
      <c r="Z299" s="2"/>
      <c r="AA299" s="2"/>
    </row>
    <row r="300" spans="1:27" hidden="1">
      <c r="A300" s="2"/>
      <c r="B300" s="2"/>
      <c r="C300" s="47"/>
      <c r="D300" s="2"/>
      <c r="E300" s="47"/>
      <c r="F300" s="2"/>
      <c r="G300" s="2"/>
      <c r="H300" s="2"/>
      <c r="I300" s="2"/>
      <c r="J300" s="2"/>
      <c r="K300" s="2"/>
      <c r="L300" s="2"/>
      <c r="M300" s="320"/>
      <c r="N300" s="2"/>
      <c r="O300" s="2"/>
      <c r="P300" s="2"/>
      <c r="Q300" s="2"/>
      <c r="R300" s="2"/>
      <c r="S300" s="2"/>
      <c r="T300" s="2"/>
      <c r="U300" s="2"/>
      <c r="V300" s="2"/>
      <c r="W300" s="2"/>
      <c r="X300" s="2"/>
      <c r="Y300" s="2"/>
      <c r="Z300" s="2"/>
      <c r="AA300" s="2"/>
    </row>
    <row r="301" spans="1:27" hidden="1">
      <c r="A301" s="2"/>
      <c r="B301" s="2"/>
      <c r="C301" s="47"/>
      <c r="D301" s="2"/>
      <c r="E301" s="47"/>
      <c r="F301" s="2"/>
      <c r="G301" s="2"/>
      <c r="H301" s="2"/>
      <c r="I301" s="2"/>
      <c r="J301" s="2"/>
      <c r="K301" s="2"/>
      <c r="L301" s="2"/>
      <c r="M301" s="320"/>
      <c r="N301" s="2"/>
      <c r="O301" s="2"/>
      <c r="P301" s="2"/>
      <c r="Q301" s="2"/>
      <c r="R301" s="2"/>
      <c r="S301" s="2"/>
      <c r="T301" s="2"/>
      <c r="U301" s="2"/>
      <c r="V301" s="2"/>
      <c r="W301" s="2"/>
      <c r="X301" s="2"/>
      <c r="Y301" s="2"/>
      <c r="Z301" s="2"/>
      <c r="AA301" s="2"/>
    </row>
    <row r="302" spans="1:27" hidden="1">
      <c r="A302" s="2"/>
      <c r="B302" s="2"/>
      <c r="C302" s="47"/>
      <c r="D302" s="2"/>
      <c r="E302" s="47"/>
      <c r="F302" s="2"/>
      <c r="G302" s="2"/>
      <c r="H302" s="2"/>
      <c r="I302" s="2"/>
      <c r="J302" s="2"/>
      <c r="K302" s="2"/>
      <c r="L302" s="2"/>
      <c r="M302" s="320"/>
      <c r="N302" s="2"/>
      <c r="O302" s="2"/>
      <c r="P302" s="2"/>
      <c r="Q302" s="2"/>
      <c r="R302" s="2"/>
      <c r="S302" s="2"/>
      <c r="T302" s="2"/>
      <c r="U302" s="2"/>
      <c r="V302" s="2"/>
      <c r="W302" s="2"/>
      <c r="X302" s="2"/>
      <c r="Y302" s="2"/>
      <c r="Z302" s="2"/>
      <c r="AA302" s="2"/>
    </row>
    <row r="303" spans="1:27" hidden="1">
      <c r="A303" s="2"/>
      <c r="B303" s="2"/>
      <c r="C303" s="47"/>
      <c r="D303" s="2"/>
      <c r="E303" s="47"/>
      <c r="F303" s="2"/>
      <c r="G303" s="2"/>
      <c r="H303" s="2"/>
      <c r="I303" s="2"/>
      <c r="J303" s="2"/>
      <c r="K303" s="2"/>
      <c r="L303" s="2"/>
      <c r="M303" s="320"/>
      <c r="N303" s="2"/>
      <c r="O303" s="2"/>
      <c r="P303" s="2"/>
      <c r="Q303" s="2"/>
      <c r="R303" s="2"/>
      <c r="S303" s="2"/>
      <c r="T303" s="2"/>
      <c r="U303" s="2"/>
      <c r="V303" s="2"/>
      <c r="W303" s="2"/>
      <c r="X303" s="2"/>
      <c r="Y303" s="2"/>
      <c r="Z303" s="2"/>
      <c r="AA303" s="2"/>
    </row>
    <row r="304" spans="1:27" hidden="1">
      <c r="A304" s="2"/>
      <c r="B304" s="2"/>
      <c r="C304" s="47"/>
      <c r="D304" s="2"/>
      <c r="E304" s="47"/>
      <c r="F304" s="2"/>
      <c r="G304" s="2"/>
      <c r="H304" s="2"/>
      <c r="I304" s="2"/>
      <c r="J304" s="2"/>
      <c r="K304" s="2"/>
      <c r="L304" s="2"/>
      <c r="M304" s="320"/>
      <c r="N304" s="2"/>
      <c r="O304" s="2"/>
      <c r="P304" s="2"/>
      <c r="Q304" s="2"/>
      <c r="R304" s="2"/>
      <c r="S304" s="2"/>
      <c r="T304" s="2"/>
      <c r="U304" s="2"/>
      <c r="V304" s="2"/>
      <c r="W304" s="2"/>
      <c r="X304" s="2"/>
      <c r="Y304" s="2"/>
      <c r="Z304" s="2"/>
      <c r="AA304" s="2"/>
    </row>
    <row r="305" spans="1:27" hidden="1">
      <c r="A305" s="2"/>
      <c r="B305" s="2"/>
      <c r="C305" s="47"/>
      <c r="D305" s="2"/>
      <c r="E305" s="47"/>
      <c r="F305" s="2"/>
      <c r="G305" s="2"/>
      <c r="H305" s="2"/>
      <c r="I305" s="2"/>
      <c r="J305" s="2"/>
      <c r="K305" s="2"/>
      <c r="L305" s="2"/>
      <c r="M305" s="320"/>
      <c r="N305" s="2"/>
      <c r="O305" s="2"/>
      <c r="P305" s="2"/>
      <c r="Q305" s="2"/>
      <c r="R305" s="2"/>
      <c r="S305" s="2"/>
      <c r="T305" s="2"/>
      <c r="U305" s="2"/>
      <c r="V305" s="2"/>
      <c r="W305" s="2"/>
      <c r="X305" s="2"/>
      <c r="Y305" s="2"/>
      <c r="Z305" s="2"/>
      <c r="AA305" s="2"/>
    </row>
    <row r="306" spans="1:27" hidden="1">
      <c r="A306" s="2"/>
      <c r="B306" s="2"/>
      <c r="C306" s="47"/>
      <c r="D306" s="2"/>
      <c r="E306" s="47"/>
      <c r="F306" s="2"/>
      <c r="G306" s="2"/>
      <c r="H306" s="2"/>
      <c r="I306" s="2"/>
      <c r="J306" s="2"/>
      <c r="K306" s="2"/>
      <c r="L306" s="2"/>
      <c r="M306" s="320"/>
      <c r="N306" s="2"/>
      <c r="O306" s="2"/>
      <c r="P306" s="2"/>
      <c r="Q306" s="2"/>
      <c r="R306" s="2"/>
      <c r="S306" s="2"/>
      <c r="T306" s="2"/>
      <c r="U306" s="2"/>
      <c r="V306" s="2"/>
      <c r="W306" s="2"/>
      <c r="X306" s="2"/>
      <c r="Y306" s="2"/>
      <c r="Z306" s="2"/>
      <c r="AA306" s="2"/>
    </row>
    <row r="307" spans="1:27" hidden="1">
      <c r="A307" s="2"/>
      <c r="B307" s="2"/>
      <c r="C307" s="47"/>
      <c r="D307" s="2"/>
      <c r="E307" s="47"/>
      <c r="F307" s="2"/>
      <c r="G307" s="2"/>
      <c r="H307" s="2"/>
      <c r="I307" s="2"/>
      <c r="J307" s="2"/>
      <c r="K307" s="2"/>
      <c r="L307" s="2"/>
      <c r="M307" s="320"/>
      <c r="N307" s="2"/>
      <c r="O307" s="2"/>
      <c r="P307" s="2"/>
      <c r="Q307" s="2"/>
      <c r="R307" s="2"/>
      <c r="S307" s="2"/>
      <c r="T307" s="2"/>
      <c r="U307" s="2"/>
      <c r="V307" s="2"/>
      <c r="W307" s="2"/>
      <c r="X307" s="2"/>
      <c r="Y307" s="2"/>
      <c r="Z307" s="2"/>
      <c r="AA307" s="2"/>
    </row>
    <row r="308" spans="1:27" hidden="1">
      <c r="A308" s="2"/>
      <c r="B308" s="2"/>
      <c r="C308" s="47"/>
      <c r="D308" s="2"/>
      <c r="E308" s="47"/>
      <c r="F308" s="2"/>
      <c r="G308" s="2"/>
      <c r="H308" s="2"/>
      <c r="I308" s="2"/>
      <c r="J308" s="2"/>
      <c r="K308" s="2"/>
      <c r="L308" s="2"/>
      <c r="M308" s="320"/>
      <c r="N308" s="2"/>
      <c r="O308" s="2"/>
      <c r="P308" s="2"/>
      <c r="Q308" s="2"/>
      <c r="R308" s="2"/>
      <c r="S308" s="2"/>
      <c r="T308" s="2"/>
      <c r="U308" s="2"/>
      <c r="V308" s="2"/>
      <c r="W308" s="2"/>
      <c r="X308" s="2"/>
      <c r="Y308" s="2"/>
      <c r="Z308" s="2"/>
      <c r="AA308" s="2"/>
    </row>
    <row r="309" spans="1:27" hidden="1">
      <c r="A309" s="2"/>
      <c r="B309" s="2"/>
      <c r="C309" s="47"/>
      <c r="D309" s="2"/>
      <c r="E309" s="47"/>
      <c r="F309" s="2"/>
      <c r="G309" s="2"/>
      <c r="H309" s="2"/>
      <c r="I309" s="2"/>
      <c r="J309" s="2"/>
      <c r="K309" s="2"/>
      <c r="L309" s="2"/>
      <c r="M309" s="320"/>
      <c r="N309" s="2"/>
      <c r="O309" s="2"/>
      <c r="P309" s="2"/>
      <c r="Q309" s="2"/>
      <c r="R309" s="2"/>
      <c r="S309" s="2"/>
      <c r="T309" s="2"/>
      <c r="U309" s="2"/>
      <c r="V309" s="2"/>
      <c r="W309" s="2"/>
      <c r="X309" s="2"/>
      <c r="Y309" s="2"/>
      <c r="Z309" s="2"/>
      <c r="AA309" s="2"/>
    </row>
    <row r="310" spans="1:27" hidden="1">
      <c r="A310" s="2"/>
      <c r="B310" s="2"/>
      <c r="C310" s="47"/>
      <c r="D310" s="2"/>
      <c r="E310" s="47"/>
      <c r="F310" s="2"/>
      <c r="G310" s="2"/>
      <c r="H310" s="2"/>
      <c r="I310" s="2"/>
      <c r="J310" s="2"/>
      <c r="K310" s="2"/>
      <c r="L310" s="2"/>
      <c r="M310" s="320"/>
      <c r="N310" s="2"/>
      <c r="O310" s="2"/>
      <c r="P310" s="2"/>
      <c r="Q310" s="2"/>
      <c r="R310" s="2"/>
      <c r="S310" s="2"/>
      <c r="T310" s="2"/>
      <c r="U310" s="2"/>
      <c r="V310" s="2"/>
      <c r="W310" s="2"/>
      <c r="X310" s="2"/>
      <c r="Y310" s="2"/>
      <c r="Z310" s="2"/>
      <c r="AA310" s="2"/>
    </row>
    <row r="311" spans="1:27" hidden="1">
      <c r="A311" s="2"/>
      <c r="B311" s="2"/>
      <c r="C311" s="47"/>
      <c r="D311" s="2"/>
      <c r="E311" s="47"/>
      <c r="F311" s="2"/>
      <c r="G311" s="2"/>
      <c r="H311" s="2"/>
      <c r="I311" s="2"/>
      <c r="J311" s="2"/>
      <c r="K311" s="2"/>
      <c r="L311" s="2"/>
      <c r="M311" s="320"/>
      <c r="N311" s="2"/>
      <c r="O311" s="2"/>
      <c r="P311" s="2"/>
      <c r="Q311" s="2"/>
      <c r="R311" s="2"/>
      <c r="S311" s="2"/>
      <c r="T311" s="2"/>
      <c r="U311" s="2"/>
      <c r="V311" s="2"/>
      <c r="W311" s="2"/>
      <c r="X311" s="2"/>
      <c r="Y311" s="2"/>
      <c r="Z311" s="2"/>
      <c r="AA311" s="2"/>
    </row>
    <row r="312" spans="1:27" hidden="1">
      <c r="A312" s="2"/>
      <c r="B312" s="2"/>
      <c r="C312" s="47"/>
      <c r="D312" s="2"/>
      <c r="E312" s="47"/>
      <c r="F312" s="2"/>
      <c r="G312" s="2"/>
      <c r="H312" s="2"/>
      <c r="I312" s="2"/>
      <c r="J312" s="2"/>
      <c r="K312" s="2"/>
      <c r="L312" s="2"/>
      <c r="M312" s="320"/>
      <c r="N312" s="2"/>
      <c r="O312" s="2"/>
      <c r="P312" s="2"/>
      <c r="Q312" s="2"/>
      <c r="R312" s="2"/>
      <c r="S312" s="2"/>
      <c r="T312" s="2"/>
      <c r="U312" s="2"/>
      <c r="V312" s="2"/>
      <c r="W312" s="2"/>
      <c r="X312" s="2"/>
      <c r="Y312" s="2"/>
      <c r="Z312" s="2"/>
      <c r="AA312" s="2"/>
    </row>
    <row r="313" spans="1:27" hidden="1">
      <c r="A313" s="2"/>
      <c r="B313" s="2"/>
      <c r="C313" s="47"/>
      <c r="D313" s="2"/>
      <c r="E313" s="47"/>
      <c r="F313" s="2"/>
      <c r="G313" s="2"/>
      <c r="H313" s="2"/>
      <c r="I313" s="2"/>
      <c r="J313" s="2"/>
      <c r="K313" s="2"/>
      <c r="L313" s="2"/>
      <c r="M313" s="320"/>
      <c r="N313" s="2"/>
      <c r="O313" s="2"/>
      <c r="P313" s="2"/>
      <c r="Q313" s="2"/>
      <c r="R313" s="2"/>
      <c r="S313" s="2"/>
      <c r="T313" s="2"/>
      <c r="U313" s="2"/>
      <c r="V313" s="2"/>
      <c r="W313" s="2"/>
      <c r="X313" s="2"/>
      <c r="Y313" s="2"/>
      <c r="Z313" s="2"/>
      <c r="AA313" s="2"/>
    </row>
    <row r="314" spans="1:27" hidden="1">
      <c r="A314" s="2"/>
      <c r="B314" s="2"/>
      <c r="C314" s="47"/>
      <c r="D314" s="2"/>
      <c r="E314" s="47"/>
      <c r="F314" s="2"/>
      <c r="G314" s="2"/>
      <c r="H314" s="2"/>
      <c r="I314" s="2"/>
      <c r="J314" s="2"/>
      <c r="K314" s="2"/>
      <c r="L314" s="2"/>
      <c r="M314" s="320"/>
      <c r="N314" s="2"/>
      <c r="O314" s="2"/>
      <c r="P314" s="2"/>
      <c r="Q314" s="2"/>
      <c r="R314" s="2"/>
      <c r="S314" s="2"/>
      <c r="T314" s="2"/>
      <c r="U314" s="2"/>
      <c r="V314" s="2"/>
      <c r="W314" s="2"/>
      <c r="X314" s="2"/>
      <c r="Y314" s="2"/>
      <c r="Z314" s="2"/>
      <c r="AA314" s="2"/>
    </row>
    <row r="315" spans="1:27" hidden="1">
      <c r="A315" s="2"/>
      <c r="B315" s="2"/>
      <c r="C315" s="47"/>
      <c r="D315" s="2"/>
      <c r="E315" s="47"/>
      <c r="F315" s="2"/>
      <c r="G315" s="2"/>
      <c r="H315" s="2"/>
      <c r="I315" s="2"/>
      <c r="J315" s="2"/>
      <c r="K315" s="2"/>
      <c r="L315" s="2"/>
      <c r="M315" s="320"/>
      <c r="N315" s="2"/>
      <c r="O315" s="2"/>
      <c r="P315" s="2"/>
      <c r="Q315" s="2"/>
      <c r="R315" s="2"/>
      <c r="S315" s="2"/>
      <c r="T315" s="2"/>
      <c r="U315" s="2"/>
      <c r="V315" s="2"/>
      <c r="W315" s="2"/>
      <c r="X315" s="2"/>
      <c r="Y315" s="2"/>
      <c r="Z315" s="2"/>
      <c r="AA315" s="2"/>
    </row>
    <row r="316" spans="1:27" hidden="1">
      <c r="A316" s="2"/>
      <c r="B316" s="2"/>
      <c r="C316" s="47"/>
      <c r="D316" s="2"/>
      <c r="E316" s="47"/>
      <c r="F316" s="2"/>
      <c r="G316" s="2"/>
      <c r="H316" s="2"/>
      <c r="I316" s="2"/>
      <c r="J316" s="2"/>
      <c r="K316" s="2"/>
      <c r="L316" s="2"/>
      <c r="M316" s="320"/>
      <c r="N316" s="2"/>
      <c r="O316" s="2"/>
      <c r="P316" s="2"/>
      <c r="Q316" s="2"/>
      <c r="R316" s="2"/>
      <c r="S316" s="2"/>
      <c r="T316" s="2"/>
      <c r="U316" s="2"/>
      <c r="V316" s="2"/>
      <c r="W316" s="2"/>
      <c r="X316" s="2"/>
      <c r="Y316" s="2"/>
      <c r="Z316" s="2"/>
      <c r="AA316" s="2"/>
    </row>
    <row r="317" spans="1:27" hidden="1">
      <c r="A317" s="2"/>
      <c r="B317" s="2"/>
      <c r="C317" s="47"/>
      <c r="D317" s="2"/>
      <c r="E317" s="47"/>
      <c r="F317" s="2"/>
      <c r="G317" s="2"/>
      <c r="H317" s="2"/>
      <c r="I317" s="2"/>
      <c r="J317" s="2"/>
      <c r="K317" s="2"/>
      <c r="L317" s="2"/>
      <c r="M317" s="320"/>
      <c r="N317" s="2"/>
      <c r="O317" s="2"/>
      <c r="P317" s="2"/>
      <c r="Q317" s="2"/>
      <c r="R317" s="2"/>
      <c r="S317" s="2"/>
      <c r="T317" s="2"/>
      <c r="U317" s="2"/>
      <c r="V317" s="2"/>
      <c r="W317" s="2"/>
      <c r="X317" s="2"/>
      <c r="Y317" s="2"/>
      <c r="Z317" s="2"/>
      <c r="AA317" s="2"/>
    </row>
    <row r="318" spans="1:27" hidden="1">
      <c r="A318" s="2"/>
      <c r="B318" s="2"/>
      <c r="C318" s="47"/>
      <c r="D318" s="2"/>
      <c r="E318" s="47"/>
      <c r="F318" s="2"/>
      <c r="G318" s="2"/>
      <c r="H318" s="2"/>
      <c r="I318" s="2"/>
      <c r="J318" s="2"/>
      <c r="K318" s="2"/>
      <c r="L318" s="2"/>
      <c r="M318" s="320"/>
      <c r="N318" s="2"/>
      <c r="O318" s="2"/>
      <c r="P318" s="2"/>
      <c r="Q318" s="2"/>
      <c r="R318" s="2"/>
      <c r="S318" s="2"/>
      <c r="T318" s="2"/>
      <c r="U318" s="2"/>
      <c r="V318" s="2"/>
      <c r="W318" s="2"/>
      <c r="X318" s="2"/>
      <c r="Y318" s="2"/>
      <c r="Z318" s="2"/>
      <c r="AA318" s="2"/>
    </row>
    <row r="319" spans="1:27" hidden="1">
      <c r="A319" s="2"/>
      <c r="B319" s="2"/>
      <c r="C319" s="47"/>
      <c r="D319" s="2"/>
      <c r="E319" s="47"/>
      <c r="F319" s="2"/>
      <c r="G319" s="2"/>
      <c r="H319" s="2"/>
      <c r="I319" s="2"/>
      <c r="J319" s="2"/>
      <c r="K319" s="2"/>
      <c r="L319" s="2"/>
      <c r="M319" s="320"/>
      <c r="N319" s="2"/>
      <c r="O319" s="2"/>
      <c r="P319" s="2"/>
      <c r="Q319" s="2"/>
      <c r="R319" s="2"/>
      <c r="S319" s="2"/>
      <c r="T319" s="2"/>
      <c r="U319" s="2"/>
      <c r="V319" s="2"/>
      <c r="W319" s="2"/>
      <c r="X319" s="2"/>
      <c r="Y319" s="2"/>
      <c r="Z319" s="2"/>
      <c r="AA319" s="2"/>
    </row>
    <row r="320" spans="1:27" hidden="1">
      <c r="A320" s="2"/>
      <c r="B320" s="2"/>
      <c r="C320" s="47"/>
      <c r="D320" s="2"/>
      <c r="E320" s="47"/>
      <c r="F320" s="2"/>
      <c r="G320" s="2"/>
      <c r="H320" s="2"/>
      <c r="I320" s="2"/>
      <c r="J320" s="2"/>
      <c r="K320" s="2"/>
      <c r="L320" s="2"/>
      <c r="M320" s="320"/>
      <c r="N320" s="2"/>
      <c r="O320" s="2"/>
      <c r="P320" s="2"/>
      <c r="Q320" s="2"/>
      <c r="R320" s="2"/>
      <c r="S320" s="2"/>
      <c r="T320" s="2"/>
      <c r="U320" s="2"/>
      <c r="V320" s="2"/>
      <c r="W320" s="2"/>
      <c r="X320" s="2"/>
      <c r="Y320" s="2"/>
      <c r="Z320" s="2"/>
      <c r="AA320" s="2"/>
    </row>
    <row r="321" spans="1:27" hidden="1">
      <c r="A321" s="2"/>
      <c r="B321" s="2"/>
      <c r="C321" s="47"/>
      <c r="D321" s="2"/>
      <c r="E321" s="47"/>
      <c r="F321" s="2"/>
      <c r="G321" s="2"/>
      <c r="H321" s="2"/>
      <c r="I321" s="2"/>
      <c r="J321" s="2"/>
      <c r="K321" s="2"/>
      <c r="L321" s="2"/>
      <c r="M321" s="320"/>
      <c r="N321" s="2"/>
      <c r="O321" s="2"/>
      <c r="P321" s="2"/>
      <c r="Q321" s="2"/>
      <c r="R321" s="2"/>
      <c r="S321" s="2"/>
      <c r="T321" s="2"/>
      <c r="U321" s="2"/>
      <c r="V321" s="2"/>
      <c r="W321" s="2"/>
      <c r="X321" s="2"/>
      <c r="Y321" s="2"/>
      <c r="Z321" s="2"/>
      <c r="AA321" s="2"/>
    </row>
    <row r="322" spans="1:27" hidden="1">
      <c r="A322" s="2"/>
      <c r="B322" s="2"/>
      <c r="C322" s="47"/>
      <c r="D322" s="2"/>
      <c r="E322" s="47"/>
      <c r="F322" s="2"/>
      <c r="G322" s="2"/>
      <c r="H322" s="2"/>
      <c r="I322" s="2"/>
      <c r="J322" s="2"/>
      <c r="K322" s="2"/>
      <c r="L322" s="2"/>
      <c r="M322" s="320"/>
      <c r="N322" s="2"/>
      <c r="O322" s="2"/>
      <c r="P322" s="2"/>
      <c r="Q322" s="2"/>
      <c r="R322" s="2"/>
      <c r="S322" s="2"/>
      <c r="T322" s="2"/>
      <c r="U322" s="2"/>
      <c r="V322" s="2"/>
      <c r="W322" s="2"/>
      <c r="X322" s="2"/>
      <c r="Y322" s="2"/>
      <c r="Z322" s="2"/>
      <c r="AA322" s="2"/>
    </row>
    <row r="323" spans="1:27" hidden="1">
      <c r="A323" s="2"/>
      <c r="B323" s="2"/>
      <c r="C323" s="47"/>
      <c r="D323" s="2"/>
      <c r="E323" s="47"/>
      <c r="F323" s="2"/>
      <c r="G323" s="2"/>
      <c r="H323" s="2"/>
      <c r="I323" s="2"/>
      <c r="J323" s="2"/>
      <c r="K323" s="2"/>
      <c r="L323" s="2"/>
      <c r="M323" s="320"/>
      <c r="N323" s="2"/>
      <c r="O323" s="2"/>
      <c r="P323" s="2"/>
      <c r="Q323" s="2"/>
      <c r="R323" s="2"/>
      <c r="S323" s="2"/>
      <c r="T323" s="2"/>
      <c r="U323" s="2"/>
      <c r="V323" s="2"/>
      <c r="W323" s="2"/>
      <c r="X323" s="2"/>
      <c r="Y323" s="2"/>
      <c r="Z323" s="2"/>
      <c r="AA323" s="2"/>
    </row>
    <row r="324" spans="1:27" hidden="1">
      <c r="A324" s="2"/>
      <c r="B324" s="2"/>
      <c r="C324" s="47"/>
      <c r="D324" s="2"/>
      <c r="E324" s="47"/>
      <c r="F324" s="2"/>
      <c r="G324" s="2"/>
      <c r="H324" s="2"/>
      <c r="I324" s="2"/>
      <c r="J324" s="2"/>
      <c r="K324" s="2"/>
      <c r="L324" s="2"/>
      <c r="M324" s="320"/>
      <c r="N324" s="2"/>
      <c r="O324" s="2"/>
      <c r="P324" s="2"/>
      <c r="Q324" s="2"/>
      <c r="R324" s="2"/>
      <c r="S324" s="2"/>
      <c r="T324" s="2"/>
      <c r="U324" s="2"/>
      <c r="V324" s="2"/>
      <c r="W324" s="2"/>
      <c r="X324" s="2"/>
      <c r="Y324" s="2"/>
      <c r="Z324" s="2"/>
      <c r="AA324" s="2"/>
    </row>
    <row r="325" spans="1:27" hidden="1">
      <c r="A325" s="2"/>
      <c r="B325" s="2"/>
      <c r="C325" s="47"/>
      <c r="D325" s="2"/>
      <c r="E325" s="47"/>
      <c r="F325" s="2"/>
      <c r="G325" s="2"/>
      <c r="H325" s="2"/>
      <c r="I325" s="2"/>
      <c r="J325" s="2"/>
      <c r="K325" s="2"/>
      <c r="L325" s="2"/>
      <c r="M325" s="320"/>
      <c r="N325" s="2"/>
      <c r="O325" s="2"/>
      <c r="P325" s="2"/>
      <c r="Q325" s="2"/>
      <c r="R325" s="2"/>
      <c r="S325" s="2"/>
      <c r="T325" s="2"/>
      <c r="U325" s="2"/>
      <c r="V325" s="2"/>
      <c r="W325" s="2"/>
      <c r="X325" s="2"/>
      <c r="Y325" s="2"/>
      <c r="Z325" s="2"/>
      <c r="AA325" s="2"/>
    </row>
    <row r="326" spans="1:27" hidden="1">
      <c r="A326" s="2"/>
      <c r="B326" s="2"/>
      <c r="C326" s="47"/>
      <c r="D326" s="2"/>
      <c r="E326" s="47"/>
      <c r="F326" s="2"/>
      <c r="G326" s="2"/>
      <c r="H326" s="2"/>
      <c r="I326" s="2"/>
      <c r="J326" s="2"/>
      <c r="K326" s="2"/>
      <c r="L326" s="2"/>
      <c r="M326" s="320"/>
      <c r="N326" s="2"/>
      <c r="O326" s="2"/>
      <c r="P326" s="2"/>
      <c r="Q326" s="2"/>
      <c r="R326" s="2"/>
      <c r="S326" s="2"/>
      <c r="T326" s="2"/>
      <c r="U326" s="2"/>
      <c r="V326" s="2"/>
      <c r="W326" s="2"/>
      <c r="X326" s="2"/>
      <c r="Y326" s="2"/>
      <c r="Z326" s="2"/>
      <c r="AA326" s="2"/>
    </row>
    <row r="327" spans="1:27" hidden="1">
      <c r="A327" s="2"/>
      <c r="B327" s="2"/>
      <c r="C327" s="47"/>
      <c r="D327" s="2"/>
      <c r="E327" s="47"/>
      <c r="F327" s="2"/>
      <c r="G327" s="2"/>
      <c r="H327" s="2"/>
      <c r="I327" s="2"/>
      <c r="J327" s="2"/>
      <c r="K327" s="2"/>
      <c r="L327" s="2"/>
      <c r="M327" s="320"/>
      <c r="N327" s="2"/>
      <c r="O327" s="2"/>
      <c r="P327" s="2"/>
      <c r="Q327" s="2"/>
      <c r="R327" s="2"/>
      <c r="S327" s="2"/>
      <c r="T327" s="2"/>
      <c r="U327" s="2"/>
      <c r="V327" s="2"/>
      <c r="W327" s="2"/>
      <c r="X327" s="2"/>
      <c r="Y327" s="2"/>
      <c r="Z327" s="2"/>
      <c r="AA327" s="2"/>
    </row>
    <row r="328" spans="1:27" hidden="1">
      <c r="A328" s="2"/>
      <c r="B328" s="2"/>
      <c r="C328" s="47"/>
      <c r="D328" s="2"/>
      <c r="E328" s="47"/>
      <c r="F328" s="2"/>
      <c r="G328" s="2"/>
      <c r="H328" s="2"/>
      <c r="I328" s="2"/>
      <c r="J328" s="2"/>
      <c r="K328" s="2"/>
      <c r="L328" s="2"/>
      <c r="M328" s="320"/>
      <c r="N328" s="2"/>
      <c r="O328" s="2"/>
      <c r="P328" s="2"/>
      <c r="Q328" s="2"/>
      <c r="R328" s="2"/>
      <c r="S328" s="2"/>
      <c r="T328" s="2"/>
      <c r="U328" s="2"/>
      <c r="V328" s="2"/>
      <c r="W328" s="2"/>
      <c r="X328" s="2"/>
      <c r="Y328" s="2"/>
      <c r="Z328" s="2"/>
      <c r="AA328" s="2"/>
    </row>
    <row r="329" spans="1:27" hidden="1">
      <c r="A329" s="2"/>
      <c r="B329" s="2"/>
      <c r="C329" s="47"/>
      <c r="D329" s="2"/>
      <c r="E329" s="47"/>
      <c r="F329" s="2"/>
      <c r="G329" s="2"/>
      <c r="H329" s="2"/>
      <c r="I329" s="2"/>
      <c r="J329" s="2"/>
      <c r="K329" s="2"/>
      <c r="L329" s="2"/>
      <c r="M329" s="320"/>
      <c r="N329" s="2"/>
      <c r="O329" s="2"/>
      <c r="P329" s="2"/>
      <c r="Q329" s="2"/>
      <c r="R329" s="2"/>
      <c r="S329" s="2"/>
      <c r="T329" s="2"/>
      <c r="U329" s="2"/>
      <c r="V329" s="2"/>
      <c r="W329" s="2"/>
      <c r="X329" s="2"/>
      <c r="Y329" s="2"/>
      <c r="Z329" s="2"/>
      <c r="AA329" s="2"/>
    </row>
    <row r="330" spans="1:27" hidden="1">
      <c r="A330" s="2"/>
      <c r="B330" s="2"/>
      <c r="C330" s="47"/>
      <c r="D330" s="2"/>
      <c r="E330" s="47"/>
      <c r="F330" s="2"/>
      <c r="G330" s="2"/>
      <c r="H330" s="2"/>
      <c r="I330" s="2"/>
      <c r="J330" s="2"/>
      <c r="K330" s="2"/>
      <c r="L330" s="2"/>
      <c r="M330" s="320"/>
      <c r="N330" s="2"/>
      <c r="O330" s="2"/>
      <c r="P330" s="2"/>
      <c r="Q330" s="2"/>
      <c r="R330" s="2"/>
      <c r="S330" s="2"/>
      <c r="T330" s="2"/>
      <c r="U330" s="2"/>
      <c r="V330" s="2"/>
      <c r="W330" s="2"/>
      <c r="X330" s="2"/>
      <c r="Y330" s="2"/>
      <c r="Z330" s="2"/>
      <c r="AA330" s="2"/>
    </row>
    <row r="331" spans="1:27" hidden="1">
      <c r="A331" s="2"/>
      <c r="B331" s="2"/>
      <c r="C331" s="47"/>
      <c r="D331" s="2"/>
      <c r="E331" s="47"/>
      <c r="F331" s="2"/>
      <c r="G331" s="2"/>
      <c r="H331" s="2"/>
      <c r="I331" s="2"/>
      <c r="J331" s="2"/>
      <c r="K331" s="2"/>
      <c r="L331" s="2"/>
      <c r="M331" s="320"/>
      <c r="N331" s="2"/>
      <c r="O331" s="2"/>
      <c r="P331" s="2"/>
      <c r="Q331" s="2"/>
      <c r="R331" s="2"/>
      <c r="S331" s="2"/>
      <c r="T331" s="2"/>
      <c r="U331" s="2"/>
      <c r="V331" s="2"/>
      <c r="W331" s="2"/>
      <c r="X331" s="2"/>
      <c r="Y331" s="2"/>
      <c r="Z331" s="2"/>
      <c r="AA331" s="2"/>
    </row>
    <row r="332" spans="1:27" hidden="1">
      <c r="A332" s="2"/>
      <c r="B332" s="2"/>
      <c r="C332" s="47"/>
      <c r="D332" s="2"/>
      <c r="E332" s="47"/>
      <c r="F332" s="2"/>
      <c r="G332" s="2"/>
      <c r="H332" s="2"/>
      <c r="I332" s="2"/>
      <c r="J332" s="2"/>
      <c r="K332" s="2"/>
      <c r="L332" s="2"/>
      <c r="M332" s="320"/>
      <c r="N332" s="2"/>
      <c r="O332" s="2"/>
      <c r="P332" s="2"/>
      <c r="Q332" s="2"/>
      <c r="R332" s="2"/>
      <c r="S332" s="2"/>
      <c r="T332" s="2"/>
      <c r="U332" s="2"/>
      <c r="V332" s="2"/>
      <c r="W332" s="2"/>
      <c r="X332" s="2"/>
      <c r="Y332" s="2"/>
      <c r="Z332" s="2"/>
      <c r="AA332" s="2"/>
    </row>
    <row r="333" spans="1:27" hidden="1">
      <c r="A333" s="2"/>
      <c r="B333" s="2"/>
      <c r="C333" s="47"/>
      <c r="D333" s="2"/>
      <c r="E333" s="47"/>
      <c r="F333" s="2"/>
      <c r="G333" s="2"/>
      <c r="H333" s="2"/>
      <c r="I333" s="2"/>
      <c r="J333" s="2"/>
      <c r="K333" s="2"/>
      <c r="L333" s="2"/>
      <c r="M333" s="320"/>
      <c r="N333" s="2"/>
      <c r="O333" s="2"/>
      <c r="P333" s="2"/>
      <c r="Q333" s="2"/>
      <c r="R333" s="2"/>
      <c r="S333" s="2"/>
      <c r="T333" s="2"/>
      <c r="U333" s="2"/>
      <c r="V333" s="2"/>
      <c r="W333" s="2"/>
      <c r="X333" s="2"/>
      <c r="Y333" s="2"/>
      <c r="Z333" s="2"/>
      <c r="AA333" s="2"/>
    </row>
    <row r="334" spans="1:27" hidden="1">
      <c r="A334" s="2"/>
      <c r="B334" s="2"/>
      <c r="C334" s="47"/>
      <c r="D334" s="2"/>
      <c r="E334" s="47"/>
      <c r="F334" s="2"/>
      <c r="G334" s="2"/>
      <c r="H334" s="2"/>
      <c r="I334" s="2"/>
      <c r="J334" s="2"/>
      <c r="K334" s="2"/>
      <c r="L334" s="2"/>
      <c r="M334" s="320"/>
      <c r="N334" s="2"/>
      <c r="O334" s="2"/>
      <c r="P334" s="2"/>
      <c r="Q334" s="2"/>
      <c r="R334" s="2"/>
      <c r="S334" s="2"/>
      <c r="T334" s="2"/>
      <c r="U334" s="2"/>
      <c r="V334" s="2"/>
      <c r="W334" s="2"/>
      <c r="X334" s="2"/>
      <c r="Y334" s="2"/>
      <c r="Z334" s="2"/>
      <c r="AA334" s="2"/>
    </row>
    <row r="335" spans="1:27" hidden="1">
      <c r="A335" s="2"/>
      <c r="B335" s="2"/>
      <c r="C335" s="47"/>
      <c r="D335" s="2"/>
      <c r="E335" s="47"/>
      <c r="F335" s="2"/>
      <c r="G335" s="2"/>
      <c r="H335" s="2"/>
      <c r="I335" s="2"/>
      <c r="J335" s="2"/>
      <c r="K335" s="2"/>
      <c r="L335" s="2"/>
      <c r="M335" s="320"/>
      <c r="N335" s="2"/>
      <c r="O335" s="2"/>
      <c r="P335" s="2"/>
      <c r="Q335" s="2"/>
      <c r="R335" s="2"/>
      <c r="S335" s="2"/>
      <c r="T335" s="2"/>
      <c r="U335" s="2"/>
      <c r="V335" s="2"/>
      <c r="W335" s="2"/>
      <c r="X335" s="2"/>
      <c r="Y335" s="2"/>
      <c r="Z335" s="2"/>
      <c r="AA335" s="2"/>
    </row>
    <row r="336" spans="1:27" hidden="1">
      <c r="A336" s="2"/>
      <c r="B336" s="2"/>
      <c r="C336" s="47"/>
      <c r="D336" s="2"/>
      <c r="E336" s="47"/>
      <c r="F336" s="2"/>
      <c r="G336" s="2"/>
      <c r="H336" s="2"/>
      <c r="I336" s="2"/>
      <c r="J336" s="2"/>
      <c r="K336" s="2"/>
      <c r="L336" s="2"/>
      <c r="M336" s="320"/>
      <c r="N336" s="2"/>
      <c r="O336" s="2"/>
      <c r="P336" s="2"/>
      <c r="Q336" s="2"/>
      <c r="R336" s="2"/>
      <c r="S336" s="2"/>
      <c r="T336" s="2"/>
      <c r="U336" s="2"/>
      <c r="V336" s="2"/>
      <c r="W336" s="2"/>
      <c r="X336" s="2"/>
      <c r="Y336" s="2"/>
      <c r="Z336" s="2"/>
      <c r="AA336" s="2"/>
    </row>
    <row r="337" spans="1:27" hidden="1">
      <c r="A337" s="2"/>
      <c r="B337" s="2"/>
      <c r="C337" s="47"/>
      <c r="D337" s="2"/>
      <c r="E337" s="47"/>
      <c r="F337" s="2"/>
      <c r="G337" s="2"/>
      <c r="H337" s="2"/>
      <c r="I337" s="2"/>
      <c r="J337" s="2"/>
      <c r="K337" s="2"/>
      <c r="L337" s="2"/>
      <c r="M337" s="320"/>
      <c r="N337" s="2"/>
      <c r="O337" s="2"/>
      <c r="P337" s="2"/>
      <c r="Q337" s="2"/>
      <c r="R337" s="2"/>
      <c r="S337" s="2"/>
      <c r="T337" s="2"/>
      <c r="U337" s="2"/>
      <c r="V337" s="2"/>
      <c r="W337" s="2"/>
      <c r="X337" s="2"/>
      <c r="Y337" s="2"/>
      <c r="Z337" s="2"/>
      <c r="AA337" s="2"/>
    </row>
    <row r="338" spans="1:27" hidden="1">
      <c r="A338" s="2"/>
      <c r="B338" s="2"/>
      <c r="C338" s="47"/>
      <c r="D338" s="2"/>
      <c r="E338" s="47"/>
      <c r="F338" s="2"/>
      <c r="G338" s="2"/>
      <c r="H338" s="2"/>
      <c r="I338" s="2"/>
      <c r="J338" s="2"/>
      <c r="K338" s="2"/>
      <c r="L338" s="2"/>
      <c r="M338" s="320"/>
      <c r="N338" s="2"/>
      <c r="O338" s="2"/>
      <c r="P338" s="2"/>
      <c r="Q338" s="2"/>
      <c r="R338" s="2"/>
      <c r="S338" s="2"/>
      <c r="T338" s="2"/>
      <c r="U338" s="2"/>
      <c r="V338" s="2"/>
      <c r="W338" s="2"/>
      <c r="X338" s="2"/>
      <c r="Y338" s="2"/>
      <c r="Z338" s="2"/>
      <c r="AA338" s="2"/>
    </row>
    <row r="339" spans="1:27" hidden="1">
      <c r="A339" s="2"/>
      <c r="B339" s="2"/>
      <c r="C339" s="47"/>
      <c r="D339" s="2"/>
      <c r="E339" s="47"/>
      <c r="F339" s="2"/>
      <c r="G339" s="2"/>
      <c r="H339" s="2"/>
      <c r="I339" s="2"/>
      <c r="J339" s="2"/>
      <c r="K339" s="2"/>
      <c r="L339" s="2"/>
      <c r="M339" s="320"/>
      <c r="N339" s="2"/>
      <c r="O339" s="2"/>
      <c r="P339" s="2"/>
      <c r="Q339" s="2"/>
      <c r="R339" s="2"/>
      <c r="S339" s="2"/>
      <c r="T339" s="2"/>
      <c r="U339" s="2"/>
      <c r="V339" s="2"/>
      <c r="W339" s="2"/>
      <c r="X339" s="2"/>
      <c r="Y339" s="2"/>
      <c r="Z339" s="2"/>
      <c r="AA339" s="2"/>
    </row>
    <row r="340" spans="1:27" hidden="1">
      <c r="A340" s="2"/>
      <c r="B340" s="2"/>
      <c r="C340" s="47"/>
      <c r="D340" s="2"/>
      <c r="E340" s="47"/>
      <c r="F340" s="2"/>
      <c r="G340" s="2"/>
      <c r="H340" s="2"/>
      <c r="I340" s="2"/>
      <c r="J340" s="2"/>
      <c r="K340" s="2"/>
      <c r="L340" s="2"/>
      <c r="M340" s="320"/>
      <c r="N340" s="2"/>
      <c r="O340" s="2"/>
      <c r="P340" s="2"/>
      <c r="Q340" s="2"/>
      <c r="R340" s="2"/>
      <c r="S340" s="2"/>
      <c r="T340" s="2"/>
      <c r="U340" s="2"/>
      <c r="V340" s="2"/>
      <c r="W340" s="2"/>
      <c r="X340" s="2"/>
      <c r="Y340" s="2"/>
      <c r="Z340" s="2"/>
      <c r="AA340" s="2"/>
    </row>
    <row r="341" spans="1:27" hidden="1">
      <c r="A341" s="2"/>
      <c r="B341" s="2"/>
      <c r="C341" s="47"/>
      <c r="D341" s="2"/>
      <c r="E341" s="47"/>
      <c r="F341" s="2"/>
      <c r="G341" s="2"/>
      <c r="H341" s="2"/>
      <c r="I341" s="2"/>
      <c r="J341" s="2"/>
      <c r="K341" s="2"/>
      <c r="L341" s="2"/>
      <c r="M341" s="320"/>
      <c r="N341" s="2"/>
      <c r="O341" s="2"/>
      <c r="P341" s="2"/>
      <c r="Q341" s="2"/>
      <c r="R341" s="2"/>
      <c r="S341" s="2"/>
      <c r="T341" s="2"/>
      <c r="U341" s="2"/>
      <c r="V341" s="2"/>
      <c r="W341" s="2"/>
      <c r="X341" s="2"/>
      <c r="Y341" s="2"/>
      <c r="Z341" s="2"/>
      <c r="AA341" s="2"/>
    </row>
    <row r="342" spans="1:27" hidden="1">
      <c r="A342" s="2"/>
      <c r="B342" s="2"/>
      <c r="C342" s="47"/>
      <c r="D342" s="2"/>
      <c r="E342" s="47"/>
      <c r="F342" s="2"/>
      <c r="G342" s="2"/>
      <c r="H342" s="2"/>
      <c r="I342" s="2"/>
      <c r="J342" s="2"/>
      <c r="K342" s="2"/>
      <c r="L342" s="2"/>
      <c r="M342" s="320"/>
      <c r="N342" s="2"/>
      <c r="O342" s="2"/>
      <c r="P342" s="2"/>
      <c r="Q342" s="2"/>
      <c r="R342" s="2"/>
      <c r="S342" s="2"/>
      <c r="T342" s="2"/>
      <c r="U342" s="2"/>
      <c r="V342" s="2"/>
      <c r="W342" s="2"/>
      <c r="X342" s="2"/>
      <c r="Y342" s="2"/>
      <c r="Z342" s="2"/>
      <c r="AA342" s="2"/>
    </row>
    <row r="343" spans="1:27" hidden="1">
      <c r="A343" s="2"/>
      <c r="B343" s="2"/>
      <c r="C343" s="47"/>
      <c r="D343" s="2"/>
      <c r="E343" s="47"/>
      <c r="F343" s="2"/>
      <c r="G343" s="2"/>
      <c r="H343" s="2"/>
      <c r="I343" s="2"/>
      <c r="J343" s="2"/>
      <c r="K343" s="2"/>
      <c r="L343" s="2"/>
      <c r="M343" s="320"/>
      <c r="N343" s="2"/>
      <c r="O343" s="2"/>
      <c r="P343" s="2"/>
      <c r="Q343" s="2"/>
      <c r="R343" s="2"/>
      <c r="S343" s="2"/>
      <c r="T343" s="2"/>
      <c r="U343" s="2"/>
      <c r="V343" s="2"/>
      <c r="W343" s="2"/>
      <c r="X343" s="2"/>
      <c r="Y343" s="2"/>
      <c r="Z343" s="2"/>
      <c r="AA343" s="2"/>
    </row>
    <row r="344" spans="1:27" hidden="1">
      <c r="A344" s="2"/>
      <c r="B344" s="2"/>
      <c r="C344" s="47"/>
      <c r="D344" s="2"/>
      <c r="E344" s="47"/>
      <c r="F344" s="2"/>
      <c r="G344" s="2"/>
      <c r="H344" s="2"/>
      <c r="I344" s="2"/>
      <c r="J344" s="2"/>
      <c r="K344" s="2"/>
      <c r="L344" s="2"/>
      <c r="M344" s="320"/>
      <c r="N344" s="2"/>
      <c r="O344" s="2"/>
      <c r="P344" s="2"/>
      <c r="Q344" s="2"/>
      <c r="R344" s="2"/>
      <c r="S344" s="2"/>
      <c r="T344" s="2"/>
      <c r="U344" s="2"/>
      <c r="V344" s="2"/>
      <c r="W344" s="2"/>
      <c r="X344" s="2"/>
      <c r="Y344" s="2"/>
      <c r="Z344" s="2"/>
      <c r="AA344" s="2"/>
    </row>
    <row r="345" spans="1:27" hidden="1">
      <c r="A345" s="2"/>
      <c r="B345" s="2"/>
      <c r="C345" s="47"/>
      <c r="D345" s="2"/>
      <c r="E345" s="47"/>
      <c r="F345" s="2"/>
      <c r="G345" s="2"/>
      <c r="H345" s="2"/>
      <c r="I345" s="2"/>
      <c r="J345" s="2"/>
      <c r="K345" s="2"/>
      <c r="L345" s="2"/>
      <c r="M345" s="320"/>
      <c r="N345" s="2"/>
      <c r="O345" s="2"/>
      <c r="P345" s="2"/>
      <c r="Q345" s="2"/>
      <c r="R345" s="2"/>
      <c r="S345" s="2"/>
      <c r="T345" s="2"/>
      <c r="U345" s="2"/>
      <c r="V345" s="2"/>
      <c r="W345" s="2"/>
      <c r="X345" s="2"/>
      <c r="Y345" s="2"/>
      <c r="Z345" s="2"/>
      <c r="AA345" s="2"/>
    </row>
    <row r="346" spans="1:27" hidden="1">
      <c r="A346" s="2"/>
      <c r="B346" s="2"/>
      <c r="C346" s="47"/>
      <c r="D346" s="2"/>
      <c r="E346" s="47"/>
      <c r="F346" s="2"/>
      <c r="G346" s="2"/>
      <c r="H346" s="2"/>
      <c r="I346" s="2"/>
      <c r="J346" s="2"/>
      <c r="K346" s="2"/>
      <c r="L346" s="2"/>
      <c r="M346" s="320"/>
      <c r="N346" s="2"/>
      <c r="O346" s="2"/>
      <c r="P346" s="2"/>
      <c r="Q346" s="2"/>
      <c r="R346" s="2"/>
      <c r="S346" s="2"/>
      <c r="T346" s="2"/>
      <c r="U346" s="2"/>
      <c r="V346" s="2"/>
      <c r="W346" s="2"/>
      <c r="X346" s="2"/>
      <c r="Y346" s="2"/>
      <c r="Z346" s="2"/>
      <c r="AA346" s="2"/>
    </row>
    <row r="347" spans="1:27" hidden="1">
      <c r="A347" s="2"/>
      <c r="B347" s="2"/>
      <c r="C347" s="47"/>
      <c r="D347" s="2"/>
      <c r="E347" s="47"/>
      <c r="F347" s="2"/>
      <c r="G347" s="2"/>
      <c r="H347" s="2"/>
      <c r="I347" s="2"/>
      <c r="J347" s="2"/>
      <c r="K347" s="2"/>
      <c r="L347" s="2"/>
      <c r="M347" s="320"/>
      <c r="N347" s="2"/>
      <c r="O347" s="2"/>
      <c r="P347" s="2"/>
      <c r="Q347" s="2"/>
      <c r="R347" s="2"/>
      <c r="S347" s="2"/>
      <c r="T347" s="2"/>
      <c r="U347" s="2"/>
      <c r="V347" s="2"/>
      <c r="W347" s="2"/>
      <c r="X347" s="2"/>
      <c r="Y347" s="2"/>
      <c r="Z347" s="2"/>
      <c r="AA347" s="2"/>
    </row>
    <row r="348" spans="1:27" hidden="1">
      <c r="A348" s="2"/>
      <c r="B348" s="2"/>
      <c r="C348" s="47"/>
      <c r="D348" s="2"/>
      <c r="E348" s="47"/>
      <c r="F348" s="2"/>
      <c r="G348" s="2"/>
      <c r="H348" s="2"/>
      <c r="I348" s="2"/>
      <c r="J348" s="2"/>
      <c r="K348" s="2"/>
      <c r="L348" s="2"/>
      <c r="M348" s="320"/>
      <c r="N348" s="2"/>
      <c r="O348" s="2"/>
      <c r="P348" s="2"/>
      <c r="Q348" s="2"/>
      <c r="R348" s="2"/>
      <c r="S348" s="2"/>
      <c r="T348" s="2"/>
      <c r="U348" s="2"/>
      <c r="V348" s="2"/>
      <c r="W348" s="2"/>
      <c r="X348" s="2"/>
      <c r="Y348" s="2"/>
      <c r="Z348" s="2"/>
      <c r="AA348" s="2"/>
    </row>
    <row r="349" spans="1:27" hidden="1">
      <c r="A349" s="2"/>
      <c r="B349" s="2"/>
      <c r="C349" s="47"/>
      <c r="D349" s="2"/>
      <c r="E349" s="47"/>
      <c r="F349" s="2"/>
      <c r="G349" s="2"/>
      <c r="H349" s="2"/>
      <c r="I349" s="2"/>
      <c r="J349" s="2"/>
      <c r="K349" s="2"/>
      <c r="L349" s="2"/>
      <c r="M349" s="320"/>
      <c r="N349" s="2"/>
      <c r="O349" s="2"/>
      <c r="P349" s="2"/>
      <c r="Q349" s="2"/>
      <c r="R349" s="2"/>
      <c r="S349" s="2"/>
      <c r="T349" s="2"/>
      <c r="U349" s="2"/>
      <c r="V349" s="2"/>
      <c r="W349" s="2"/>
      <c r="X349" s="2"/>
      <c r="Y349" s="2"/>
      <c r="Z349" s="2"/>
      <c r="AA349" s="2"/>
    </row>
    <row r="350" spans="1:27" hidden="1">
      <c r="A350" s="2"/>
      <c r="B350" s="2"/>
      <c r="C350" s="47"/>
      <c r="D350" s="2"/>
      <c r="E350" s="47"/>
      <c r="F350" s="2"/>
      <c r="G350" s="2"/>
      <c r="H350" s="2"/>
      <c r="I350" s="2"/>
      <c r="J350" s="2"/>
      <c r="K350" s="2"/>
      <c r="L350" s="2"/>
      <c r="M350" s="320"/>
      <c r="N350" s="2"/>
      <c r="O350" s="2"/>
      <c r="P350" s="2"/>
      <c r="Q350" s="2"/>
      <c r="R350" s="2"/>
      <c r="S350" s="2"/>
      <c r="T350" s="2"/>
      <c r="U350" s="2"/>
      <c r="V350" s="2"/>
      <c r="W350" s="2"/>
      <c r="X350" s="2"/>
      <c r="Y350" s="2"/>
      <c r="Z350" s="2"/>
      <c r="AA350" s="2"/>
    </row>
    <row r="351" spans="1:27" hidden="1">
      <c r="A351" s="2"/>
      <c r="B351" s="2"/>
      <c r="C351" s="47"/>
      <c r="D351" s="2"/>
      <c r="E351" s="47"/>
      <c r="F351" s="2"/>
      <c r="G351" s="2"/>
      <c r="H351" s="2"/>
      <c r="I351" s="2"/>
      <c r="J351" s="2"/>
      <c r="K351" s="2"/>
      <c r="L351" s="2"/>
      <c r="M351" s="320"/>
      <c r="N351" s="2"/>
      <c r="O351" s="2"/>
      <c r="P351" s="2"/>
      <c r="Q351" s="2"/>
      <c r="R351" s="2"/>
      <c r="S351" s="2"/>
      <c r="T351" s="2"/>
      <c r="U351" s="2"/>
      <c r="V351" s="2"/>
      <c r="W351" s="2"/>
      <c r="X351" s="2"/>
      <c r="Y351" s="2"/>
      <c r="Z351" s="2"/>
      <c r="AA351" s="2"/>
    </row>
    <row r="352" spans="1:27" hidden="1">
      <c r="A352" s="2"/>
      <c r="B352" s="2"/>
      <c r="C352" s="47"/>
      <c r="D352" s="2"/>
      <c r="E352" s="47"/>
      <c r="F352" s="2"/>
      <c r="G352" s="2"/>
      <c r="H352" s="2"/>
      <c r="I352" s="2"/>
      <c r="J352" s="2"/>
      <c r="K352" s="2"/>
      <c r="L352" s="2"/>
      <c r="M352" s="320"/>
      <c r="N352" s="2"/>
      <c r="O352" s="2"/>
      <c r="P352" s="2"/>
      <c r="Q352" s="2"/>
      <c r="R352" s="2"/>
      <c r="S352" s="2"/>
      <c r="T352" s="2"/>
      <c r="U352" s="2"/>
      <c r="V352" s="2"/>
      <c r="W352" s="2"/>
      <c r="X352" s="2"/>
      <c r="Y352" s="2"/>
      <c r="Z352" s="2"/>
      <c r="AA352" s="2"/>
    </row>
    <row r="353" spans="1:27" hidden="1">
      <c r="A353" s="2"/>
      <c r="B353" s="2"/>
      <c r="C353" s="47"/>
      <c r="D353" s="2"/>
      <c r="E353" s="47"/>
      <c r="F353" s="2"/>
      <c r="G353" s="2"/>
      <c r="H353" s="2"/>
      <c r="I353" s="2"/>
      <c r="J353" s="2"/>
      <c r="K353" s="2"/>
      <c r="L353" s="2"/>
      <c r="M353" s="320"/>
      <c r="N353" s="2"/>
      <c r="O353" s="2"/>
      <c r="P353" s="2"/>
      <c r="Q353" s="2"/>
      <c r="R353" s="2"/>
      <c r="S353" s="2"/>
      <c r="T353" s="2"/>
      <c r="U353" s="2"/>
      <c r="V353" s="2"/>
      <c r="W353" s="2"/>
      <c r="X353" s="2"/>
      <c r="Y353" s="2"/>
      <c r="Z353" s="2"/>
      <c r="AA353" s="2"/>
    </row>
    <row r="354" spans="1:27" hidden="1">
      <c r="A354" s="2"/>
      <c r="B354" s="2"/>
      <c r="C354" s="47"/>
      <c r="D354" s="2"/>
      <c r="E354" s="47"/>
      <c r="F354" s="2"/>
      <c r="G354" s="2"/>
      <c r="H354" s="2"/>
      <c r="I354" s="2"/>
      <c r="J354" s="2"/>
      <c r="K354" s="2"/>
      <c r="L354" s="2"/>
      <c r="M354" s="320"/>
      <c r="N354" s="2"/>
      <c r="O354" s="2"/>
      <c r="P354" s="2"/>
      <c r="Q354" s="2"/>
      <c r="R354" s="2"/>
      <c r="S354" s="2"/>
      <c r="T354" s="2"/>
      <c r="U354" s="2"/>
      <c r="V354" s="2"/>
      <c r="W354" s="2"/>
      <c r="X354" s="2"/>
      <c r="Y354" s="2"/>
      <c r="Z354" s="2"/>
      <c r="AA354" s="2"/>
    </row>
    <row r="355" spans="1:27" hidden="1">
      <c r="A355" s="2"/>
      <c r="B355" s="2"/>
      <c r="C355" s="47"/>
      <c r="D355" s="2"/>
      <c r="E355" s="47"/>
      <c r="F355" s="2"/>
      <c r="G355" s="2"/>
      <c r="H355" s="2"/>
      <c r="I355" s="2"/>
      <c r="J355" s="2"/>
      <c r="K355" s="2"/>
      <c r="L355" s="2"/>
      <c r="M355" s="320"/>
      <c r="N355" s="2"/>
      <c r="O355" s="2"/>
      <c r="P355" s="2"/>
      <c r="Q355" s="2"/>
      <c r="R355" s="2"/>
      <c r="S355" s="2"/>
      <c r="T355" s="2"/>
      <c r="U355" s="2"/>
      <c r="V355" s="2"/>
      <c r="W355" s="2"/>
      <c r="X355" s="2"/>
      <c r="Y355" s="2"/>
      <c r="Z355" s="2"/>
      <c r="AA355" s="2"/>
    </row>
    <row r="356" spans="1:27" hidden="1">
      <c r="A356" s="2"/>
      <c r="B356" s="2"/>
      <c r="C356" s="47"/>
      <c r="D356" s="2"/>
      <c r="E356" s="47"/>
      <c r="F356" s="2"/>
      <c r="G356" s="2"/>
      <c r="H356" s="2"/>
      <c r="I356" s="2"/>
      <c r="J356" s="2"/>
      <c r="K356" s="2"/>
      <c r="L356" s="2"/>
      <c r="M356" s="320"/>
      <c r="N356" s="2"/>
      <c r="O356" s="2"/>
      <c r="P356" s="2"/>
      <c r="Q356" s="2"/>
      <c r="R356" s="2"/>
      <c r="S356" s="2"/>
      <c r="T356" s="2"/>
      <c r="U356" s="2"/>
      <c r="V356" s="2"/>
      <c r="W356" s="2"/>
      <c r="X356" s="2"/>
      <c r="Y356" s="2"/>
      <c r="Z356" s="2"/>
      <c r="AA356" s="2"/>
    </row>
    <row r="357" spans="1:27" hidden="1">
      <c r="A357" s="2"/>
      <c r="B357" s="2"/>
      <c r="C357" s="47"/>
      <c r="D357" s="2"/>
      <c r="E357" s="47"/>
      <c r="F357" s="2"/>
      <c r="G357" s="2"/>
      <c r="H357" s="2"/>
      <c r="I357" s="2"/>
      <c r="J357" s="2"/>
      <c r="K357" s="2"/>
      <c r="L357" s="2"/>
      <c r="M357" s="320"/>
      <c r="N357" s="2"/>
      <c r="O357" s="2"/>
      <c r="P357" s="2"/>
      <c r="Q357" s="2"/>
      <c r="R357" s="2"/>
      <c r="S357" s="2"/>
      <c r="T357" s="2"/>
      <c r="U357" s="2"/>
      <c r="V357" s="2"/>
      <c r="W357" s="2"/>
      <c r="X357" s="2"/>
      <c r="Y357" s="2"/>
      <c r="Z357" s="2"/>
      <c r="AA357" s="2"/>
    </row>
    <row r="358" spans="1:27" hidden="1">
      <c r="A358" s="2"/>
      <c r="B358" s="2"/>
      <c r="C358" s="47"/>
      <c r="D358" s="2"/>
      <c r="E358" s="47"/>
      <c r="F358" s="2"/>
      <c r="G358" s="2"/>
      <c r="H358" s="2"/>
      <c r="I358" s="2"/>
      <c r="J358" s="2"/>
      <c r="K358" s="2"/>
      <c r="L358" s="2"/>
      <c r="M358" s="320"/>
      <c r="N358" s="2"/>
      <c r="O358" s="2"/>
      <c r="P358" s="2"/>
      <c r="Q358" s="2"/>
      <c r="R358" s="2"/>
      <c r="S358" s="2"/>
      <c r="T358" s="2"/>
      <c r="U358" s="2"/>
      <c r="V358" s="2"/>
      <c r="W358" s="2"/>
      <c r="X358" s="2"/>
      <c r="Y358" s="2"/>
      <c r="Z358" s="2"/>
      <c r="AA358" s="2"/>
    </row>
    <row r="359" spans="1:27" hidden="1">
      <c r="A359" s="2"/>
      <c r="B359" s="2"/>
      <c r="C359" s="47"/>
      <c r="D359" s="2"/>
      <c r="E359" s="47"/>
      <c r="F359" s="2"/>
      <c r="G359" s="2"/>
      <c r="H359" s="2"/>
      <c r="I359" s="2"/>
      <c r="J359" s="2"/>
      <c r="K359" s="2"/>
      <c r="L359" s="2"/>
      <c r="M359" s="320"/>
      <c r="N359" s="2"/>
      <c r="O359" s="2"/>
      <c r="P359" s="2"/>
      <c r="Q359" s="2"/>
      <c r="R359" s="2"/>
      <c r="S359" s="2"/>
      <c r="T359" s="2"/>
      <c r="U359" s="2"/>
      <c r="V359" s="2"/>
      <c r="W359" s="2"/>
      <c r="X359" s="2"/>
      <c r="Y359" s="2"/>
      <c r="Z359" s="2"/>
      <c r="AA359" s="2"/>
    </row>
    <row r="360" spans="1:27" hidden="1">
      <c r="A360" s="2"/>
      <c r="B360" s="2"/>
      <c r="C360" s="47"/>
      <c r="D360" s="2"/>
      <c r="E360" s="47"/>
      <c r="F360" s="2"/>
      <c r="G360" s="2"/>
      <c r="H360" s="2"/>
      <c r="I360" s="2"/>
      <c r="J360" s="2"/>
      <c r="K360" s="2"/>
      <c r="L360" s="2"/>
      <c r="M360" s="320"/>
      <c r="N360" s="2"/>
      <c r="O360" s="2"/>
      <c r="P360" s="2"/>
      <c r="Q360" s="2"/>
      <c r="R360" s="2"/>
      <c r="S360" s="2"/>
      <c r="T360" s="2"/>
      <c r="U360" s="2"/>
      <c r="V360" s="2"/>
      <c r="W360" s="2"/>
      <c r="X360" s="2"/>
      <c r="Y360" s="2"/>
      <c r="Z360" s="2"/>
      <c r="AA360" s="2"/>
    </row>
    <row r="361" spans="1:27" hidden="1">
      <c r="A361" s="2"/>
      <c r="B361" s="2"/>
      <c r="C361" s="47"/>
      <c r="D361" s="2"/>
      <c r="E361" s="47"/>
      <c r="F361" s="2"/>
      <c r="G361" s="2"/>
      <c r="H361" s="2"/>
      <c r="I361" s="2"/>
      <c r="J361" s="2"/>
      <c r="K361" s="2"/>
      <c r="L361" s="2"/>
      <c r="M361" s="320"/>
      <c r="N361" s="2"/>
      <c r="O361" s="2"/>
      <c r="P361" s="2"/>
      <c r="Q361" s="2"/>
      <c r="R361" s="2"/>
      <c r="S361" s="2"/>
      <c r="T361" s="2"/>
      <c r="U361" s="2"/>
      <c r="V361" s="2"/>
      <c r="W361" s="2"/>
      <c r="X361" s="2"/>
      <c r="Y361" s="2"/>
      <c r="Z361" s="2"/>
      <c r="AA361" s="2"/>
    </row>
    <row r="362" spans="1:27" hidden="1">
      <c r="A362" s="2"/>
      <c r="B362" s="2"/>
      <c r="C362" s="47"/>
      <c r="D362" s="2"/>
      <c r="E362" s="47"/>
      <c r="F362" s="2"/>
      <c r="G362" s="2"/>
      <c r="H362" s="2"/>
      <c r="I362" s="2"/>
      <c r="J362" s="2"/>
      <c r="K362" s="2"/>
      <c r="L362" s="2"/>
      <c r="M362" s="320"/>
      <c r="N362" s="2"/>
      <c r="O362" s="2"/>
      <c r="P362" s="2"/>
      <c r="Q362" s="2"/>
      <c r="R362" s="2"/>
      <c r="S362" s="2"/>
      <c r="T362" s="2"/>
      <c r="U362" s="2"/>
      <c r="V362" s="2"/>
      <c r="W362" s="2"/>
      <c r="X362" s="2"/>
      <c r="Y362" s="2"/>
      <c r="Z362" s="2"/>
      <c r="AA362" s="2"/>
    </row>
    <row r="363" spans="1:27" hidden="1">
      <c r="A363" s="2"/>
      <c r="B363" s="2"/>
      <c r="C363" s="47"/>
      <c r="D363" s="2"/>
      <c r="E363" s="47"/>
      <c r="F363" s="2"/>
      <c r="G363" s="2"/>
      <c r="H363" s="2"/>
      <c r="I363" s="2"/>
      <c r="J363" s="2"/>
      <c r="K363" s="2"/>
      <c r="L363" s="2"/>
      <c r="M363" s="320"/>
      <c r="N363" s="2"/>
      <c r="O363" s="2"/>
      <c r="P363" s="2"/>
      <c r="Q363" s="2"/>
      <c r="R363" s="2"/>
      <c r="S363" s="2"/>
      <c r="T363" s="2"/>
      <c r="U363" s="2"/>
      <c r="V363" s="2"/>
      <c r="W363" s="2"/>
      <c r="X363" s="2"/>
      <c r="Y363" s="2"/>
      <c r="Z363" s="2"/>
      <c r="AA363" s="2"/>
    </row>
    <row r="364" spans="1:27" hidden="1">
      <c r="A364" s="2"/>
      <c r="B364" s="2"/>
      <c r="C364" s="47"/>
      <c r="D364" s="2"/>
      <c r="E364" s="47"/>
      <c r="F364" s="2"/>
      <c r="G364" s="2"/>
      <c r="H364" s="2"/>
      <c r="I364" s="2"/>
      <c r="J364" s="2"/>
      <c r="K364" s="2"/>
      <c r="L364" s="2"/>
      <c r="M364" s="320"/>
      <c r="N364" s="2"/>
      <c r="O364" s="2"/>
      <c r="P364" s="2"/>
      <c r="Q364" s="2"/>
      <c r="R364" s="2"/>
      <c r="S364" s="2"/>
      <c r="T364" s="2"/>
      <c r="U364" s="2"/>
      <c r="V364" s="2"/>
      <c r="W364" s="2"/>
      <c r="X364" s="2"/>
      <c r="Y364" s="2"/>
      <c r="Z364" s="2"/>
      <c r="AA364" s="2"/>
    </row>
    <row r="365" spans="1:27" hidden="1">
      <c r="A365" s="2"/>
      <c r="B365" s="2"/>
      <c r="C365" s="47"/>
      <c r="D365" s="2"/>
      <c r="E365" s="47"/>
      <c r="F365" s="2"/>
      <c r="G365" s="2"/>
      <c r="H365" s="2"/>
      <c r="I365" s="2"/>
      <c r="J365" s="2"/>
      <c r="K365" s="2"/>
      <c r="L365" s="2"/>
      <c r="M365" s="320"/>
      <c r="N365" s="2"/>
      <c r="O365" s="2"/>
      <c r="P365" s="2"/>
      <c r="Q365" s="2"/>
      <c r="R365" s="2"/>
      <c r="S365" s="2"/>
      <c r="T365" s="2"/>
      <c r="U365" s="2"/>
      <c r="V365" s="2"/>
      <c r="W365" s="2"/>
      <c r="X365" s="2"/>
      <c r="Y365" s="2"/>
      <c r="Z365" s="2"/>
      <c r="AA365" s="2"/>
    </row>
    <row r="366" spans="1:27" hidden="1">
      <c r="A366" s="2"/>
      <c r="B366" s="2"/>
      <c r="C366" s="47"/>
      <c r="D366" s="2"/>
      <c r="E366" s="47"/>
      <c r="F366" s="2"/>
      <c r="G366" s="2"/>
      <c r="H366" s="2"/>
      <c r="I366" s="2"/>
      <c r="J366" s="2"/>
      <c r="K366" s="2"/>
      <c r="L366" s="2"/>
      <c r="M366" s="320"/>
      <c r="N366" s="2"/>
      <c r="O366" s="2"/>
      <c r="P366" s="2"/>
      <c r="Q366" s="2"/>
      <c r="R366" s="2"/>
      <c r="S366" s="2"/>
      <c r="T366" s="2"/>
      <c r="U366" s="2"/>
      <c r="V366" s="2"/>
      <c r="W366" s="2"/>
      <c r="X366" s="2"/>
      <c r="Y366" s="2"/>
      <c r="Z366" s="2"/>
      <c r="AA366" s="2"/>
    </row>
    <row r="367" spans="1:27" hidden="1">
      <c r="A367" s="2"/>
      <c r="B367" s="2"/>
      <c r="C367" s="47"/>
      <c r="D367" s="2"/>
      <c r="E367" s="47"/>
      <c r="F367" s="2"/>
      <c r="G367" s="2"/>
      <c r="H367" s="2"/>
      <c r="I367" s="2"/>
      <c r="J367" s="2"/>
      <c r="K367" s="2"/>
      <c r="L367" s="2"/>
      <c r="M367" s="320"/>
      <c r="N367" s="2"/>
      <c r="O367" s="2"/>
      <c r="P367" s="2"/>
      <c r="Q367" s="2"/>
      <c r="R367" s="2"/>
      <c r="S367" s="2"/>
      <c r="T367" s="2"/>
      <c r="U367" s="2"/>
      <c r="V367" s="2"/>
      <c r="W367" s="2"/>
      <c r="X367" s="2"/>
      <c r="Y367" s="2"/>
      <c r="Z367" s="2"/>
      <c r="AA367" s="2"/>
    </row>
    <row r="368" spans="1:27" hidden="1">
      <c r="A368" s="2"/>
      <c r="B368" s="2"/>
      <c r="C368" s="47"/>
      <c r="D368" s="2"/>
      <c r="E368" s="47"/>
      <c r="F368" s="2"/>
      <c r="G368" s="2"/>
      <c r="H368" s="2"/>
      <c r="I368" s="2"/>
      <c r="J368" s="2"/>
      <c r="K368" s="2"/>
      <c r="L368" s="2"/>
      <c r="M368" s="320"/>
      <c r="N368" s="2"/>
      <c r="O368" s="2"/>
      <c r="P368" s="2"/>
      <c r="Q368" s="2"/>
      <c r="R368" s="2"/>
      <c r="S368" s="2"/>
      <c r="T368" s="2"/>
      <c r="U368" s="2"/>
      <c r="V368" s="2"/>
      <c r="W368" s="2"/>
      <c r="X368" s="2"/>
      <c r="Y368" s="2"/>
      <c r="Z368" s="2"/>
      <c r="AA368" s="2"/>
    </row>
    <row r="369" spans="1:27" hidden="1">
      <c r="A369" s="2"/>
      <c r="B369" s="2"/>
      <c r="C369" s="47"/>
      <c r="D369" s="2"/>
      <c r="E369" s="47"/>
      <c r="F369" s="2"/>
      <c r="G369" s="2"/>
      <c r="H369" s="2"/>
      <c r="I369" s="2"/>
      <c r="J369" s="2"/>
      <c r="K369" s="2"/>
      <c r="L369" s="2"/>
      <c r="M369" s="320"/>
      <c r="N369" s="2"/>
      <c r="O369" s="2"/>
      <c r="P369" s="2"/>
      <c r="Q369" s="2"/>
      <c r="R369" s="2"/>
      <c r="S369" s="2"/>
      <c r="T369" s="2"/>
      <c r="U369" s="2"/>
      <c r="V369" s="2"/>
      <c r="W369" s="2"/>
      <c r="X369" s="2"/>
      <c r="Y369" s="2"/>
      <c r="Z369" s="2"/>
      <c r="AA369" s="2"/>
    </row>
    <row r="370" spans="1:27" hidden="1">
      <c r="A370" s="2"/>
      <c r="B370" s="2"/>
      <c r="C370" s="47"/>
      <c r="D370" s="2"/>
      <c r="E370" s="47"/>
      <c r="F370" s="2"/>
      <c r="G370" s="2"/>
      <c r="H370" s="2"/>
      <c r="I370" s="2"/>
      <c r="J370" s="2"/>
      <c r="K370" s="2"/>
      <c r="L370" s="2"/>
      <c r="M370" s="320"/>
      <c r="N370" s="2"/>
      <c r="O370" s="2"/>
      <c r="P370" s="2"/>
      <c r="Q370" s="2"/>
      <c r="R370" s="2"/>
      <c r="S370" s="2"/>
      <c r="T370" s="2"/>
      <c r="U370" s="2"/>
      <c r="V370" s="2"/>
      <c r="W370" s="2"/>
      <c r="X370" s="2"/>
      <c r="Y370" s="2"/>
      <c r="Z370" s="2"/>
      <c r="AA370" s="2"/>
    </row>
    <row r="371" spans="1:27" hidden="1">
      <c r="A371" s="2"/>
      <c r="B371" s="2"/>
      <c r="C371" s="47"/>
      <c r="D371" s="2"/>
      <c r="E371" s="47"/>
      <c r="F371" s="2"/>
      <c r="G371" s="2"/>
      <c r="H371" s="2"/>
      <c r="I371" s="2"/>
      <c r="J371" s="2"/>
      <c r="K371" s="2"/>
      <c r="L371" s="2"/>
      <c r="M371" s="320"/>
      <c r="N371" s="2"/>
      <c r="O371" s="2"/>
      <c r="P371" s="2"/>
      <c r="Q371" s="2"/>
      <c r="R371" s="2"/>
      <c r="S371" s="2"/>
      <c r="T371" s="2"/>
      <c r="U371" s="2"/>
      <c r="V371" s="2"/>
      <c r="W371" s="2"/>
      <c r="X371" s="2"/>
      <c r="Y371" s="2"/>
      <c r="Z371" s="2"/>
      <c r="AA371" s="2"/>
    </row>
    <row r="372" spans="1:27" hidden="1">
      <c r="A372" s="2"/>
      <c r="B372" s="2"/>
      <c r="C372" s="47"/>
      <c r="D372" s="2"/>
      <c r="E372" s="47"/>
      <c r="F372" s="2"/>
      <c r="G372" s="2"/>
      <c r="H372" s="2"/>
      <c r="I372" s="2"/>
      <c r="J372" s="2"/>
      <c r="K372" s="2"/>
      <c r="L372" s="2"/>
      <c r="M372" s="320"/>
      <c r="N372" s="2"/>
      <c r="O372" s="2"/>
      <c r="P372" s="2"/>
      <c r="Q372" s="2"/>
      <c r="R372" s="2"/>
      <c r="S372" s="2"/>
      <c r="T372" s="2"/>
      <c r="U372" s="2"/>
      <c r="V372" s="2"/>
      <c r="W372" s="2"/>
      <c r="X372" s="2"/>
      <c r="Y372" s="2"/>
      <c r="Z372" s="2"/>
      <c r="AA372" s="2"/>
    </row>
    <row r="373" spans="1:27" hidden="1">
      <c r="A373" s="2"/>
      <c r="B373" s="2"/>
      <c r="C373" s="47"/>
      <c r="D373" s="2"/>
      <c r="E373" s="47"/>
      <c r="F373" s="2"/>
      <c r="G373" s="2"/>
      <c r="H373" s="2"/>
      <c r="I373" s="2"/>
      <c r="J373" s="2"/>
      <c r="K373" s="2"/>
      <c r="L373" s="2"/>
      <c r="M373" s="320"/>
      <c r="N373" s="2"/>
      <c r="O373" s="2"/>
      <c r="P373" s="2"/>
      <c r="Q373" s="2"/>
      <c r="R373" s="2"/>
      <c r="S373" s="2"/>
      <c r="T373" s="2"/>
      <c r="U373" s="2"/>
      <c r="V373" s="2"/>
      <c r="W373" s="2"/>
      <c r="X373" s="2"/>
      <c r="Y373" s="2"/>
      <c r="Z373" s="2"/>
      <c r="AA373" s="2"/>
    </row>
    <row r="374" spans="1:27" hidden="1">
      <c r="A374" s="2"/>
      <c r="B374" s="2"/>
      <c r="C374" s="47"/>
      <c r="D374" s="2"/>
      <c r="E374" s="47"/>
      <c r="F374" s="2"/>
      <c r="G374" s="2"/>
      <c r="H374" s="2"/>
      <c r="I374" s="2"/>
      <c r="J374" s="2"/>
      <c r="K374" s="2"/>
      <c r="L374" s="2"/>
      <c r="M374" s="320"/>
      <c r="N374" s="2"/>
      <c r="O374" s="2"/>
      <c r="P374" s="2"/>
      <c r="Q374" s="2"/>
      <c r="R374" s="2"/>
      <c r="S374" s="2"/>
      <c r="T374" s="2"/>
      <c r="U374" s="2"/>
      <c r="V374" s="2"/>
      <c r="W374" s="2"/>
      <c r="X374" s="2"/>
      <c r="Y374" s="2"/>
      <c r="Z374" s="2"/>
      <c r="AA374" s="2"/>
    </row>
    <row r="375" spans="1:27" hidden="1">
      <c r="A375" s="2"/>
      <c r="B375" s="2"/>
      <c r="C375" s="47"/>
      <c r="D375" s="2"/>
      <c r="E375" s="47"/>
      <c r="F375" s="2"/>
      <c r="G375" s="2"/>
      <c r="H375" s="2"/>
      <c r="I375" s="2"/>
      <c r="J375" s="2"/>
      <c r="K375" s="2"/>
      <c r="L375" s="2"/>
      <c r="M375" s="320"/>
      <c r="N375" s="2"/>
      <c r="O375" s="2"/>
      <c r="P375" s="2"/>
      <c r="Q375" s="2"/>
      <c r="R375" s="2"/>
      <c r="S375" s="2"/>
      <c r="T375" s="2"/>
      <c r="U375" s="2"/>
      <c r="V375" s="2"/>
      <c r="W375" s="2"/>
      <c r="X375" s="2"/>
      <c r="Y375" s="2"/>
      <c r="Z375" s="2"/>
      <c r="AA375" s="2"/>
    </row>
    <row r="376" spans="1:27" hidden="1">
      <c r="A376" s="2"/>
      <c r="B376" s="2"/>
      <c r="C376" s="47"/>
      <c r="D376" s="2"/>
      <c r="E376" s="47"/>
      <c r="F376" s="2"/>
      <c r="G376" s="2"/>
      <c r="H376" s="2"/>
      <c r="I376" s="2"/>
      <c r="J376" s="2"/>
      <c r="K376" s="2"/>
      <c r="L376" s="2"/>
      <c r="M376" s="320"/>
      <c r="N376" s="2"/>
      <c r="O376" s="2"/>
      <c r="P376" s="2"/>
      <c r="Q376" s="2"/>
      <c r="R376" s="2"/>
      <c r="S376" s="2"/>
      <c r="T376" s="2"/>
      <c r="U376" s="2"/>
      <c r="V376" s="2"/>
      <c r="W376" s="2"/>
      <c r="X376" s="2"/>
      <c r="Y376" s="2"/>
      <c r="Z376" s="2"/>
      <c r="AA376" s="2"/>
    </row>
    <row r="377" spans="1:27" hidden="1">
      <c r="A377" s="2"/>
      <c r="B377" s="2"/>
      <c r="C377" s="47"/>
      <c r="D377" s="2"/>
      <c r="E377" s="47"/>
      <c r="F377" s="2"/>
      <c r="G377" s="2"/>
      <c r="H377" s="2"/>
      <c r="I377" s="2"/>
      <c r="J377" s="2"/>
      <c r="K377" s="2"/>
      <c r="L377" s="2"/>
      <c r="M377" s="320"/>
      <c r="N377" s="2"/>
      <c r="O377" s="2"/>
      <c r="P377" s="2"/>
      <c r="Q377" s="2"/>
      <c r="R377" s="2"/>
      <c r="S377" s="2"/>
      <c r="T377" s="2"/>
      <c r="U377" s="2"/>
      <c r="V377" s="2"/>
      <c r="W377" s="2"/>
      <c r="X377" s="2"/>
      <c r="Y377" s="2"/>
      <c r="Z377" s="2"/>
      <c r="AA377" s="2"/>
    </row>
    <row r="378" spans="1:27" hidden="1">
      <c r="A378" s="2"/>
      <c r="B378" s="2"/>
      <c r="C378" s="47"/>
      <c r="D378" s="2"/>
      <c r="E378" s="47"/>
      <c r="F378" s="2"/>
      <c r="G378" s="2"/>
      <c r="H378" s="2"/>
      <c r="I378" s="2"/>
      <c r="J378" s="2"/>
      <c r="K378" s="2"/>
      <c r="L378" s="2"/>
      <c r="M378" s="320"/>
      <c r="N378" s="2"/>
      <c r="O378" s="2"/>
      <c r="P378" s="2"/>
      <c r="Q378" s="2"/>
      <c r="R378" s="2"/>
      <c r="S378" s="2"/>
      <c r="T378" s="2"/>
      <c r="U378" s="2"/>
      <c r="V378" s="2"/>
      <c r="W378" s="2"/>
      <c r="X378" s="2"/>
      <c r="Y378" s="2"/>
      <c r="Z378" s="2"/>
      <c r="AA378" s="2"/>
    </row>
    <row r="379" spans="1:27" hidden="1">
      <c r="A379" s="2"/>
      <c r="B379" s="2"/>
      <c r="C379" s="47"/>
      <c r="D379" s="2"/>
      <c r="E379" s="47"/>
      <c r="F379" s="2"/>
      <c r="G379" s="2"/>
      <c r="H379" s="2"/>
      <c r="I379" s="2"/>
      <c r="J379" s="2"/>
      <c r="K379" s="2"/>
      <c r="L379" s="2"/>
      <c r="M379" s="320"/>
      <c r="N379" s="2"/>
      <c r="O379" s="2"/>
      <c r="P379" s="2"/>
      <c r="Q379" s="2"/>
      <c r="R379" s="2"/>
      <c r="S379" s="2"/>
      <c r="T379" s="2"/>
      <c r="U379" s="2"/>
      <c r="V379" s="2"/>
      <c r="W379" s="2"/>
      <c r="X379" s="2"/>
      <c r="Y379" s="2"/>
      <c r="Z379" s="2"/>
      <c r="AA379" s="2"/>
    </row>
    <row r="380" spans="1:27" hidden="1">
      <c r="A380" s="2"/>
      <c r="B380" s="2"/>
      <c r="C380" s="47"/>
      <c r="D380" s="2"/>
      <c r="E380" s="47"/>
      <c r="F380" s="2"/>
      <c r="G380" s="2"/>
      <c r="H380" s="2"/>
      <c r="I380" s="2"/>
      <c r="J380" s="2"/>
      <c r="K380" s="2"/>
      <c r="L380" s="2"/>
      <c r="M380" s="320"/>
      <c r="N380" s="2"/>
      <c r="O380" s="2"/>
      <c r="P380" s="2"/>
      <c r="Q380" s="2"/>
      <c r="R380" s="2"/>
      <c r="S380" s="2"/>
      <c r="T380" s="2"/>
      <c r="U380" s="2"/>
      <c r="V380" s="2"/>
      <c r="W380" s="2"/>
      <c r="X380" s="2"/>
      <c r="Y380" s="2"/>
      <c r="Z380" s="2"/>
      <c r="AA380" s="2"/>
    </row>
    <row r="381" spans="1:27" hidden="1">
      <c r="A381" s="2"/>
      <c r="B381" s="2"/>
      <c r="C381" s="47"/>
      <c r="D381" s="2"/>
      <c r="E381" s="47"/>
      <c r="F381" s="2"/>
      <c r="G381" s="2"/>
      <c r="H381" s="2"/>
      <c r="I381" s="2"/>
      <c r="J381" s="2"/>
      <c r="K381" s="2"/>
      <c r="L381" s="2"/>
      <c r="M381" s="320"/>
      <c r="N381" s="2"/>
      <c r="O381" s="2"/>
      <c r="P381" s="2"/>
      <c r="Q381" s="2"/>
      <c r="R381" s="2"/>
      <c r="S381" s="2"/>
      <c r="T381" s="2"/>
      <c r="U381" s="2"/>
      <c r="V381" s="2"/>
      <c r="W381" s="2"/>
      <c r="X381" s="2"/>
      <c r="Y381" s="2"/>
      <c r="Z381" s="2"/>
      <c r="AA381" s="2"/>
    </row>
    <row r="382" spans="1:27" hidden="1">
      <c r="A382" s="2"/>
      <c r="B382" s="2"/>
      <c r="C382" s="47"/>
      <c r="D382" s="2"/>
      <c r="E382" s="47"/>
      <c r="F382" s="2"/>
      <c r="G382" s="2"/>
      <c r="H382" s="2"/>
      <c r="I382" s="2"/>
      <c r="J382" s="2"/>
      <c r="K382" s="2"/>
      <c r="L382" s="2"/>
      <c r="M382" s="320"/>
      <c r="N382" s="2"/>
      <c r="O382" s="2"/>
      <c r="P382" s="2"/>
      <c r="Q382" s="2"/>
      <c r="R382" s="2"/>
      <c r="S382" s="2"/>
      <c r="T382" s="2"/>
      <c r="U382" s="2"/>
      <c r="V382" s="2"/>
      <c r="W382" s="2"/>
      <c r="X382" s="2"/>
      <c r="Y382" s="2"/>
      <c r="Z382" s="2"/>
      <c r="AA382" s="2"/>
    </row>
    <row r="383" spans="1:27" hidden="1">
      <c r="A383" s="2"/>
      <c r="B383" s="2"/>
      <c r="C383" s="47"/>
      <c r="D383" s="2"/>
      <c r="E383" s="47"/>
      <c r="F383" s="2"/>
      <c r="G383" s="2"/>
      <c r="H383" s="2"/>
      <c r="I383" s="2"/>
      <c r="J383" s="2"/>
      <c r="K383" s="2"/>
      <c r="L383" s="2"/>
      <c r="M383" s="320"/>
      <c r="N383" s="2"/>
      <c r="O383" s="2"/>
      <c r="P383" s="2"/>
      <c r="Q383" s="2"/>
      <c r="R383" s="2"/>
      <c r="S383" s="2"/>
      <c r="T383" s="2"/>
      <c r="U383" s="2"/>
      <c r="V383" s="2"/>
      <c r="W383" s="2"/>
      <c r="X383" s="2"/>
      <c r="Y383" s="2"/>
      <c r="Z383" s="2"/>
      <c r="AA383" s="2"/>
    </row>
    <row r="384" spans="1:27" hidden="1">
      <c r="A384" s="2"/>
      <c r="B384" s="2"/>
      <c r="C384" s="47"/>
      <c r="D384" s="2"/>
      <c r="E384" s="47"/>
      <c r="F384" s="2"/>
      <c r="G384" s="2"/>
      <c r="H384" s="2"/>
      <c r="I384" s="2"/>
      <c r="J384" s="2"/>
      <c r="K384" s="2"/>
      <c r="L384" s="2"/>
      <c r="M384" s="320"/>
      <c r="N384" s="2"/>
      <c r="O384" s="2"/>
      <c r="P384" s="2"/>
      <c r="Q384" s="2"/>
      <c r="R384" s="2"/>
      <c r="S384" s="2"/>
      <c r="T384" s="2"/>
      <c r="U384" s="2"/>
      <c r="V384" s="2"/>
      <c r="W384" s="2"/>
      <c r="X384" s="2"/>
      <c r="Y384" s="2"/>
      <c r="Z384" s="2"/>
      <c r="AA384" s="2"/>
    </row>
    <row r="385" spans="1:27" hidden="1">
      <c r="A385" s="2"/>
      <c r="B385" s="2"/>
      <c r="C385" s="47"/>
      <c r="D385" s="2"/>
      <c r="E385" s="47"/>
      <c r="F385" s="2"/>
      <c r="G385" s="2"/>
      <c r="H385" s="2"/>
      <c r="I385" s="2"/>
      <c r="J385" s="2"/>
      <c r="K385" s="2"/>
      <c r="L385" s="2"/>
      <c r="M385" s="320"/>
      <c r="N385" s="2"/>
      <c r="O385" s="2"/>
      <c r="P385" s="2"/>
      <c r="Q385" s="2"/>
      <c r="R385" s="2"/>
      <c r="S385" s="2"/>
      <c r="T385" s="2"/>
      <c r="U385" s="2"/>
      <c r="V385" s="2"/>
      <c r="W385" s="2"/>
      <c r="X385" s="2"/>
      <c r="Y385" s="2"/>
      <c r="Z385" s="2"/>
      <c r="AA385" s="2"/>
    </row>
    <row r="386" spans="1:27" hidden="1">
      <c r="A386" s="2"/>
      <c r="B386" s="2"/>
      <c r="C386" s="47"/>
      <c r="D386" s="2"/>
      <c r="E386" s="47"/>
      <c r="F386" s="2"/>
      <c r="G386" s="2"/>
      <c r="H386" s="2"/>
      <c r="I386" s="2"/>
      <c r="J386" s="2"/>
      <c r="K386" s="2"/>
      <c r="L386" s="2"/>
      <c r="M386" s="320"/>
      <c r="N386" s="2"/>
      <c r="O386" s="2"/>
      <c r="P386" s="2"/>
      <c r="Q386" s="2"/>
      <c r="R386" s="2"/>
      <c r="S386" s="2"/>
      <c r="T386" s="2"/>
      <c r="U386" s="2"/>
      <c r="V386" s="2"/>
      <c r="W386" s="2"/>
      <c r="X386" s="2"/>
      <c r="Y386" s="2"/>
      <c r="Z386" s="2"/>
      <c r="AA386" s="2"/>
    </row>
    <row r="387" spans="1:27" hidden="1">
      <c r="A387" s="2"/>
      <c r="B387" s="2"/>
      <c r="C387" s="47"/>
      <c r="D387" s="2"/>
      <c r="E387" s="47"/>
      <c r="F387" s="2"/>
      <c r="G387" s="2"/>
      <c r="H387" s="2"/>
      <c r="I387" s="2"/>
      <c r="J387" s="2"/>
      <c r="K387" s="2"/>
      <c r="L387" s="2"/>
      <c r="M387" s="320"/>
      <c r="N387" s="2"/>
      <c r="O387" s="2"/>
      <c r="P387" s="2"/>
      <c r="Q387" s="2"/>
      <c r="R387" s="2"/>
      <c r="S387" s="2"/>
      <c r="T387" s="2"/>
      <c r="U387" s="2"/>
      <c r="V387" s="2"/>
      <c r="W387" s="2"/>
      <c r="X387" s="2"/>
      <c r="Y387" s="2"/>
      <c r="Z387" s="2"/>
      <c r="AA387" s="2"/>
    </row>
    <row r="388" spans="1:27" hidden="1">
      <c r="A388" s="2"/>
      <c r="B388" s="2"/>
      <c r="C388" s="47"/>
      <c r="D388" s="2"/>
      <c r="E388" s="47"/>
      <c r="F388" s="2"/>
      <c r="G388" s="2"/>
      <c r="H388" s="2"/>
      <c r="I388" s="2"/>
      <c r="J388" s="2"/>
      <c r="K388" s="2"/>
      <c r="L388" s="2"/>
      <c r="M388" s="320"/>
      <c r="N388" s="2"/>
      <c r="O388" s="2"/>
      <c r="P388" s="2"/>
      <c r="Q388" s="2"/>
      <c r="R388" s="2"/>
      <c r="S388" s="2"/>
      <c r="T388" s="2"/>
      <c r="U388" s="2"/>
      <c r="V388" s="2"/>
      <c r="W388" s="2"/>
      <c r="X388" s="2"/>
      <c r="Y388" s="2"/>
      <c r="Z388" s="2"/>
      <c r="AA388" s="2"/>
    </row>
    <row r="389" spans="1:27" hidden="1">
      <c r="A389" s="2"/>
      <c r="B389" s="2"/>
      <c r="C389" s="47"/>
      <c r="D389" s="2"/>
      <c r="E389" s="47"/>
      <c r="F389" s="2"/>
      <c r="G389" s="2"/>
      <c r="H389" s="2"/>
      <c r="I389" s="2"/>
      <c r="J389" s="2"/>
      <c r="K389" s="2"/>
      <c r="L389" s="2"/>
      <c r="M389" s="320"/>
      <c r="N389" s="2"/>
      <c r="O389" s="2"/>
      <c r="P389" s="2"/>
      <c r="Q389" s="2"/>
      <c r="R389" s="2"/>
      <c r="S389" s="2"/>
      <c r="T389" s="2"/>
      <c r="U389" s="2"/>
      <c r="V389" s="2"/>
      <c r="W389" s="2"/>
      <c r="X389" s="2"/>
      <c r="Y389" s="2"/>
      <c r="Z389" s="2"/>
      <c r="AA389" s="2"/>
    </row>
    <row r="390" spans="1:27" hidden="1">
      <c r="A390" s="2"/>
      <c r="B390" s="2"/>
      <c r="C390" s="47"/>
      <c r="D390" s="2"/>
      <c r="E390" s="47"/>
      <c r="F390" s="2"/>
      <c r="G390" s="2"/>
      <c r="H390" s="2"/>
      <c r="I390" s="2"/>
      <c r="J390" s="2"/>
      <c r="K390" s="2"/>
      <c r="L390" s="2"/>
      <c r="M390" s="320"/>
      <c r="N390" s="2"/>
      <c r="O390" s="2"/>
      <c r="P390" s="2"/>
      <c r="Q390" s="2"/>
      <c r="R390" s="2"/>
      <c r="S390" s="2"/>
      <c r="T390" s="2"/>
      <c r="U390" s="2"/>
      <c r="V390" s="2"/>
      <c r="W390" s="2"/>
      <c r="X390" s="2"/>
      <c r="Y390" s="2"/>
      <c r="Z390" s="2"/>
      <c r="AA390" s="2"/>
    </row>
    <row r="391" spans="1:27" hidden="1">
      <c r="A391" s="2"/>
      <c r="B391" s="2"/>
      <c r="C391" s="47"/>
      <c r="D391" s="2"/>
      <c r="E391" s="47"/>
      <c r="F391" s="2"/>
      <c r="G391" s="2"/>
      <c r="H391" s="2"/>
      <c r="I391" s="2"/>
      <c r="J391" s="2"/>
      <c r="K391" s="2"/>
      <c r="L391" s="2"/>
      <c r="M391" s="320"/>
      <c r="N391" s="2"/>
      <c r="O391" s="2"/>
      <c r="P391" s="2"/>
      <c r="Q391" s="2"/>
      <c r="R391" s="2"/>
      <c r="S391" s="2"/>
      <c r="T391" s="2"/>
      <c r="U391" s="2"/>
      <c r="V391" s="2"/>
      <c r="W391" s="2"/>
      <c r="X391" s="2"/>
      <c r="Y391" s="2"/>
      <c r="Z391" s="2"/>
      <c r="AA391" s="2"/>
    </row>
    <row r="392" spans="1:27" hidden="1">
      <c r="A392" s="2"/>
      <c r="B392" s="2"/>
      <c r="C392" s="47"/>
      <c r="D392" s="2"/>
      <c r="E392" s="47"/>
      <c r="F392" s="2"/>
      <c r="G392" s="2"/>
      <c r="H392" s="2"/>
      <c r="I392" s="2"/>
      <c r="J392" s="2"/>
      <c r="K392" s="2"/>
      <c r="L392" s="2"/>
      <c r="M392" s="320"/>
      <c r="N392" s="2"/>
      <c r="O392" s="2"/>
      <c r="P392" s="2"/>
      <c r="Q392" s="2"/>
      <c r="R392" s="2"/>
      <c r="S392" s="2"/>
      <c r="T392" s="2"/>
      <c r="U392" s="2"/>
      <c r="V392" s="2"/>
      <c r="W392" s="2"/>
      <c r="X392" s="2"/>
      <c r="Y392" s="2"/>
      <c r="Z392" s="2"/>
      <c r="AA392" s="2"/>
    </row>
    <row r="393" spans="1:27" hidden="1">
      <c r="A393" s="2"/>
      <c r="B393" s="2"/>
      <c r="C393" s="47"/>
      <c r="D393" s="2"/>
      <c r="E393" s="47"/>
      <c r="F393" s="2"/>
      <c r="G393" s="2"/>
      <c r="H393" s="2"/>
      <c r="I393" s="2"/>
      <c r="J393" s="2"/>
      <c r="K393" s="2"/>
      <c r="L393" s="2"/>
      <c r="M393" s="320"/>
      <c r="N393" s="2"/>
      <c r="O393" s="2"/>
      <c r="P393" s="2"/>
      <c r="Q393" s="2"/>
      <c r="R393" s="2"/>
      <c r="S393" s="2"/>
      <c r="T393" s="2"/>
      <c r="U393" s="2"/>
      <c r="V393" s="2"/>
      <c r="W393" s="2"/>
      <c r="X393" s="2"/>
      <c r="Y393" s="2"/>
      <c r="Z393" s="2"/>
      <c r="AA393" s="2"/>
    </row>
    <row r="394" spans="1:27" hidden="1">
      <c r="A394" s="2"/>
      <c r="B394" s="2"/>
      <c r="C394" s="47"/>
      <c r="D394" s="2"/>
      <c r="E394" s="47"/>
      <c r="F394" s="2"/>
      <c r="G394" s="2"/>
      <c r="H394" s="2"/>
      <c r="I394" s="2"/>
      <c r="J394" s="2"/>
      <c r="K394" s="2"/>
      <c r="L394" s="2"/>
      <c r="M394" s="320"/>
      <c r="N394" s="2"/>
      <c r="O394" s="2"/>
      <c r="P394" s="2"/>
      <c r="Q394" s="2"/>
      <c r="R394" s="2"/>
      <c r="S394" s="2"/>
      <c r="T394" s="2"/>
      <c r="U394" s="2"/>
      <c r="V394" s="2"/>
      <c r="W394" s="2"/>
      <c r="X394" s="2"/>
      <c r="Y394" s="2"/>
      <c r="Z394" s="2"/>
      <c r="AA394" s="2"/>
    </row>
    <row r="395" spans="1:27" hidden="1">
      <c r="A395" s="2"/>
      <c r="B395" s="2"/>
      <c r="C395" s="47"/>
      <c r="D395" s="2"/>
      <c r="E395" s="47"/>
      <c r="F395" s="2"/>
      <c r="G395" s="2"/>
      <c r="H395" s="2"/>
      <c r="I395" s="2"/>
      <c r="J395" s="2"/>
      <c r="K395" s="2"/>
      <c r="L395" s="2"/>
      <c r="M395" s="320"/>
      <c r="N395" s="2"/>
      <c r="O395" s="2"/>
      <c r="P395" s="2"/>
      <c r="Q395" s="2"/>
      <c r="R395" s="2"/>
      <c r="S395" s="2"/>
      <c r="T395" s="2"/>
      <c r="U395" s="2"/>
      <c r="V395" s="2"/>
      <c r="W395" s="2"/>
      <c r="X395" s="2"/>
      <c r="Y395" s="2"/>
      <c r="Z395" s="2"/>
      <c r="AA395" s="2"/>
    </row>
    <row r="396" spans="1:27" hidden="1">
      <c r="A396" s="2"/>
      <c r="B396" s="2"/>
      <c r="C396" s="47"/>
      <c r="D396" s="2"/>
      <c r="E396" s="47"/>
      <c r="F396" s="2"/>
      <c r="G396" s="2"/>
      <c r="H396" s="2"/>
      <c r="I396" s="2"/>
      <c r="J396" s="2"/>
      <c r="K396" s="2"/>
      <c r="L396" s="2"/>
      <c r="M396" s="320"/>
      <c r="N396" s="2"/>
      <c r="O396" s="2"/>
      <c r="P396" s="2"/>
      <c r="Q396" s="2"/>
      <c r="R396" s="2"/>
      <c r="S396" s="2"/>
      <c r="T396" s="2"/>
      <c r="U396" s="2"/>
      <c r="V396" s="2"/>
      <c r="W396" s="2"/>
      <c r="X396" s="2"/>
      <c r="Y396" s="2"/>
      <c r="Z396" s="2"/>
      <c r="AA396" s="2"/>
    </row>
    <row r="397" spans="1:27" hidden="1">
      <c r="A397" s="2"/>
      <c r="B397" s="2"/>
      <c r="C397" s="47"/>
      <c r="D397" s="2"/>
      <c r="E397" s="47"/>
      <c r="F397" s="2"/>
      <c r="G397" s="2"/>
      <c r="H397" s="2"/>
      <c r="I397" s="2"/>
      <c r="J397" s="2"/>
      <c r="K397" s="2"/>
      <c r="L397" s="2"/>
      <c r="M397" s="320"/>
      <c r="N397" s="2"/>
      <c r="O397" s="2"/>
      <c r="P397" s="2"/>
      <c r="Q397" s="2"/>
      <c r="R397" s="2"/>
      <c r="S397" s="2"/>
      <c r="T397" s="2"/>
      <c r="U397" s="2"/>
      <c r="V397" s="2"/>
      <c r="W397" s="2"/>
      <c r="X397" s="2"/>
      <c r="Y397" s="2"/>
      <c r="Z397" s="2"/>
      <c r="AA397" s="2"/>
    </row>
    <row r="398" spans="1:27" hidden="1">
      <c r="A398" s="2"/>
      <c r="B398" s="2"/>
      <c r="C398" s="47"/>
      <c r="D398" s="2"/>
      <c r="E398" s="47"/>
      <c r="F398" s="2"/>
      <c r="G398" s="2"/>
      <c r="H398" s="2"/>
      <c r="I398" s="2"/>
      <c r="J398" s="2"/>
      <c r="K398" s="2"/>
      <c r="L398" s="2"/>
      <c r="M398" s="320"/>
      <c r="N398" s="2"/>
      <c r="O398" s="2"/>
      <c r="P398" s="2"/>
      <c r="Q398" s="2"/>
      <c r="R398" s="2"/>
      <c r="S398" s="2"/>
      <c r="T398" s="2"/>
      <c r="U398" s="2"/>
      <c r="V398" s="2"/>
      <c r="W398" s="2"/>
      <c r="X398" s="2"/>
      <c r="Y398" s="2"/>
      <c r="Z398" s="2"/>
      <c r="AA398" s="2"/>
    </row>
    <row r="399" spans="1:27" hidden="1">
      <c r="A399" s="2"/>
      <c r="B399" s="2"/>
      <c r="C399" s="47"/>
      <c r="D399" s="2"/>
      <c r="E399" s="47"/>
      <c r="F399" s="2"/>
      <c r="G399" s="2"/>
      <c r="H399" s="2"/>
      <c r="I399" s="2"/>
      <c r="J399" s="2"/>
      <c r="K399" s="2"/>
      <c r="L399" s="2"/>
      <c r="M399" s="320"/>
      <c r="N399" s="2"/>
      <c r="O399" s="2"/>
      <c r="P399" s="2"/>
      <c r="Q399" s="2"/>
      <c r="R399" s="2"/>
      <c r="S399" s="2"/>
      <c r="T399" s="2"/>
      <c r="U399" s="2"/>
      <c r="V399" s="2"/>
      <c r="W399" s="2"/>
      <c r="X399" s="2"/>
      <c r="Y399" s="2"/>
      <c r="Z399" s="2"/>
      <c r="AA399" s="2"/>
    </row>
    <row r="400" spans="1:27" hidden="1">
      <c r="A400" s="2"/>
      <c r="B400" s="2"/>
      <c r="C400" s="47"/>
      <c r="D400" s="2"/>
      <c r="E400" s="47"/>
      <c r="F400" s="2"/>
      <c r="G400" s="2"/>
      <c r="H400" s="2"/>
      <c r="I400" s="2"/>
      <c r="J400" s="2"/>
      <c r="K400" s="2"/>
      <c r="L400" s="2"/>
      <c r="M400" s="320"/>
      <c r="N400" s="2"/>
      <c r="O400" s="2"/>
      <c r="P400" s="2"/>
      <c r="Q400" s="2"/>
      <c r="R400" s="2"/>
      <c r="S400" s="2"/>
      <c r="T400" s="2"/>
      <c r="U400" s="2"/>
      <c r="V400" s="2"/>
      <c r="W400" s="2"/>
      <c r="X400" s="2"/>
      <c r="Y400" s="2"/>
      <c r="Z400" s="2"/>
      <c r="AA400" s="2"/>
    </row>
    <row r="401" spans="1:27" hidden="1">
      <c r="A401" s="2"/>
      <c r="B401" s="2"/>
      <c r="C401" s="47"/>
      <c r="D401" s="2"/>
      <c r="E401" s="47"/>
      <c r="F401" s="2"/>
      <c r="G401" s="2"/>
      <c r="H401" s="2"/>
      <c r="I401" s="2"/>
      <c r="J401" s="2"/>
      <c r="K401" s="2"/>
      <c r="L401" s="2"/>
      <c r="M401" s="320"/>
      <c r="N401" s="2"/>
      <c r="O401" s="2"/>
      <c r="P401" s="2"/>
      <c r="Q401" s="2"/>
      <c r="R401" s="2"/>
      <c r="S401" s="2"/>
      <c r="T401" s="2"/>
      <c r="U401" s="2"/>
      <c r="V401" s="2"/>
      <c r="W401" s="2"/>
      <c r="X401" s="2"/>
      <c r="Y401" s="2"/>
      <c r="Z401" s="2"/>
      <c r="AA401" s="2"/>
    </row>
    <row r="402" spans="1:27" hidden="1">
      <c r="A402" s="2"/>
      <c r="B402" s="2"/>
      <c r="C402" s="47"/>
      <c r="D402" s="2"/>
      <c r="E402" s="47"/>
      <c r="F402" s="2"/>
      <c r="G402" s="2"/>
      <c r="H402" s="2"/>
      <c r="I402" s="2"/>
      <c r="J402" s="2"/>
      <c r="K402" s="2"/>
      <c r="L402" s="2"/>
      <c r="M402" s="320"/>
      <c r="N402" s="2"/>
      <c r="O402" s="2"/>
      <c r="P402" s="2"/>
      <c r="Q402" s="2"/>
      <c r="R402" s="2"/>
      <c r="S402" s="2"/>
      <c r="T402" s="2"/>
      <c r="U402" s="2"/>
      <c r="V402" s="2"/>
      <c r="W402" s="2"/>
      <c r="X402" s="2"/>
      <c r="Y402" s="2"/>
      <c r="Z402" s="2"/>
      <c r="AA402" s="2"/>
    </row>
    <row r="403" spans="1:27" hidden="1">
      <c r="A403" s="2"/>
      <c r="B403" s="2"/>
      <c r="C403" s="47"/>
      <c r="D403" s="2"/>
      <c r="E403" s="47"/>
      <c r="F403" s="2"/>
      <c r="G403" s="2"/>
      <c r="H403" s="2"/>
      <c r="I403" s="2"/>
      <c r="J403" s="2"/>
      <c r="K403" s="2"/>
      <c r="L403" s="2"/>
      <c r="M403" s="320"/>
      <c r="N403" s="2"/>
      <c r="O403" s="2"/>
      <c r="P403" s="2"/>
      <c r="Q403" s="2"/>
      <c r="R403" s="2"/>
      <c r="S403" s="2"/>
      <c r="T403" s="2"/>
      <c r="U403" s="2"/>
      <c r="V403" s="2"/>
      <c r="W403" s="2"/>
      <c r="X403" s="2"/>
      <c r="Y403" s="2"/>
      <c r="Z403" s="2"/>
      <c r="AA403" s="2"/>
    </row>
    <row r="404" spans="1:27" hidden="1">
      <c r="A404" s="2"/>
      <c r="B404" s="2"/>
      <c r="C404" s="47"/>
      <c r="D404" s="2"/>
      <c r="E404" s="47"/>
      <c r="F404" s="2"/>
      <c r="G404" s="2"/>
      <c r="H404" s="2"/>
      <c r="I404" s="2"/>
      <c r="J404" s="2"/>
      <c r="K404" s="2"/>
      <c r="L404" s="2"/>
      <c r="M404" s="320"/>
      <c r="N404" s="2"/>
      <c r="O404" s="2"/>
      <c r="P404" s="2"/>
      <c r="Q404" s="2"/>
      <c r="R404" s="2"/>
      <c r="S404" s="2"/>
      <c r="T404" s="2"/>
      <c r="U404" s="2"/>
      <c r="V404" s="2"/>
      <c r="W404" s="2"/>
      <c r="X404" s="2"/>
      <c r="Y404" s="2"/>
      <c r="Z404" s="2"/>
      <c r="AA404" s="2"/>
    </row>
    <row r="405" spans="1:27" hidden="1">
      <c r="A405" s="2"/>
      <c r="B405" s="2"/>
      <c r="C405" s="47"/>
      <c r="D405" s="2"/>
      <c r="E405" s="47"/>
      <c r="F405" s="2"/>
      <c r="G405" s="2"/>
      <c r="H405" s="2"/>
      <c r="I405" s="2"/>
      <c r="J405" s="2"/>
      <c r="K405" s="2"/>
      <c r="L405" s="2"/>
      <c r="M405" s="320"/>
      <c r="N405" s="2"/>
      <c r="O405" s="2"/>
      <c r="P405" s="2"/>
      <c r="Q405" s="2"/>
      <c r="R405" s="2"/>
      <c r="S405" s="2"/>
      <c r="T405" s="2"/>
      <c r="U405" s="2"/>
      <c r="V405" s="2"/>
      <c r="W405" s="2"/>
      <c r="X405" s="2"/>
      <c r="Y405" s="2"/>
      <c r="Z405" s="2"/>
      <c r="AA405" s="2"/>
    </row>
    <row r="406" spans="1:27" hidden="1">
      <c r="A406" s="2"/>
      <c r="B406" s="2"/>
      <c r="C406" s="47"/>
      <c r="D406" s="2"/>
      <c r="E406" s="47"/>
      <c r="F406" s="2"/>
      <c r="G406" s="2"/>
      <c r="H406" s="2"/>
      <c r="I406" s="2"/>
      <c r="J406" s="2"/>
      <c r="K406" s="2"/>
      <c r="L406" s="2"/>
      <c r="M406" s="320"/>
      <c r="N406" s="2"/>
      <c r="O406" s="2"/>
      <c r="P406" s="2"/>
      <c r="Q406" s="2"/>
      <c r="R406" s="2"/>
      <c r="S406" s="2"/>
      <c r="T406" s="2"/>
      <c r="U406" s="2"/>
      <c r="V406" s="2"/>
      <c r="W406" s="2"/>
      <c r="X406" s="2"/>
      <c r="Y406" s="2"/>
      <c r="Z406" s="2"/>
      <c r="AA406" s="2"/>
    </row>
    <row r="407" spans="1:27" hidden="1">
      <c r="A407" s="2"/>
      <c r="B407" s="2"/>
      <c r="C407" s="47"/>
      <c r="D407" s="2"/>
      <c r="E407" s="47"/>
      <c r="F407" s="2"/>
      <c r="G407" s="2"/>
      <c r="H407" s="2"/>
      <c r="I407" s="2"/>
      <c r="J407" s="2"/>
      <c r="K407" s="2"/>
      <c r="L407" s="2"/>
      <c r="M407" s="320"/>
      <c r="N407" s="2"/>
      <c r="O407" s="2"/>
      <c r="P407" s="2"/>
      <c r="Q407" s="2"/>
      <c r="R407" s="2"/>
      <c r="S407" s="2"/>
      <c r="T407" s="2"/>
      <c r="U407" s="2"/>
      <c r="V407" s="2"/>
      <c r="W407" s="2"/>
      <c r="X407" s="2"/>
      <c r="Y407" s="2"/>
      <c r="Z407" s="2"/>
      <c r="AA407" s="2"/>
    </row>
    <row r="408" spans="1:27" hidden="1">
      <c r="A408" s="2"/>
      <c r="B408" s="2"/>
      <c r="C408" s="47"/>
      <c r="D408" s="2"/>
      <c r="E408" s="47"/>
      <c r="F408" s="2"/>
      <c r="G408" s="2"/>
      <c r="H408" s="2"/>
      <c r="I408" s="2"/>
      <c r="J408" s="2"/>
      <c r="K408" s="2"/>
      <c r="L408" s="2"/>
      <c r="M408" s="320"/>
      <c r="N408" s="2"/>
      <c r="O408" s="2"/>
      <c r="P408" s="2"/>
      <c r="Q408" s="2"/>
      <c r="R408" s="2"/>
      <c r="S408" s="2"/>
      <c r="T408" s="2"/>
      <c r="U408" s="2"/>
      <c r="V408" s="2"/>
      <c r="W408" s="2"/>
      <c r="X408" s="2"/>
      <c r="Y408" s="2"/>
      <c r="Z408" s="2"/>
      <c r="AA408" s="2"/>
    </row>
    <row r="409" spans="1:27" hidden="1">
      <c r="A409" s="2"/>
      <c r="B409" s="2"/>
      <c r="C409" s="47"/>
      <c r="D409" s="2"/>
      <c r="E409" s="47"/>
      <c r="F409" s="2"/>
      <c r="G409" s="2"/>
      <c r="H409" s="2"/>
      <c r="I409" s="2"/>
      <c r="J409" s="2"/>
      <c r="K409" s="2"/>
      <c r="L409" s="2"/>
      <c r="M409" s="320"/>
      <c r="N409" s="2"/>
      <c r="O409" s="2"/>
      <c r="P409" s="2"/>
      <c r="Q409" s="2"/>
      <c r="R409" s="2"/>
      <c r="S409" s="2"/>
      <c r="T409" s="2"/>
      <c r="U409" s="2"/>
      <c r="V409" s="2"/>
      <c r="W409" s="2"/>
      <c r="X409" s="2"/>
      <c r="Y409" s="2"/>
      <c r="Z409" s="2"/>
      <c r="AA409" s="2"/>
    </row>
    <row r="410" spans="1:27" hidden="1">
      <c r="A410" s="2"/>
      <c r="B410" s="2"/>
      <c r="C410" s="47"/>
      <c r="D410" s="2"/>
      <c r="E410" s="47"/>
      <c r="F410" s="2"/>
      <c r="G410" s="2"/>
      <c r="H410" s="2"/>
      <c r="I410" s="2"/>
      <c r="J410" s="2"/>
      <c r="K410" s="2"/>
      <c r="L410" s="2"/>
      <c r="M410" s="320"/>
      <c r="N410" s="2"/>
      <c r="O410" s="2"/>
      <c r="P410" s="2"/>
      <c r="Q410" s="2"/>
      <c r="R410" s="2"/>
      <c r="S410" s="2"/>
      <c r="T410" s="2"/>
      <c r="U410" s="2"/>
      <c r="V410" s="2"/>
      <c r="W410" s="2"/>
      <c r="X410" s="2"/>
      <c r="Y410" s="2"/>
      <c r="Z410" s="2"/>
      <c r="AA410" s="2"/>
    </row>
    <row r="411" spans="1:27" hidden="1">
      <c r="A411" s="2"/>
      <c r="B411" s="2"/>
      <c r="C411" s="47"/>
      <c r="D411" s="2"/>
      <c r="E411" s="47"/>
      <c r="F411" s="2"/>
      <c r="G411" s="2"/>
      <c r="H411" s="2"/>
      <c r="I411" s="2"/>
      <c r="J411" s="2"/>
      <c r="K411" s="2"/>
      <c r="L411" s="2"/>
      <c r="M411" s="320"/>
      <c r="N411" s="2"/>
      <c r="O411" s="2"/>
      <c r="P411" s="2"/>
      <c r="Q411" s="2"/>
      <c r="R411" s="2"/>
      <c r="S411" s="2"/>
      <c r="T411" s="2"/>
      <c r="U411" s="2"/>
      <c r="V411" s="2"/>
      <c r="W411" s="2"/>
      <c r="X411" s="2"/>
      <c r="Y411" s="2"/>
      <c r="Z411" s="2"/>
      <c r="AA411" s="2"/>
    </row>
    <row r="412" spans="1:27" hidden="1">
      <c r="A412" s="2"/>
      <c r="B412" s="2"/>
      <c r="C412" s="47"/>
      <c r="D412" s="2"/>
      <c r="E412" s="47"/>
      <c r="F412" s="2"/>
      <c r="G412" s="2"/>
      <c r="H412" s="2"/>
      <c r="I412" s="2"/>
      <c r="J412" s="2"/>
      <c r="K412" s="2"/>
      <c r="L412" s="2"/>
      <c r="M412" s="320"/>
      <c r="N412" s="2"/>
      <c r="O412" s="2"/>
      <c r="P412" s="2"/>
      <c r="Q412" s="2"/>
      <c r="R412" s="2"/>
      <c r="S412" s="2"/>
      <c r="T412" s="2"/>
      <c r="U412" s="2"/>
      <c r="V412" s="2"/>
      <c r="W412" s="2"/>
      <c r="X412" s="2"/>
      <c r="Y412" s="2"/>
      <c r="Z412" s="2"/>
      <c r="AA412" s="2"/>
    </row>
    <row r="413" spans="1:27" hidden="1">
      <c r="A413" s="2"/>
      <c r="B413" s="2"/>
      <c r="C413" s="47"/>
      <c r="D413" s="2"/>
      <c r="E413" s="47"/>
      <c r="F413" s="2"/>
      <c r="G413" s="2"/>
      <c r="H413" s="2"/>
      <c r="I413" s="2"/>
      <c r="J413" s="2"/>
      <c r="K413" s="2"/>
      <c r="L413" s="2"/>
      <c r="M413" s="320"/>
      <c r="N413" s="2"/>
      <c r="O413" s="2"/>
      <c r="P413" s="2"/>
      <c r="Q413" s="2"/>
      <c r="R413" s="2"/>
      <c r="S413" s="2"/>
      <c r="T413" s="2"/>
      <c r="U413" s="2"/>
      <c r="V413" s="2"/>
      <c r="W413" s="2"/>
      <c r="X413" s="2"/>
      <c r="Y413" s="2"/>
      <c r="Z413" s="2"/>
      <c r="AA413" s="2"/>
    </row>
    <row r="414" spans="1:27" hidden="1">
      <c r="A414" s="2"/>
      <c r="B414" s="2"/>
      <c r="C414" s="47"/>
      <c r="D414" s="2"/>
      <c r="E414" s="47"/>
      <c r="F414" s="2"/>
      <c r="G414" s="2"/>
      <c r="H414" s="2"/>
      <c r="I414" s="2"/>
      <c r="J414" s="2"/>
      <c r="K414" s="2"/>
      <c r="L414" s="2"/>
      <c r="M414" s="320"/>
      <c r="N414" s="2"/>
      <c r="O414" s="2"/>
      <c r="P414" s="2"/>
      <c r="Q414" s="2"/>
      <c r="R414" s="2"/>
      <c r="S414" s="2"/>
      <c r="T414" s="2"/>
      <c r="U414" s="2"/>
      <c r="V414" s="2"/>
      <c r="W414" s="2"/>
      <c r="X414" s="2"/>
      <c r="Y414" s="2"/>
      <c r="Z414" s="2"/>
      <c r="AA414" s="2"/>
    </row>
    <row r="415" spans="1:27" hidden="1">
      <c r="A415" s="2"/>
      <c r="B415" s="2"/>
      <c r="C415" s="47"/>
      <c r="D415" s="2"/>
      <c r="E415" s="47"/>
      <c r="F415" s="2"/>
      <c r="G415" s="2"/>
      <c r="H415" s="2"/>
      <c r="I415" s="2"/>
      <c r="J415" s="2"/>
      <c r="K415" s="2"/>
      <c r="L415" s="2"/>
      <c r="M415" s="320"/>
      <c r="N415" s="2"/>
      <c r="O415" s="2"/>
      <c r="P415" s="2"/>
      <c r="Q415" s="2"/>
      <c r="R415" s="2"/>
      <c r="S415" s="2"/>
      <c r="T415" s="2"/>
      <c r="U415" s="2"/>
      <c r="V415" s="2"/>
      <c r="W415" s="2"/>
      <c r="X415" s="2"/>
      <c r="Y415" s="2"/>
      <c r="Z415" s="2"/>
      <c r="AA415" s="2"/>
    </row>
    <row r="416" spans="1:27" hidden="1">
      <c r="A416" s="2"/>
      <c r="B416" s="2"/>
      <c r="C416" s="47"/>
      <c r="D416" s="2"/>
      <c r="E416" s="47"/>
      <c r="F416" s="2"/>
      <c r="G416" s="2"/>
      <c r="H416" s="2"/>
      <c r="I416" s="2"/>
      <c r="J416" s="2"/>
      <c r="K416" s="2"/>
      <c r="L416" s="2"/>
      <c r="M416" s="320"/>
      <c r="N416" s="2"/>
      <c r="O416" s="2"/>
      <c r="P416" s="2"/>
      <c r="Q416" s="2"/>
      <c r="R416" s="2"/>
      <c r="S416" s="2"/>
      <c r="T416" s="2"/>
      <c r="U416" s="2"/>
      <c r="V416" s="2"/>
      <c r="W416" s="2"/>
      <c r="X416" s="2"/>
      <c r="Y416" s="2"/>
      <c r="Z416" s="2"/>
      <c r="AA416" s="2"/>
    </row>
    <row r="417" spans="1:27" hidden="1">
      <c r="A417" s="2"/>
      <c r="B417" s="2"/>
      <c r="C417" s="47"/>
      <c r="D417" s="2"/>
      <c r="E417" s="47"/>
      <c r="F417" s="2"/>
      <c r="G417" s="2"/>
      <c r="H417" s="2"/>
      <c r="I417" s="2"/>
      <c r="J417" s="2"/>
      <c r="K417" s="2"/>
      <c r="L417" s="2"/>
      <c r="M417" s="320"/>
      <c r="N417" s="2"/>
      <c r="O417" s="2"/>
      <c r="P417" s="2"/>
      <c r="Q417" s="2"/>
      <c r="R417" s="2"/>
      <c r="S417" s="2"/>
      <c r="T417" s="2"/>
      <c r="U417" s="2"/>
      <c r="V417" s="2"/>
      <c r="W417" s="2"/>
      <c r="X417" s="2"/>
      <c r="Y417" s="2"/>
      <c r="Z417" s="2"/>
      <c r="AA417" s="2"/>
    </row>
    <row r="418" spans="1:27" hidden="1">
      <c r="A418" s="2"/>
      <c r="B418" s="2"/>
      <c r="C418" s="47"/>
      <c r="D418" s="2"/>
      <c r="E418" s="47"/>
      <c r="F418" s="2"/>
      <c r="G418" s="2"/>
      <c r="H418" s="2"/>
      <c r="I418" s="2"/>
      <c r="J418" s="2"/>
      <c r="K418" s="2"/>
      <c r="L418" s="2"/>
      <c r="M418" s="320"/>
      <c r="N418" s="2"/>
      <c r="O418" s="2"/>
      <c r="P418" s="2"/>
      <c r="Q418" s="2"/>
      <c r="R418" s="2"/>
      <c r="S418" s="2"/>
      <c r="T418" s="2"/>
      <c r="U418" s="2"/>
      <c r="V418" s="2"/>
      <c r="W418" s="2"/>
      <c r="X418" s="2"/>
      <c r="Y418" s="2"/>
      <c r="Z418" s="2"/>
      <c r="AA418" s="2"/>
    </row>
    <row r="419" spans="1:27" hidden="1">
      <c r="A419" s="2"/>
      <c r="B419" s="2"/>
      <c r="C419" s="47"/>
      <c r="D419" s="2"/>
      <c r="E419" s="47"/>
      <c r="F419" s="2"/>
      <c r="G419" s="2"/>
      <c r="H419" s="2"/>
      <c r="I419" s="2"/>
      <c r="J419" s="2"/>
      <c r="K419" s="2"/>
      <c r="L419" s="2"/>
      <c r="M419" s="320"/>
      <c r="N419" s="2"/>
      <c r="O419" s="2"/>
      <c r="P419" s="2"/>
      <c r="Q419" s="2"/>
      <c r="R419" s="2"/>
      <c r="S419" s="2"/>
      <c r="T419" s="2"/>
      <c r="U419" s="2"/>
      <c r="V419" s="2"/>
      <c r="W419" s="2"/>
      <c r="X419" s="2"/>
      <c r="Y419" s="2"/>
      <c r="Z419" s="2"/>
      <c r="AA419" s="2"/>
    </row>
    <row r="420" spans="1:27" hidden="1">
      <c r="A420" s="2"/>
      <c r="B420" s="2"/>
      <c r="C420" s="47"/>
      <c r="D420" s="2"/>
      <c r="E420" s="47"/>
      <c r="F420" s="2"/>
      <c r="G420" s="2"/>
      <c r="H420" s="2"/>
      <c r="I420" s="2"/>
      <c r="J420" s="2"/>
      <c r="K420" s="2"/>
      <c r="L420" s="2"/>
      <c r="M420" s="320"/>
      <c r="N420" s="2"/>
      <c r="O420" s="2"/>
      <c r="P420" s="2"/>
      <c r="Q420" s="2"/>
      <c r="R420" s="2"/>
      <c r="S420" s="2"/>
      <c r="T420" s="2"/>
      <c r="U420" s="2"/>
      <c r="V420" s="2"/>
      <c r="W420" s="2"/>
      <c r="X420" s="2"/>
      <c r="Y420" s="2"/>
      <c r="Z420" s="2"/>
      <c r="AA420" s="2"/>
    </row>
    <row r="421" spans="1:27" hidden="1">
      <c r="A421" s="2"/>
      <c r="B421" s="2"/>
      <c r="C421" s="47"/>
      <c r="D421" s="2"/>
      <c r="E421" s="47"/>
      <c r="F421" s="2"/>
      <c r="G421" s="2"/>
      <c r="H421" s="2"/>
      <c r="I421" s="2"/>
      <c r="J421" s="2"/>
      <c r="K421" s="2"/>
      <c r="L421" s="2"/>
      <c r="M421" s="320"/>
      <c r="N421" s="2"/>
      <c r="O421" s="2"/>
      <c r="P421" s="2"/>
      <c r="Q421" s="2"/>
      <c r="R421" s="2"/>
      <c r="S421" s="2"/>
      <c r="T421" s="2"/>
      <c r="U421" s="2"/>
      <c r="V421" s="2"/>
      <c r="W421" s="2"/>
      <c r="X421" s="2"/>
      <c r="Y421" s="2"/>
      <c r="Z421" s="2"/>
      <c r="AA421" s="2"/>
    </row>
    <row r="422" spans="1:27" hidden="1">
      <c r="A422" s="2"/>
      <c r="B422" s="2"/>
      <c r="C422" s="47"/>
      <c r="D422" s="2"/>
      <c r="E422" s="47"/>
      <c r="F422" s="2"/>
      <c r="G422" s="2"/>
      <c r="H422" s="2"/>
      <c r="I422" s="2"/>
      <c r="J422" s="2"/>
      <c r="K422" s="2"/>
      <c r="L422" s="2"/>
      <c r="M422" s="320"/>
      <c r="N422" s="2"/>
      <c r="O422" s="2"/>
      <c r="P422" s="2"/>
      <c r="Q422" s="2"/>
      <c r="R422" s="2"/>
      <c r="S422" s="2"/>
      <c r="T422" s="2"/>
      <c r="U422" s="2"/>
      <c r="V422" s="2"/>
      <c r="W422" s="2"/>
      <c r="X422" s="2"/>
      <c r="Y422" s="2"/>
      <c r="Z422" s="2"/>
      <c r="AA422" s="2"/>
    </row>
    <row r="423" spans="1:27" hidden="1">
      <c r="A423" s="2"/>
      <c r="B423" s="2"/>
      <c r="C423" s="47"/>
      <c r="D423" s="2"/>
      <c r="E423" s="47"/>
      <c r="F423" s="2"/>
      <c r="G423" s="2"/>
      <c r="H423" s="2"/>
      <c r="I423" s="2"/>
      <c r="J423" s="2"/>
      <c r="K423" s="2"/>
      <c r="L423" s="2"/>
      <c r="M423" s="320"/>
      <c r="N423" s="2"/>
      <c r="O423" s="2"/>
      <c r="P423" s="2"/>
      <c r="Q423" s="2"/>
      <c r="R423" s="2"/>
      <c r="S423" s="2"/>
      <c r="T423" s="2"/>
      <c r="U423" s="2"/>
      <c r="V423" s="2"/>
      <c r="W423" s="2"/>
      <c r="X423" s="2"/>
      <c r="Y423" s="2"/>
      <c r="Z423" s="2"/>
      <c r="AA423" s="2"/>
    </row>
    <row r="424" spans="1:27" hidden="1">
      <c r="A424" s="2"/>
      <c r="B424" s="2"/>
      <c r="C424" s="47"/>
      <c r="D424" s="2"/>
      <c r="E424" s="47"/>
      <c r="F424" s="2"/>
      <c r="G424" s="2"/>
      <c r="H424" s="2"/>
      <c r="I424" s="2"/>
      <c r="J424" s="2"/>
      <c r="K424" s="2"/>
      <c r="L424" s="2"/>
      <c r="M424" s="320"/>
      <c r="N424" s="2"/>
      <c r="O424" s="2"/>
      <c r="P424" s="2"/>
      <c r="Q424" s="2"/>
      <c r="R424" s="2"/>
      <c r="S424" s="2"/>
      <c r="T424" s="2"/>
      <c r="U424" s="2"/>
      <c r="V424" s="2"/>
      <c r="W424" s="2"/>
      <c r="X424" s="2"/>
      <c r="Y424" s="2"/>
      <c r="Z424" s="2"/>
      <c r="AA424" s="2"/>
    </row>
    <row r="425" spans="1:27" hidden="1">
      <c r="A425" s="2"/>
      <c r="B425" s="2"/>
      <c r="C425" s="47"/>
      <c r="D425" s="2"/>
      <c r="E425" s="47"/>
      <c r="F425" s="2"/>
      <c r="G425" s="2"/>
      <c r="H425" s="2"/>
      <c r="I425" s="2"/>
      <c r="J425" s="2"/>
      <c r="K425" s="2"/>
      <c r="L425" s="2"/>
      <c r="M425" s="320"/>
      <c r="N425" s="2"/>
      <c r="O425" s="2"/>
      <c r="P425" s="2"/>
      <c r="Q425" s="2"/>
      <c r="R425" s="2"/>
      <c r="S425" s="2"/>
      <c r="T425" s="2"/>
      <c r="U425" s="2"/>
      <c r="V425" s="2"/>
      <c r="W425" s="2"/>
      <c r="X425" s="2"/>
      <c r="Y425" s="2"/>
      <c r="Z425" s="2"/>
      <c r="AA425" s="2"/>
    </row>
    <row r="426" spans="1:27" hidden="1">
      <c r="A426" s="2"/>
      <c r="B426" s="2"/>
      <c r="C426" s="47"/>
      <c r="D426" s="2"/>
      <c r="E426" s="47"/>
      <c r="F426" s="2"/>
      <c r="G426" s="2"/>
      <c r="H426" s="2"/>
      <c r="I426" s="2"/>
      <c r="J426" s="2"/>
      <c r="K426" s="2"/>
      <c r="L426" s="2"/>
      <c r="M426" s="320"/>
      <c r="N426" s="2"/>
      <c r="O426" s="2"/>
      <c r="P426" s="2"/>
      <c r="Q426" s="2"/>
      <c r="R426" s="2"/>
      <c r="S426" s="2"/>
      <c r="T426" s="2"/>
      <c r="U426" s="2"/>
      <c r="V426" s="2"/>
      <c r="W426" s="2"/>
      <c r="X426" s="2"/>
      <c r="Y426" s="2"/>
      <c r="Z426" s="2"/>
      <c r="AA426" s="2"/>
    </row>
    <row r="427" spans="1:27" hidden="1">
      <c r="A427" s="2"/>
      <c r="B427" s="2"/>
      <c r="C427" s="47"/>
      <c r="D427" s="2"/>
      <c r="E427" s="47"/>
      <c r="F427" s="2"/>
      <c r="G427" s="2"/>
      <c r="H427" s="2"/>
      <c r="I427" s="2"/>
      <c r="J427" s="2"/>
      <c r="K427" s="2"/>
      <c r="L427" s="2"/>
      <c r="M427" s="320"/>
      <c r="N427" s="2"/>
      <c r="O427" s="2"/>
      <c r="P427" s="2"/>
      <c r="Q427" s="2"/>
      <c r="R427" s="2"/>
      <c r="S427" s="2"/>
      <c r="T427" s="2"/>
      <c r="U427" s="2"/>
      <c r="V427" s="2"/>
      <c r="W427" s="2"/>
      <c r="X427" s="2"/>
      <c r="Y427" s="2"/>
      <c r="Z427" s="2"/>
      <c r="AA427" s="2"/>
    </row>
    <row r="428" spans="1:27" hidden="1">
      <c r="A428" s="2"/>
      <c r="B428" s="2"/>
      <c r="C428" s="47"/>
      <c r="D428" s="2"/>
      <c r="E428" s="47"/>
      <c r="F428" s="2"/>
      <c r="G428" s="2"/>
      <c r="H428" s="2"/>
      <c r="I428" s="2"/>
      <c r="J428" s="2"/>
      <c r="K428" s="2"/>
      <c r="L428" s="2"/>
      <c r="M428" s="320"/>
      <c r="N428" s="2"/>
      <c r="O428" s="2"/>
      <c r="P428" s="2"/>
      <c r="Q428" s="2"/>
      <c r="R428" s="2"/>
      <c r="S428" s="2"/>
      <c r="T428" s="2"/>
      <c r="U428" s="2"/>
      <c r="V428" s="2"/>
      <c r="W428" s="2"/>
      <c r="X428" s="2"/>
      <c r="Y428" s="2"/>
      <c r="Z428" s="2"/>
      <c r="AA428" s="2"/>
    </row>
    <row r="429" spans="1:27" hidden="1">
      <c r="A429" s="2"/>
      <c r="B429" s="2"/>
      <c r="C429" s="47"/>
      <c r="D429" s="2"/>
      <c r="E429" s="47"/>
      <c r="F429" s="2"/>
      <c r="G429" s="2"/>
      <c r="H429" s="2"/>
      <c r="I429" s="2"/>
      <c r="J429" s="2"/>
      <c r="K429" s="2"/>
      <c r="L429" s="2"/>
      <c r="M429" s="320"/>
      <c r="N429" s="2"/>
      <c r="O429" s="2"/>
      <c r="P429" s="2"/>
      <c r="Q429" s="2"/>
      <c r="R429" s="2"/>
      <c r="S429" s="2"/>
      <c r="T429" s="2"/>
      <c r="U429" s="2"/>
      <c r="V429" s="2"/>
      <c r="W429" s="2"/>
      <c r="X429" s="2"/>
      <c r="Y429" s="2"/>
      <c r="Z429" s="2"/>
      <c r="AA429" s="2"/>
    </row>
    <row r="430" spans="1:27" hidden="1">
      <c r="A430" s="2"/>
      <c r="B430" s="2"/>
      <c r="C430" s="47"/>
      <c r="D430" s="2"/>
      <c r="E430" s="47"/>
      <c r="F430" s="2"/>
      <c r="G430" s="2"/>
      <c r="H430" s="2"/>
      <c r="I430" s="2"/>
      <c r="J430" s="2"/>
      <c r="K430" s="2"/>
      <c r="L430" s="2"/>
      <c r="M430" s="320"/>
      <c r="N430" s="2"/>
      <c r="O430" s="2"/>
      <c r="P430" s="2"/>
      <c r="Q430" s="2"/>
      <c r="R430" s="2"/>
      <c r="S430" s="2"/>
      <c r="T430" s="2"/>
      <c r="U430" s="2"/>
      <c r="V430" s="2"/>
      <c r="W430" s="2"/>
      <c r="X430" s="2"/>
      <c r="Y430" s="2"/>
      <c r="Z430" s="2"/>
      <c r="AA430" s="2"/>
    </row>
    <row r="431" spans="1:27" hidden="1">
      <c r="A431" s="2"/>
      <c r="B431" s="2"/>
      <c r="C431" s="47"/>
      <c r="D431" s="2"/>
      <c r="E431" s="47"/>
      <c r="F431" s="2"/>
      <c r="G431" s="2"/>
      <c r="H431" s="2"/>
      <c r="I431" s="2"/>
      <c r="J431" s="2"/>
      <c r="K431" s="2"/>
      <c r="L431" s="2"/>
      <c r="M431" s="320"/>
      <c r="N431" s="2"/>
      <c r="O431" s="2"/>
      <c r="P431" s="2"/>
      <c r="Q431" s="2"/>
      <c r="R431" s="2"/>
      <c r="S431" s="2"/>
      <c r="T431" s="2"/>
      <c r="U431" s="2"/>
      <c r="V431" s="2"/>
      <c r="W431" s="2"/>
      <c r="X431" s="2"/>
      <c r="Y431" s="2"/>
      <c r="Z431" s="2"/>
      <c r="AA431" s="2"/>
    </row>
    <row r="432" spans="1:27" hidden="1">
      <c r="A432" s="2"/>
      <c r="B432" s="2"/>
      <c r="C432" s="47"/>
      <c r="D432" s="2"/>
      <c r="E432" s="47"/>
      <c r="F432" s="2"/>
      <c r="G432" s="2"/>
      <c r="H432" s="2"/>
      <c r="I432" s="2"/>
      <c r="J432" s="2"/>
      <c r="K432" s="2"/>
      <c r="L432" s="2"/>
      <c r="M432" s="320"/>
      <c r="N432" s="2"/>
      <c r="O432" s="2"/>
      <c r="P432" s="2"/>
      <c r="Q432" s="2"/>
      <c r="R432" s="2"/>
      <c r="S432" s="2"/>
      <c r="T432" s="2"/>
      <c r="U432" s="2"/>
      <c r="V432" s="2"/>
      <c r="W432" s="2"/>
      <c r="X432" s="2"/>
      <c r="Y432" s="2"/>
      <c r="Z432" s="2"/>
      <c r="AA432" s="2"/>
    </row>
    <row r="433" spans="1:27" hidden="1">
      <c r="A433" s="2"/>
      <c r="B433" s="2"/>
      <c r="C433" s="47"/>
      <c r="D433" s="2"/>
      <c r="E433" s="47"/>
      <c r="F433" s="2"/>
      <c r="G433" s="2"/>
      <c r="H433" s="2"/>
      <c r="I433" s="2"/>
      <c r="J433" s="2"/>
      <c r="K433" s="2"/>
      <c r="L433" s="2"/>
      <c r="M433" s="320"/>
      <c r="N433" s="2"/>
      <c r="O433" s="2"/>
      <c r="P433" s="2"/>
      <c r="Q433" s="2"/>
      <c r="R433" s="2"/>
      <c r="S433" s="2"/>
      <c r="T433" s="2"/>
      <c r="U433" s="2"/>
      <c r="V433" s="2"/>
      <c r="W433" s="2"/>
      <c r="X433" s="2"/>
      <c r="Y433" s="2"/>
      <c r="Z433" s="2"/>
      <c r="AA433" s="2"/>
    </row>
    <row r="434" spans="1:27" hidden="1">
      <c r="A434" s="2"/>
      <c r="B434" s="2"/>
      <c r="C434" s="47"/>
      <c r="D434" s="2"/>
      <c r="E434" s="47"/>
      <c r="F434" s="2"/>
      <c r="G434" s="2"/>
      <c r="H434" s="2"/>
      <c r="I434" s="2"/>
      <c r="J434" s="2"/>
      <c r="K434" s="2"/>
      <c r="L434" s="2"/>
      <c r="M434" s="320"/>
      <c r="N434" s="2"/>
      <c r="O434" s="2"/>
      <c r="P434" s="2"/>
      <c r="Q434" s="2"/>
      <c r="R434" s="2"/>
      <c r="S434" s="2"/>
      <c r="T434" s="2"/>
      <c r="U434" s="2"/>
      <c r="V434" s="2"/>
      <c r="W434" s="2"/>
      <c r="X434" s="2"/>
      <c r="Y434" s="2"/>
      <c r="Z434" s="2"/>
      <c r="AA434" s="2"/>
    </row>
    <row r="435" spans="1:27" hidden="1">
      <c r="A435" s="2"/>
      <c r="B435" s="2"/>
      <c r="C435" s="47"/>
      <c r="D435" s="2"/>
      <c r="E435" s="47"/>
      <c r="F435" s="2"/>
      <c r="G435" s="2"/>
      <c r="H435" s="2"/>
      <c r="I435" s="2"/>
      <c r="J435" s="2"/>
      <c r="K435" s="2"/>
      <c r="L435" s="2"/>
      <c r="M435" s="320"/>
      <c r="N435" s="2"/>
      <c r="O435" s="2"/>
      <c r="P435" s="2"/>
      <c r="Q435" s="2"/>
      <c r="R435" s="2"/>
      <c r="S435" s="2"/>
      <c r="T435" s="2"/>
      <c r="U435" s="2"/>
      <c r="V435" s="2"/>
      <c r="W435" s="2"/>
      <c r="X435" s="2"/>
      <c r="Y435" s="2"/>
      <c r="Z435" s="2"/>
      <c r="AA435" s="2"/>
    </row>
    <row r="436" spans="1:27" hidden="1">
      <c r="A436" s="2"/>
      <c r="B436" s="2"/>
      <c r="C436" s="47"/>
      <c r="D436" s="2"/>
      <c r="E436" s="47"/>
      <c r="F436" s="2"/>
      <c r="G436" s="2"/>
      <c r="H436" s="2"/>
      <c r="I436" s="2"/>
      <c r="J436" s="2"/>
      <c r="K436" s="2"/>
      <c r="L436" s="2"/>
      <c r="M436" s="320"/>
      <c r="N436" s="2"/>
      <c r="O436" s="2"/>
      <c r="P436" s="2"/>
      <c r="Q436" s="2"/>
      <c r="R436" s="2"/>
      <c r="S436" s="2"/>
      <c r="T436" s="2"/>
      <c r="U436" s="2"/>
      <c r="V436" s="2"/>
      <c r="W436" s="2"/>
      <c r="X436" s="2"/>
      <c r="Y436" s="2"/>
      <c r="Z436" s="2"/>
      <c r="AA436" s="2"/>
    </row>
    <row r="437" spans="1:27" hidden="1">
      <c r="A437" s="2"/>
      <c r="B437" s="2"/>
      <c r="C437" s="47"/>
      <c r="D437" s="2"/>
      <c r="E437" s="47"/>
      <c r="F437" s="2"/>
      <c r="G437" s="2"/>
      <c r="H437" s="2"/>
      <c r="I437" s="2"/>
      <c r="J437" s="2"/>
      <c r="K437" s="2"/>
      <c r="L437" s="2"/>
      <c r="M437" s="320"/>
      <c r="N437" s="2"/>
      <c r="O437" s="2"/>
      <c r="P437" s="2"/>
      <c r="Q437" s="2"/>
      <c r="R437" s="2"/>
      <c r="S437" s="2"/>
      <c r="T437" s="2"/>
      <c r="U437" s="2"/>
      <c r="V437" s="2"/>
      <c r="W437" s="2"/>
      <c r="X437" s="2"/>
      <c r="Y437" s="2"/>
      <c r="Z437" s="2"/>
      <c r="AA437" s="2"/>
    </row>
    <row r="438" spans="1:27" hidden="1">
      <c r="A438" s="2"/>
      <c r="B438" s="2"/>
      <c r="C438" s="47"/>
      <c r="D438" s="2"/>
      <c r="E438" s="47"/>
      <c r="F438" s="2"/>
      <c r="G438" s="2"/>
      <c r="H438" s="2"/>
      <c r="I438" s="2"/>
      <c r="J438" s="2"/>
      <c r="K438" s="2"/>
      <c r="L438" s="2"/>
      <c r="M438" s="320"/>
      <c r="N438" s="2"/>
      <c r="O438" s="2"/>
      <c r="P438" s="2"/>
      <c r="Q438" s="2"/>
      <c r="R438" s="2"/>
      <c r="S438" s="2"/>
      <c r="T438" s="2"/>
      <c r="U438" s="2"/>
      <c r="V438" s="2"/>
      <c r="W438" s="2"/>
      <c r="X438" s="2"/>
      <c r="Y438" s="2"/>
      <c r="Z438" s="2"/>
      <c r="AA438" s="2"/>
    </row>
    <row r="439" spans="1:27" hidden="1">
      <c r="A439" s="2"/>
      <c r="B439" s="2"/>
      <c r="C439" s="47"/>
      <c r="D439" s="2"/>
      <c r="E439" s="47"/>
      <c r="F439" s="2"/>
      <c r="G439" s="2"/>
      <c r="H439" s="2"/>
      <c r="I439" s="2"/>
      <c r="J439" s="2"/>
      <c r="K439" s="2"/>
      <c r="L439" s="2"/>
      <c r="M439" s="320"/>
      <c r="N439" s="2"/>
      <c r="O439" s="2"/>
      <c r="P439" s="2"/>
      <c r="Q439" s="2"/>
      <c r="R439" s="2"/>
      <c r="S439" s="2"/>
      <c r="T439" s="2"/>
      <c r="U439" s="2"/>
      <c r="V439" s="2"/>
      <c r="W439" s="2"/>
      <c r="X439" s="2"/>
      <c r="Y439" s="2"/>
      <c r="Z439" s="2"/>
      <c r="AA439" s="2"/>
    </row>
    <row r="440" spans="1:27" hidden="1">
      <c r="A440" s="2"/>
      <c r="B440" s="2"/>
      <c r="C440" s="47"/>
      <c r="D440" s="2"/>
      <c r="E440" s="47"/>
      <c r="F440" s="2"/>
      <c r="G440" s="2"/>
      <c r="H440" s="2"/>
      <c r="I440" s="2"/>
      <c r="J440" s="2"/>
      <c r="K440" s="2"/>
      <c r="L440" s="2"/>
      <c r="M440" s="320"/>
      <c r="N440" s="2"/>
      <c r="O440" s="2"/>
      <c r="P440" s="2"/>
      <c r="Q440" s="2"/>
      <c r="R440" s="2"/>
      <c r="S440" s="2"/>
      <c r="T440" s="2"/>
      <c r="U440" s="2"/>
      <c r="V440" s="2"/>
      <c r="W440" s="2"/>
      <c r="X440" s="2"/>
      <c r="Y440" s="2"/>
      <c r="Z440" s="2"/>
      <c r="AA440" s="2"/>
    </row>
    <row r="441" spans="1:27" hidden="1">
      <c r="A441" s="2"/>
      <c r="B441" s="2"/>
      <c r="C441" s="47"/>
      <c r="D441" s="2"/>
      <c r="E441" s="47"/>
      <c r="F441" s="2"/>
      <c r="G441" s="2"/>
      <c r="H441" s="2"/>
      <c r="I441" s="2"/>
      <c r="J441" s="2"/>
      <c r="K441" s="2"/>
      <c r="L441" s="2"/>
      <c r="M441" s="320"/>
      <c r="N441" s="2"/>
      <c r="O441" s="2"/>
      <c r="P441" s="2"/>
      <c r="Q441" s="2"/>
      <c r="R441" s="2"/>
      <c r="S441" s="2"/>
      <c r="T441" s="2"/>
      <c r="U441" s="2"/>
      <c r="V441" s="2"/>
      <c r="W441" s="2"/>
      <c r="X441" s="2"/>
      <c r="Y441" s="2"/>
      <c r="Z441" s="2"/>
      <c r="AA441" s="2"/>
    </row>
    <row r="442" spans="1:27" hidden="1">
      <c r="A442" s="2"/>
      <c r="B442" s="2"/>
      <c r="C442" s="47"/>
      <c r="D442" s="2"/>
      <c r="E442" s="47"/>
      <c r="F442" s="2"/>
      <c r="G442" s="2"/>
      <c r="H442" s="2"/>
      <c r="I442" s="2"/>
      <c r="J442" s="2"/>
      <c r="K442" s="2"/>
      <c r="L442" s="2"/>
      <c r="M442" s="320"/>
      <c r="N442" s="2"/>
      <c r="O442" s="2"/>
      <c r="P442" s="2"/>
      <c r="Q442" s="2"/>
      <c r="R442" s="2"/>
      <c r="S442" s="2"/>
      <c r="T442" s="2"/>
      <c r="U442" s="2"/>
      <c r="V442" s="2"/>
      <c r="W442" s="2"/>
      <c r="X442" s="2"/>
      <c r="Y442" s="2"/>
      <c r="Z442" s="2"/>
      <c r="AA442" s="2"/>
    </row>
    <row r="443" spans="1:27" hidden="1">
      <c r="A443" s="2"/>
      <c r="B443" s="2"/>
      <c r="C443" s="47"/>
      <c r="D443" s="2"/>
      <c r="E443" s="47"/>
      <c r="F443" s="2"/>
      <c r="G443" s="2"/>
      <c r="H443" s="2"/>
      <c r="I443" s="2"/>
      <c r="J443" s="2"/>
      <c r="K443" s="2"/>
      <c r="L443" s="2"/>
      <c r="M443" s="320"/>
      <c r="N443" s="2"/>
      <c r="O443" s="2"/>
      <c r="P443" s="2"/>
      <c r="Q443" s="2"/>
      <c r="R443" s="2"/>
      <c r="S443" s="2"/>
      <c r="T443" s="2"/>
      <c r="U443" s="2"/>
      <c r="V443" s="2"/>
      <c r="W443" s="2"/>
      <c r="X443" s="2"/>
      <c r="Y443" s="2"/>
      <c r="Z443" s="2"/>
      <c r="AA443" s="2"/>
    </row>
    <row r="444" spans="1:27" hidden="1">
      <c r="A444" s="2"/>
      <c r="B444" s="2"/>
      <c r="C444" s="47"/>
      <c r="D444" s="2"/>
      <c r="E444" s="47"/>
      <c r="F444" s="2"/>
      <c r="G444" s="2"/>
      <c r="H444" s="2"/>
      <c r="I444" s="2"/>
      <c r="J444" s="2"/>
      <c r="K444" s="2"/>
      <c r="L444" s="2"/>
      <c r="M444" s="320"/>
      <c r="N444" s="2"/>
      <c r="O444" s="2"/>
      <c r="P444" s="2"/>
      <c r="Q444" s="2"/>
      <c r="R444" s="2"/>
      <c r="S444" s="2"/>
      <c r="T444" s="2"/>
      <c r="U444" s="2"/>
      <c r="V444" s="2"/>
      <c r="W444" s="2"/>
      <c r="X444" s="2"/>
      <c r="Y444" s="2"/>
      <c r="Z444" s="2"/>
      <c r="AA444" s="2"/>
    </row>
    <row r="445" spans="1:27" hidden="1">
      <c r="A445" s="2"/>
      <c r="B445" s="2"/>
      <c r="C445" s="47"/>
      <c r="D445" s="2"/>
      <c r="E445" s="47"/>
      <c r="F445" s="2"/>
      <c r="G445" s="2"/>
      <c r="H445" s="2"/>
      <c r="I445" s="2"/>
      <c r="J445" s="2"/>
      <c r="K445" s="2"/>
      <c r="L445" s="2"/>
      <c r="M445" s="320"/>
      <c r="N445" s="2"/>
      <c r="O445" s="2"/>
      <c r="P445" s="2"/>
      <c r="Q445" s="2"/>
      <c r="R445" s="2"/>
      <c r="S445" s="2"/>
      <c r="T445" s="2"/>
      <c r="U445" s="2"/>
      <c r="V445" s="2"/>
      <c r="W445" s="2"/>
      <c r="X445" s="2"/>
      <c r="Y445" s="2"/>
      <c r="Z445" s="2"/>
      <c r="AA445" s="2"/>
    </row>
    <row r="446" spans="1:27" hidden="1">
      <c r="A446" s="2"/>
      <c r="B446" s="2"/>
      <c r="C446" s="47"/>
      <c r="D446" s="2"/>
      <c r="E446" s="47"/>
      <c r="F446" s="2"/>
      <c r="G446" s="2"/>
      <c r="H446" s="2"/>
      <c r="I446" s="2"/>
      <c r="J446" s="2"/>
      <c r="K446" s="2"/>
      <c r="L446" s="2"/>
      <c r="M446" s="320"/>
      <c r="N446" s="2"/>
      <c r="O446" s="2"/>
      <c r="P446" s="2"/>
      <c r="Q446" s="2"/>
      <c r="R446" s="2"/>
      <c r="S446" s="2"/>
      <c r="T446" s="2"/>
      <c r="U446" s="2"/>
      <c r="V446" s="2"/>
      <c r="W446" s="2"/>
      <c r="X446" s="2"/>
      <c r="Y446" s="2"/>
      <c r="Z446" s="2"/>
      <c r="AA446" s="2"/>
    </row>
    <row r="447" spans="1:27" hidden="1">
      <c r="A447" s="2"/>
      <c r="B447" s="2"/>
      <c r="C447" s="47"/>
      <c r="D447" s="2"/>
      <c r="E447" s="47"/>
      <c r="F447" s="2"/>
      <c r="G447" s="2"/>
      <c r="H447" s="2"/>
      <c r="I447" s="2"/>
      <c r="J447" s="2"/>
      <c r="K447" s="2"/>
      <c r="L447" s="2"/>
      <c r="M447" s="320"/>
      <c r="N447" s="2"/>
      <c r="O447" s="2"/>
      <c r="P447" s="2"/>
      <c r="Q447" s="2"/>
      <c r="R447" s="2"/>
      <c r="S447" s="2"/>
      <c r="T447" s="2"/>
      <c r="U447" s="2"/>
      <c r="V447" s="2"/>
      <c r="W447" s="2"/>
      <c r="X447" s="2"/>
      <c r="Y447" s="2"/>
      <c r="Z447" s="2"/>
      <c r="AA447" s="2"/>
    </row>
    <row r="448" spans="1:27" hidden="1">
      <c r="A448" s="2"/>
      <c r="B448" s="2"/>
      <c r="C448" s="47"/>
      <c r="D448" s="2"/>
      <c r="E448" s="47"/>
      <c r="F448" s="2"/>
      <c r="G448" s="2"/>
      <c r="H448" s="2"/>
      <c r="I448" s="2"/>
      <c r="J448" s="2"/>
      <c r="K448" s="2"/>
      <c r="L448" s="2"/>
      <c r="M448" s="320"/>
      <c r="N448" s="2"/>
      <c r="O448" s="2"/>
      <c r="P448" s="2"/>
      <c r="Q448" s="2"/>
      <c r="R448" s="2"/>
      <c r="S448" s="2"/>
      <c r="T448" s="2"/>
      <c r="U448" s="2"/>
      <c r="V448" s="2"/>
      <c r="W448" s="2"/>
      <c r="X448" s="2"/>
      <c r="Y448" s="2"/>
      <c r="Z448" s="2"/>
      <c r="AA448" s="2"/>
    </row>
    <row r="449" spans="1:27" hidden="1">
      <c r="A449" s="2"/>
      <c r="B449" s="2"/>
      <c r="C449" s="47"/>
      <c r="D449" s="2"/>
      <c r="E449" s="47"/>
      <c r="F449" s="2"/>
      <c r="G449" s="2"/>
      <c r="H449" s="2"/>
      <c r="I449" s="2"/>
      <c r="J449" s="2"/>
      <c r="K449" s="2"/>
      <c r="L449" s="2"/>
      <c r="M449" s="320"/>
      <c r="N449" s="2"/>
      <c r="O449" s="2"/>
      <c r="P449" s="2"/>
      <c r="Q449" s="2"/>
      <c r="R449" s="2"/>
      <c r="S449" s="2"/>
      <c r="T449" s="2"/>
      <c r="U449" s="2"/>
      <c r="V449" s="2"/>
      <c r="W449" s="2"/>
      <c r="X449" s="2"/>
      <c r="Y449" s="2"/>
      <c r="Z449" s="2"/>
      <c r="AA449" s="2"/>
    </row>
    <row r="450" spans="1:27" hidden="1">
      <c r="A450" s="2"/>
      <c r="B450" s="2"/>
      <c r="C450" s="47"/>
      <c r="D450" s="2"/>
      <c r="E450" s="47"/>
      <c r="F450" s="2"/>
      <c r="G450" s="2"/>
      <c r="H450" s="2"/>
      <c r="I450" s="2"/>
      <c r="J450" s="2"/>
      <c r="K450" s="2"/>
      <c r="L450" s="2"/>
      <c r="M450" s="320"/>
      <c r="N450" s="2"/>
      <c r="O450" s="2"/>
      <c r="P450" s="2"/>
      <c r="Q450" s="2"/>
      <c r="R450" s="2"/>
      <c r="S450" s="2"/>
      <c r="T450" s="2"/>
      <c r="U450" s="2"/>
      <c r="V450" s="2"/>
      <c r="W450" s="2"/>
      <c r="X450" s="2"/>
      <c r="Y450" s="2"/>
      <c r="Z450" s="2"/>
      <c r="AA450" s="2"/>
    </row>
    <row r="451" spans="1:27" hidden="1">
      <c r="A451" s="2"/>
      <c r="B451" s="2"/>
      <c r="C451" s="47"/>
      <c r="D451" s="2"/>
      <c r="E451" s="47"/>
      <c r="F451" s="2"/>
      <c r="G451" s="2"/>
      <c r="H451" s="2"/>
      <c r="I451" s="2"/>
      <c r="J451" s="2"/>
      <c r="K451" s="2"/>
      <c r="L451" s="2"/>
      <c r="M451" s="320"/>
      <c r="N451" s="2"/>
      <c r="O451" s="2"/>
      <c r="P451" s="2"/>
      <c r="Q451" s="2"/>
      <c r="R451" s="2"/>
      <c r="S451" s="2"/>
      <c r="T451" s="2"/>
      <c r="U451" s="2"/>
      <c r="V451" s="2"/>
      <c r="W451" s="2"/>
      <c r="X451" s="2"/>
      <c r="Y451" s="2"/>
      <c r="Z451" s="2"/>
      <c r="AA451" s="2"/>
    </row>
    <row r="452" spans="1:27" hidden="1">
      <c r="A452" s="2"/>
      <c r="B452" s="2"/>
      <c r="C452" s="47"/>
      <c r="D452" s="2"/>
      <c r="E452" s="47"/>
      <c r="F452" s="2"/>
      <c r="G452" s="2"/>
      <c r="H452" s="2"/>
      <c r="I452" s="2"/>
      <c r="J452" s="2"/>
      <c r="K452" s="2"/>
      <c r="L452" s="2"/>
      <c r="M452" s="320"/>
      <c r="N452" s="2"/>
      <c r="O452" s="2"/>
      <c r="P452" s="2"/>
      <c r="Q452" s="2"/>
      <c r="R452" s="2"/>
      <c r="S452" s="2"/>
      <c r="T452" s="2"/>
      <c r="U452" s="2"/>
      <c r="V452" s="2"/>
      <c r="W452" s="2"/>
      <c r="X452" s="2"/>
      <c r="Y452" s="2"/>
      <c r="Z452" s="2"/>
      <c r="AA452" s="2"/>
    </row>
    <row r="453" spans="1:27" hidden="1">
      <c r="A453" s="2"/>
      <c r="B453" s="2"/>
      <c r="C453" s="47"/>
      <c r="D453" s="2"/>
      <c r="E453" s="47"/>
      <c r="F453" s="2"/>
      <c r="G453" s="2"/>
      <c r="H453" s="2"/>
      <c r="I453" s="2"/>
      <c r="J453" s="2"/>
      <c r="K453" s="2"/>
      <c r="L453" s="2"/>
      <c r="M453" s="320"/>
      <c r="N453" s="2"/>
      <c r="O453" s="2"/>
      <c r="P453" s="2"/>
      <c r="Q453" s="2"/>
      <c r="R453" s="2"/>
      <c r="S453" s="2"/>
      <c r="T453" s="2"/>
      <c r="U453" s="2"/>
      <c r="V453" s="2"/>
      <c r="W453" s="2"/>
      <c r="X453" s="2"/>
      <c r="Y453" s="2"/>
      <c r="Z453" s="2"/>
      <c r="AA453" s="2"/>
    </row>
    <row r="454" spans="1:27" hidden="1">
      <c r="A454" s="2"/>
      <c r="B454" s="2"/>
      <c r="C454" s="47"/>
      <c r="D454" s="2"/>
      <c r="E454" s="47"/>
      <c r="F454" s="2"/>
      <c r="G454" s="2"/>
      <c r="H454" s="2"/>
      <c r="I454" s="2"/>
      <c r="J454" s="2"/>
      <c r="K454" s="2"/>
      <c r="L454" s="2"/>
      <c r="M454" s="320"/>
      <c r="N454" s="2"/>
      <c r="O454" s="2"/>
      <c r="P454" s="2"/>
      <c r="Q454" s="2"/>
      <c r="R454" s="2"/>
      <c r="S454" s="2"/>
      <c r="T454" s="2"/>
      <c r="U454" s="2"/>
      <c r="V454" s="2"/>
      <c r="W454" s="2"/>
      <c r="X454" s="2"/>
      <c r="Y454" s="2"/>
      <c r="Z454" s="2"/>
      <c r="AA454" s="2"/>
    </row>
    <row r="455" spans="1:27" hidden="1">
      <c r="A455" s="2"/>
      <c r="B455" s="2"/>
      <c r="C455" s="47"/>
      <c r="D455" s="2"/>
      <c r="E455" s="47"/>
      <c r="F455" s="2"/>
      <c r="G455" s="2"/>
      <c r="H455" s="2"/>
      <c r="I455" s="2"/>
      <c r="J455" s="2"/>
      <c r="K455" s="2"/>
      <c r="L455" s="2"/>
      <c r="M455" s="320"/>
      <c r="N455" s="2"/>
      <c r="O455" s="2"/>
      <c r="P455" s="2"/>
      <c r="Q455" s="2"/>
      <c r="R455" s="2"/>
      <c r="S455" s="2"/>
      <c r="T455" s="2"/>
      <c r="U455" s="2"/>
      <c r="V455" s="2"/>
      <c r="W455" s="2"/>
      <c r="X455" s="2"/>
      <c r="Y455" s="2"/>
      <c r="Z455" s="2"/>
      <c r="AA455" s="2"/>
    </row>
    <row r="456" spans="1:27" hidden="1">
      <c r="A456" s="2"/>
      <c r="B456" s="2"/>
      <c r="C456" s="47"/>
      <c r="D456" s="2"/>
      <c r="E456" s="47"/>
      <c r="F456" s="2"/>
      <c r="G456" s="2"/>
      <c r="H456" s="2"/>
      <c r="I456" s="2"/>
      <c r="J456" s="2"/>
      <c r="K456" s="2"/>
      <c r="L456" s="2"/>
      <c r="M456" s="320"/>
      <c r="N456" s="2"/>
      <c r="O456" s="2"/>
      <c r="P456" s="2"/>
      <c r="Q456" s="2"/>
      <c r="R456" s="2"/>
      <c r="S456" s="2"/>
      <c r="T456" s="2"/>
      <c r="U456" s="2"/>
      <c r="V456" s="2"/>
      <c r="W456" s="2"/>
      <c r="X456" s="2"/>
      <c r="Y456" s="2"/>
      <c r="Z456" s="2"/>
      <c r="AA456" s="2"/>
    </row>
    <row r="457" spans="1:27" hidden="1">
      <c r="A457" s="2"/>
      <c r="B457" s="2"/>
      <c r="C457" s="47"/>
      <c r="D457" s="2"/>
      <c r="E457" s="47"/>
      <c r="F457" s="2"/>
      <c r="G457" s="2"/>
      <c r="H457" s="2"/>
      <c r="I457" s="2"/>
      <c r="J457" s="2"/>
      <c r="K457" s="2"/>
      <c r="L457" s="2"/>
      <c r="M457" s="320"/>
      <c r="N457" s="2"/>
      <c r="O457" s="2"/>
      <c r="P457" s="2"/>
      <c r="Q457" s="2"/>
      <c r="R457" s="2"/>
      <c r="S457" s="2"/>
      <c r="T457" s="2"/>
      <c r="U457" s="2"/>
      <c r="V457" s="2"/>
      <c r="W457" s="2"/>
      <c r="X457" s="2"/>
      <c r="Y457" s="2"/>
      <c r="Z457" s="2"/>
      <c r="AA457" s="2"/>
    </row>
    <row r="458" spans="1:27" hidden="1">
      <c r="A458" s="2"/>
      <c r="B458" s="2"/>
      <c r="C458" s="47"/>
      <c r="D458" s="2"/>
      <c r="E458" s="47"/>
      <c r="F458" s="2"/>
      <c r="G458" s="2"/>
      <c r="H458" s="2"/>
      <c r="I458" s="2"/>
      <c r="J458" s="2"/>
      <c r="K458" s="2"/>
      <c r="L458" s="2"/>
      <c r="M458" s="320"/>
      <c r="N458" s="2"/>
      <c r="O458" s="2"/>
      <c r="P458" s="2"/>
      <c r="Q458" s="2"/>
      <c r="R458" s="2"/>
      <c r="S458" s="2"/>
      <c r="T458" s="2"/>
      <c r="U458" s="2"/>
      <c r="V458" s="2"/>
      <c r="W458" s="2"/>
      <c r="X458" s="2"/>
      <c r="Y458" s="2"/>
      <c r="Z458" s="2"/>
      <c r="AA458" s="2"/>
    </row>
    <row r="459" spans="1:27" hidden="1">
      <c r="A459" s="2"/>
      <c r="B459" s="2"/>
      <c r="C459" s="47"/>
      <c r="D459" s="2"/>
      <c r="E459" s="47"/>
      <c r="F459" s="2"/>
      <c r="G459" s="2"/>
      <c r="H459" s="2"/>
      <c r="I459" s="2"/>
      <c r="J459" s="2"/>
      <c r="K459" s="2"/>
      <c r="L459" s="2"/>
      <c r="M459" s="320"/>
      <c r="N459" s="2"/>
      <c r="O459" s="2"/>
      <c r="P459" s="2"/>
      <c r="Q459" s="2"/>
      <c r="R459" s="2"/>
      <c r="S459" s="2"/>
      <c r="T459" s="2"/>
      <c r="U459" s="2"/>
      <c r="V459" s="2"/>
      <c r="W459" s="2"/>
      <c r="X459" s="2"/>
      <c r="Y459" s="2"/>
      <c r="Z459" s="2"/>
      <c r="AA459" s="2"/>
    </row>
    <row r="460" spans="1:27" hidden="1">
      <c r="A460" s="2"/>
      <c r="B460" s="2"/>
      <c r="C460" s="47"/>
      <c r="D460" s="2"/>
      <c r="E460" s="47"/>
      <c r="F460" s="2"/>
      <c r="G460" s="2"/>
      <c r="H460" s="2"/>
      <c r="I460" s="2"/>
      <c r="J460" s="2"/>
      <c r="K460" s="2"/>
      <c r="L460" s="2"/>
      <c r="M460" s="320"/>
      <c r="N460" s="2"/>
      <c r="O460" s="2"/>
      <c r="P460" s="2"/>
      <c r="Q460" s="2"/>
      <c r="R460" s="2"/>
      <c r="S460" s="2"/>
      <c r="T460" s="2"/>
      <c r="U460" s="2"/>
      <c r="V460" s="2"/>
      <c r="W460" s="2"/>
      <c r="X460" s="2"/>
      <c r="Y460" s="2"/>
      <c r="Z460" s="2"/>
      <c r="AA460" s="2"/>
    </row>
    <row r="461" spans="1:27" hidden="1">
      <c r="A461" s="2"/>
      <c r="B461" s="2"/>
      <c r="C461" s="47"/>
      <c r="D461" s="2"/>
      <c r="E461" s="47"/>
      <c r="F461" s="2"/>
      <c r="G461" s="2"/>
      <c r="H461" s="2"/>
      <c r="I461" s="2"/>
      <c r="J461" s="2"/>
      <c r="K461" s="2"/>
      <c r="L461" s="2"/>
      <c r="M461" s="320"/>
      <c r="N461" s="2"/>
      <c r="O461" s="2"/>
      <c r="P461" s="2"/>
      <c r="Q461" s="2"/>
      <c r="R461" s="2"/>
      <c r="S461" s="2"/>
      <c r="T461" s="2"/>
      <c r="U461" s="2"/>
      <c r="V461" s="2"/>
      <c r="W461" s="2"/>
      <c r="X461" s="2"/>
      <c r="Y461" s="2"/>
      <c r="Z461" s="2"/>
      <c r="AA461" s="2"/>
    </row>
    <row r="462" spans="1:27" hidden="1">
      <c r="A462" s="2"/>
      <c r="B462" s="2"/>
      <c r="C462" s="47"/>
      <c r="D462" s="2"/>
      <c r="E462" s="47"/>
      <c r="F462" s="2"/>
      <c r="G462" s="2"/>
      <c r="H462" s="2"/>
      <c r="I462" s="2"/>
      <c r="J462" s="2"/>
      <c r="K462" s="2"/>
      <c r="L462" s="2"/>
      <c r="M462" s="320"/>
      <c r="N462" s="2"/>
      <c r="O462" s="2"/>
      <c r="P462" s="2"/>
      <c r="Q462" s="2"/>
      <c r="R462" s="2"/>
      <c r="S462" s="2"/>
      <c r="T462" s="2"/>
      <c r="U462" s="2"/>
      <c r="V462" s="2"/>
      <c r="W462" s="2"/>
      <c r="X462" s="2"/>
      <c r="Y462" s="2"/>
      <c r="Z462" s="2"/>
      <c r="AA462" s="2"/>
    </row>
    <row r="463" spans="1:27" hidden="1">
      <c r="A463" s="2"/>
      <c r="B463" s="2"/>
      <c r="C463" s="47"/>
      <c r="D463" s="2"/>
      <c r="E463" s="47"/>
      <c r="F463" s="2"/>
      <c r="G463" s="2"/>
      <c r="H463" s="2"/>
      <c r="I463" s="2"/>
      <c r="J463" s="2"/>
      <c r="K463" s="2"/>
      <c r="L463" s="2"/>
      <c r="M463" s="320"/>
      <c r="N463" s="2"/>
      <c r="O463" s="2"/>
      <c r="P463" s="2"/>
      <c r="Q463" s="2"/>
      <c r="R463" s="2"/>
      <c r="S463" s="2"/>
      <c r="T463" s="2"/>
      <c r="U463" s="2"/>
      <c r="V463" s="2"/>
      <c r="W463" s="2"/>
      <c r="X463" s="2"/>
      <c r="Y463" s="2"/>
      <c r="Z463" s="2"/>
      <c r="AA463" s="2"/>
    </row>
    <row r="464" spans="1:27" hidden="1">
      <c r="A464" s="2"/>
      <c r="B464" s="2"/>
      <c r="C464" s="47"/>
      <c r="D464" s="2"/>
      <c r="E464" s="47"/>
      <c r="F464" s="2"/>
      <c r="G464" s="2"/>
      <c r="H464" s="2"/>
      <c r="I464" s="2"/>
      <c r="J464" s="2"/>
      <c r="K464" s="2"/>
      <c r="L464" s="2"/>
      <c r="M464" s="320"/>
      <c r="N464" s="2"/>
      <c r="O464" s="2"/>
      <c r="P464" s="2"/>
      <c r="Q464" s="2"/>
      <c r="R464" s="2"/>
      <c r="S464" s="2"/>
      <c r="T464" s="2"/>
      <c r="U464" s="2"/>
      <c r="V464" s="2"/>
      <c r="W464" s="2"/>
      <c r="X464" s="2"/>
      <c r="Y464" s="2"/>
      <c r="Z464" s="2"/>
      <c r="AA464" s="2"/>
    </row>
    <row r="465" spans="1:27" hidden="1">
      <c r="A465" s="2"/>
      <c r="B465" s="2"/>
      <c r="C465" s="47"/>
      <c r="D465" s="2"/>
      <c r="E465" s="47"/>
      <c r="F465" s="2"/>
      <c r="G465" s="2"/>
      <c r="H465" s="2"/>
      <c r="I465" s="2"/>
      <c r="J465" s="2"/>
      <c r="K465" s="2"/>
      <c r="L465" s="2"/>
      <c r="M465" s="320"/>
      <c r="N465" s="2"/>
      <c r="O465" s="2"/>
      <c r="P465" s="2"/>
      <c r="Q465" s="2"/>
      <c r="R465" s="2"/>
      <c r="S465" s="2"/>
      <c r="T465" s="2"/>
      <c r="U465" s="2"/>
      <c r="V465" s="2"/>
      <c r="W465" s="2"/>
      <c r="X465" s="2"/>
      <c r="Y465" s="2"/>
      <c r="Z465" s="2"/>
      <c r="AA465" s="2"/>
    </row>
    <row r="466" spans="1:27" hidden="1">
      <c r="A466" s="2"/>
      <c r="B466" s="2"/>
      <c r="C466" s="47"/>
      <c r="D466" s="2"/>
      <c r="E466" s="47"/>
      <c r="F466" s="2"/>
      <c r="G466" s="2"/>
      <c r="H466" s="2"/>
      <c r="I466" s="2"/>
      <c r="J466" s="2"/>
      <c r="K466" s="2"/>
      <c r="L466" s="2"/>
      <c r="M466" s="320"/>
      <c r="N466" s="2"/>
      <c r="O466" s="2"/>
      <c r="P466" s="2"/>
      <c r="Q466" s="2"/>
      <c r="R466" s="2"/>
      <c r="S466" s="2"/>
      <c r="T466" s="2"/>
      <c r="U466" s="2"/>
      <c r="V466" s="2"/>
      <c r="W466" s="2"/>
      <c r="X466" s="2"/>
      <c r="Y466" s="2"/>
      <c r="Z466" s="2"/>
      <c r="AA466" s="2"/>
    </row>
    <row r="467" spans="1:27" hidden="1">
      <c r="A467" s="2"/>
      <c r="B467" s="2"/>
      <c r="C467" s="47"/>
      <c r="D467" s="2"/>
      <c r="E467" s="47"/>
      <c r="F467" s="2"/>
      <c r="G467" s="2"/>
      <c r="H467" s="2"/>
      <c r="I467" s="2"/>
      <c r="J467" s="2"/>
      <c r="K467" s="2"/>
      <c r="L467" s="2"/>
      <c r="M467" s="320"/>
      <c r="N467" s="2"/>
      <c r="O467" s="2"/>
      <c r="P467" s="2"/>
      <c r="Q467" s="2"/>
      <c r="R467" s="2"/>
      <c r="S467" s="2"/>
      <c r="T467" s="2"/>
      <c r="U467" s="2"/>
      <c r="V467" s="2"/>
      <c r="W467" s="2"/>
      <c r="X467" s="2"/>
      <c r="Y467" s="2"/>
      <c r="Z467" s="2"/>
      <c r="AA467" s="2"/>
    </row>
    <row r="468" spans="1:27" hidden="1">
      <c r="A468" s="2"/>
      <c r="B468" s="2"/>
      <c r="C468" s="47"/>
      <c r="D468" s="2"/>
      <c r="E468" s="47"/>
      <c r="F468" s="2"/>
      <c r="G468" s="2"/>
      <c r="H468" s="2"/>
      <c r="I468" s="2"/>
      <c r="J468" s="2"/>
      <c r="K468" s="2"/>
      <c r="L468" s="2"/>
      <c r="M468" s="320"/>
      <c r="N468" s="2"/>
      <c r="O468" s="2"/>
      <c r="P468" s="2"/>
      <c r="Q468" s="2"/>
      <c r="R468" s="2"/>
      <c r="S468" s="2"/>
      <c r="T468" s="2"/>
      <c r="U468" s="2"/>
      <c r="V468" s="2"/>
      <c r="W468" s="2"/>
      <c r="X468" s="2"/>
      <c r="Y468" s="2"/>
      <c r="Z468" s="2"/>
      <c r="AA468" s="2"/>
    </row>
    <row r="469" spans="1:27" hidden="1">
      <c r="A469" s="2"/>
      <c r="B469" s="2"/>
      <c r="C469" s="47"/>
      <c r="D469" s="2"/>
      <c r="E469" s="47"/>
      <c r="F469" s="2"/>
      <c r="G469" s="2"/>
      <c r="H469" s="2"/>
      <c r="I469" s="2"/>
      <c r="J469" s="2"/>
      <c r="K469" s="2"/>
      <c r="L469" s="2"/>
      <c r="M469" s="320"/>
      <c r="N469" s="2"/>
      <c r="O469" s="2"/>
      <c r="P469" s="2"/>
      <c r="Q469" s="2"/>
      <c r="R469" s="2"/>
      <c r="S469" s="2"/>
      <c r="T469" s="2"/>
      <c r="U469" s="2"/>
      <c r="V469" s="2"/>
      <c r="W469" s="2"/>
      <c r="X469" s="2"/>
      <c r="Y469" s="2"/>
      <c r="Z469" s="2"/>
      <c r="AA469" s="2"/>
    </row>
    <row r="470" spans="1:27" hidden="1">
      <c r="A470" s="2"/>
      <c r="B470" s="2"/>
      <c r="C470" s="47"/>
      <c r="D470" s="2"/>
      <c r="E470" s="47"/>
      <c r="F470" s="2"/>
      <c r="G470" s="2"/>
      <c r="H470" s="2"/>
      <c r="I470" s="2"/>
      <c r="J470" s="2"/>
      <c r="K470" s="2"/>
      <c r="L470" s="2"/>
      <c r="M470" s="320"/>
      <c r="N470" s="2"/>
      <c r="O470" s="2"/>
      <c r="P470" s="2"/>
      <c r="Q470" s="2"/>
      <c r="R470" s="2"/>
      <c r="S470" s="2"/>
      <c r="T470" s="2"/>
      <c r="U470" s="2"/>
      <c r="V470" s="2"/>
      <c r="W470" s="2"/>
      <c r="X470" s="2"/>
      <c r="Y470" s="2"/>
      <c r="Z470" s="2"/>
      <c r="AA470" s="2"/>
    </row>
    <row r="471" spans="1:27" hidden="1">
      <c r="A471" s="2"/>
      <c r="B471" s="2"/>
      <c r="C471" s="47"/>
      <c r="D471" s="2"/>
      <c r="E471" s="47"/>
      <c r="F471" s="2"/>
      <c r="G471" s="2"/>
      <c r="H471" s="2"/>
      <c r="I471" s="2"/>
      <c r="J471" s="2"/>
      <c r="K471" s="2"/>
      <c r="L471" s="2"/>
      <c r="M471" s="320"/>
      <c r="N471" s="2"/>
      <c r="O471" s="2"/>
      <c r="P471" s="2"/>
      <c r="Q471" s="2"/>
      <c r="R471" s="2"/>
      <c r="S471" s="2"/>
      <c r="T471" s="2"/>
      <c r="U471" s="2"/>
      <c r="V471" s="2"/>
      <c r="W471" s="2"/>
      <c r="X471" s="2"/>
      <c r="Y471" s="2"/>
      <c r="Z471" s="2"/>
      <c r="AA471" s="2"/>
    </row>
    <row r="472" spans="1:27" hidden="1">
      <c r="A472" s="2"/>
      <c r="B472" s="2"/>
      <c r="C472" s="47"/>
      <c r="D472" s="2"/>
      <c r="E472" s="47"/>
      <c r="F472" s="2"/>
      <c r="G472" s="2"/>
      <c r="H472" s="2"/>
      <c r="I472" s="2"/>
      <c r="J472" s="2"/>
      <c r="K472" s="2"/>
      <c r="L472" s="2"/>
      <c r="M472" s="320"/>
      <c r="N472" s="2"/>
      <c r="O472" s="2"/>
      <c r="P472" s="2"/>
      <c r="Q472" s="2"/>
      <c r="R472" s="2"/>
      <c r="S472" s="2"/>
      <c r="T472" s="2"/>
      <c r="U472" s="2"/>
      <c r="V472" s="2"/>
      <c r="W472" s="2"/>
      <c r="X472" s="2"/>
      <c r="Y472" s="2"/>
      <c r="Z472" s="2"/>
      <c r="AA472" s="2"/>
    </row>
    <row r="473" spans="1:27" hidden="1">
      <c r="A473" s="2"/>
      <c r="B473" s="2"/>
      <c r="C473" s="47"/>
      <c r="D473" s="2"/>
      <c r="E473" s="47"/>
      <c r="F473" s="2"/>
      <c r="G473" s="2"/>
      <c r="H473" s="2"/>
      <c r="I473" s="2"/>
      <c r="J473" s="2"/>
      <c r="K473" s="2"/>
      <c r="L473" s="2"/>
      <c r="M473" s="320"/>
      <c r="N473" s="2"/>
      <c r="O473" s="2"/>
      <c r="P473" s="2"/>
      <c r="Q473" s="2"/>
      <c r="R473" s="2"/>
      <c r="S473" s="2"/>
      <c r="T473" s="2"/>
      <c r="U473" s="2"/>
      <c r="V473" s="2"/>
      <c r="W473" s="2"/>
      <c r="X473" s="2"/>
      <c r="Y473" s="2"/>
      <c r="Z473" s="2"/>
      <c r="AA473" s="2"/>
    </row>
    <row r="474" spans="1:27" hidden="1">
      <c r="A474" s="2"/>
      <c r="B474" s="2"/>
      <c r="C474" s="47"/>
      <c r="D474" s="2"/>
      <c r="E474" s="47"/>
      <c r="F474" s="2"/>
      <c r="G474" s="2"/>
      <c r="H474" s="2"/>
      <c r="I474" s="2"/>
      <c r="J474" s="2"/>
      <c r="K474" s="2"/>
      <c r="L474" s="2"/>
      <c r="M474" s="320"/>
      <c r="N474" s="2"/>
      <c r="O474" s="2"/>
      <c r="P474" s="2"/>
      <c r="Q474" s="2"/>
      <c r="R474" s="2"/>
      <c r="S474" s="2"/>
      <c r="T474" s="2"/>
      <c r="U474" s="2"/>
      <c r="V474" s="2"/>
      <c r="W474" s="2"/>
      <c r="X474" s="2"/>
      <c r="Y474" s="2"/>
      <c r="Z474" s="2"/>
      <c r="AA474" s="2"/>
    </row>
    <row r="475" spans="1:27" hidden="1">
      <c r="A475" s="2"/>
      <c r="B475" s="2"/>
      <c r="C475" s="47"/>
      <c r="D475" s="2"/>
      <c r="E475" s="47"/>
      <c r="F475" s="2"/>
      <c r="G475" s="2"/>
      <c r="H475" s="2"/>
      <c r="I475" s="2"/>
      <c r="J475" s="2"/>
      <c r="K475" s="2"/>
      <c r="L475" s="2"/>
      <c r="M475" s="320"/>
      <c r="N475" s="2"/>
      <c r="O475" s="2"/>
      <c r="P475" s="2"/>
      <c r="Q475" s="2"/>
      <c r="R475" s="2"/>
      <c r="S475" s="2"/>
      <c r="T475" s="2"/>
      <c r="U475" s="2"/>
      <c r="V475" s="2"/>
      <c r="W475" s="2"/>
      <c r="X475" s="2"/>
      <c r="Y475" s="2"/>
      <c r="Z475" s="2"/>
      <c r="AA475" s="2"/>
    </row>
    <row r="476" spans="1:27" hidden="1">
      <c r="A476" s="2"/>
      <c r="B476" s="2"/>
      <c r="C476" s="47"/>
      <c r="D476" s="2"/>
      <c r="E476" s="47"/>
      <c r="F476" s="2"/>
      <c r="G476" s="2"/>
      <c r="H476" s="2"/>
      <c r="I476" s="2"/>
      <c r="J476" s="2"/>
      <c r="K476" s="2"/>
      <c r="L476" s="2"/>
      <c r="M476" s="320"/>
      <c r="N476" s="2"/>
      <c r="O476" s="2"/>
      <c r="P476" s="2"/>
      <c r="Q476" s="2"/>
      <c r="R476" s="2"/>
      <c r="S476" s="2"/>
      <c r="T476" s="2"/>
      <c r="U476" s="2"/>
      <c r="V476" s="2"/>
      <c r="W476" s="2"/>
      <c r="X476" s="2"/>
      <c r="Y476" s="2"/>
      <c r="Z476" s="2"/>
      <c r="AA476" s="2"/>
    </row>
    <row r="477" spans="1:27" hidden="1">
      <c r="A477" s="2"/>
      <c r="B477" s="2"/>
      <c r="C477" s="47"/>
      <c r="D477" s="2"/>
      <c r="E477" s="47"/>
      <c r="F477" s="2"/>
      <c r="G477" s="2"/>
      <c r="H477" s="2"/>
      <c r="I477" s="2"/>
      <c r="J477" s="2"/>
      <c r="K477" s="2"/>
      <c r="L477" s="2"/>
      <c r="M477" s="320"/>
      <c r="N477" s="2"/>
      <c r="O477" s="2"/>
      <c r="P477" s="2"/>
      <c r="Q477" s="2"/>
      <c r="R477" s="2"/>
      <c r="S477" s="2"/>
      <c r="T477" s="2"/>
      <c r="U477" s="2"/>
      <c r="V477" s="2"/>
      <c r="W477" s="2"/>
      <c r="X477" s="2"/>
      <c r="Y477" s="2"/>
      <c r="Z477" s="2"/>
      <c r="AA477" s="2"/>
    </row>
    <row r="478" spans="1:27" hidden="1">
      <c r="A478" s="2"/>
      <c r="B478" s="2"/>
      <c r="C478" s="47"/>
      <c r="D478" s="2"/>
      <c r="E478" s="47"/>
      <c r="F478" s="2"/>
      <c r="G478" s="2"/>
      <c r="H478" s="2"/>
      <c r="I478" s="2"/>
      <c r="J478" s="2"/>
      <c r="K478" s="2"/>
      <c r="L478" s="2"/>
      <c r="M478" s="320"/>
      <c r="N478" s="2"/>
      <c r="O478" s="2"/>
      <c r="P478" s="2"/>
      <c r="Q478" s="2"/>
      <c r="R478" s="2"/>
      <c r="S478" s="2"/>
      <c r="T478" s="2"/>
      <c r="U478" s="2"/>
      <c r="V478" s="2"/>
      <c r="W478" s="2"/>
      <c r="X478" s="2"/>
      <c r="Y478" s="2"/>
      <c r="Z478" s="2"/>
      <c r="AA478" s="2"/>
    </row>
    <row r="479" spans="1:27" hidden="1">
      <c r="A479" s="2"/>
      <c r="B479" s="2"/>
      <c r="C479" s="47"/>
      <c r="D479" s="2"/>
      <c r="E479" s="47"/>
      <c r="F479" s="2"/>
      <c r="G479" s="2"/>
      <c r="H479" s="2"/>
      <c r="I479" s="2"/>
      <c r="J479" s="2"/>
      <c r="K479" s="2"/>
      <c r="L479" s="2"/>
      <c r="M479" s="320"/>
      <c r="N479" s="2"/>
      <c r="O479" s="2"/>
      <c r="P479" s="2"/>
      <c r="Q479" s="2"/>
      <c r="R479" s="2"/>
      <c r="S479" s="2"/>
      <c r="T479" s="2"/>
      <c r="U479" s="2"/>
      <c r="V479" s="2"/>
      <c r="W479" s="2"/>
      <c r="X479" s="2"/>
      <c r="Y479" s="2"/>
      <c r="Z479" s="2"/>
      <c r="AA479" s="2"/>
    </row>
    <row r="480" spans="1:27" hidden="1">
      <c r="A480" s="2"/>
      <c r="B480" s="2"/>
      <c r="C480" s="47"/>
      <c r="D480" s="2"/>
      <c r="E480" s="47"/>
      <c r="F480" s="2"/>
      <c r="G480" s="2"/>
      <c r="H480" s="2"/>
      <c r="I480" s="2"/>
      <c r="J480" s="2"/>
      <c r="K480" s="2"/>
      <c r="L480" s="2"/>
      <c r="M480" s="320"/>
      <c r="N480" s="2"/>
      <c r="O480" s="2"/>
      <c r="P480" s="2"/>
      <c r="Q480" s="2"/>
      <c r="R480" s="2"/>
      <c r="S480" s="2"/>
      <c r="T480" s="2"/>
      <c r="U480" s="2"/>
      <c r="V480" s="2"/>
      <c r="W480" s="2"/>
      <c r="X480" s="2"/>
      <c r="Y480" s="2"/>
      <c r="Z480" s="2"/>
      <c r="AA480" s="2"/>
    </row>
    <row r="481" spans="1:27" hidden="1">
      <c r="A481" s="2"/>
      <c r="B481" s="2"/>
      <c r="C481" s="47"/>
      <c r="D481" s="2"/>
      <c r="E481" s="47"/>
      <c r="F481" s="2"/>
      <c r="G481" s="2"/>
      <c r="H481" s="2"/>
      <c r="I481" s="2"/>
      <c r="J481" s="2"/>
      <c r="K481" s="2"/>
      <c r="L481" s="2"/>
      <c r="M481" s="320"/>
      <c r="N481" s="2"/>
      <c r="O481" s="2"/>
      <c r="P481" s="2"/>
      <c r="Q481" s="2"/>
      <c r="R481" s="2"/>
      <c r="S481" s="2"/>
      <c r="T481" s="2"/>
      <c r="U481" s="2"/>
      <c r="V481" s="2"/>
      <c r="W481" s="2"/>
      <c r="X481" s="2"/>
      <c r="Y481" s="2"/>
      <c r="Z481" s="2"/>
      <c r="AA481" s="2"/>
    </row>
    <row r="482" spans="1:27" hidden="1">
      <c r="A482" s="2"/>
      <c r="B482" s="2"/>
      <c r="C482" s="47"/>
      <c r="D482" s="2"/>
      <c r="E482" s="47"/>
      <c r="F482" s="2"/>
      <c r="G482" s="2"/>
      <c r="H482" s="2"/>
      <c r="I482" s="2"/>
      <c r="J482" s="2"/>
      <c r="K482" s="2"/>
      <c r="L482" s="2"/>
      <c r="M482" s="320"/>
      <c r="N482" s="2"/>
      <c r="O482" s="2"/>
      <c r="P482" s="2"/>
      <c r="Q482" s="2"/>
      <c r="R482" s="2"/>
      <c r="S482" s="2"/>
      <c r="T482" s="2"/>
      <c r="U482" s="2"/>
      <c r="V482" s="2"/>
      <c r="W482" s="2"/>
      <c r="X482" s="2"/>
      <c r="Y482" s="2"/>
      <c r="Z482" s="2"/>
      <c r="AA482" s="2"/>
    </row>
    <row r="483" spans="1:27" hidden="1">
      <c r="A483" s="2"/>
      <c r="B483" s="2"/>
      <c r="C483" s="47"/>
      <c r="D483" s="2"/>
      <c r="E483" s="47"/>
      <c r="F483" s="2"/>
      <c r="G483" s="2"/>
      <c r="H483" s="2"/>
      <c r="I483" s="2"/>
      <c r="J483" s="2"/>
      <c r="K483" s="2"/>
      <c r="L483" s="2"/>
      <c r="M483" s="320"/>
      <c r="N483" s="2"/>
      <c r="O483" s="2"/>
      <c r="P483" s="2"/>
      <c r="Q483" s="2"/>
      <c r="R483" s="2"/>
      <c r="S483" s="2"/>
      <c r="T483" s="2"/>
      <c r="U483" s="2"/>
      <c r="V483" s="2"/>
      <c r="W483" s="2"/>
      <c r="X483" s="2"/>
      <c r="Y483" s="2"/>
      <c r="Z483" s="2"/>
      <c r="AA483" s="2"/>
    </row>
    <row r="484" spans="1:27" hidden="1">
      <c r="A484" s="2"/>
      <c r="B484" s="2"/>
      <c r="C484" s="47"/>
      <c r="D484" s="2"/>
      <c r="E484" s="47"/>
      <c r="F484" s="2"/>
      <c r="G484" s="2"/>
      <c r="H484" s="2"/>
      <c r="I484" s="2"/>
      <c r="J484" s="2"/>
      <c r="K484" s="2"/>
      <c r="L484" s="2"/>
      <c r="M484" s="320"/>
      <c r="N484" s="2"/>
      <c r="O484" s="2"/>
      <c r="P484" s="2"/>
      <c r="Q484" s="2"/>
      <c r="R484" s="2"/>
      <c r="S484" s="2"/>
      <c r="T484" s="2"/>
      <c r="U484" s="2"/>
      <c r="V484" s="2"/>
      <c r="W484" s="2"/>
      <c r="X484" s="2"/>
      <c r="Y484" s="2"/>
      <c r="Z484" s="2"/>
      <c r="AA484" s="2"/>
    </row>
    <row r="485" spans="1:27" hidden="1">
      <c r="A485" s="2"/>
      <c r="B485" s="2"/>
      <c r="C485" s="47"/>
      <c r="D485" s="2"/>
      <c r="E485" s="47"/>
      <c r="F485" s="2"/>
      <c r="G485" s="2"/>
      <c r="H485" s="2"/>
      <c r="I485" s="2"/>
      <c r="J485" s="2"/>
      <c r="K485" s="2"/>
      <c r="L485" s="2"/>
      <c r="M485" s="320"/>
      <c r="N485" s="2"/>
      <c r="O485" s="2"/>
      <c r="P485" s="2"/>
      <c r="Q485" s="2"/>
      <c r="R485" s="2"/>
      <c r="S485" s="2"/>
      <c r="T485" s="2"/>
      <c r="U485" s="2"/>
      <c r="V485" s="2"/>
      <c r="W485" s="2"/>
      <c r="X485" s="2"/>
      <c r="Y485" s="2"/>
      <c r="Z485" s="2"/>
      <c r="AA485" s="2"/>
    </row>
    <row r="486" spans="1:27" hidden="1">
      <c r="A486" s="2"/>
      <c r="B486" s="2"/>
      <c r="C486" s="47"/>
      <c r="D486" s="2"/>
      <c r="E486" s="47"/>
      <c r="F486" s="2"/>
      <c r="G486" s="2"/>
      <c r="H486" s="2"/>
      <c r="I486" s="2"/>
      <c r="J486" s="2"/>
      <c r="K486" s="2"/>
      <c r="L486" s="2"/>
      <c r="M486" s="320"/>
      <c r="N486" s="2"/>
      <c r="O486" s="2"/>
      <c r="P486" s="2"/>
      <c r="Q486" s="2"/>
      <c r="R486" s="2"/>
      <c r="S486" s="2"/>
      <c r="T486" s="2"/>
      <c r="U486" s="2"/>
      <c r="V486" s="2"/>
      <c r="W486" s="2"/>
      <c r="X486" s="2"/>
      <c r="Y486" s="2"/>
      <c r="Z486" s="2"/>
      <c r="AA486" s="2"/>
    </row>
    <row r="487" spans="1:27" hidden="1">
      <c r="A487" s="2"/>
      <c r="B487" s="2"/>
      <c r="C487" s="47"/>
      <c r="D487" s="2"/>
      <c r="E487" s="47"/>
      <c r="F487" s="2"/>
      <c r="G487" s="2"/>
      <c r="H487" s="2"/>
      <c r="I487" s="2"/>
      <c r="J487" s="2"/>
      <c r="K487" s="2"/>
      <c r="L487" s="2"/>
      <c r="M487" s="320"/>
      <c r="N487" s="2"/>
      <c r="O487" s="2"/>
      <c r="P487" s="2"/>
      <c r="Q487" s="2"/>
      <c r="R487" s="2"/>
      <c r="S487" s="2"/>
      <c r="T487" s="2"/>
      <c r="U487" s="2"/>
      <c r="V487" s="2"/>
      <c r="W487" s="2"/>
      <c r="X487" s="2"/>
      <c r="Y487" s="2"/>
      <c r="Z487" s="2"/>
      <c r="AA487" s="2"/>
    </row>
    <row r="488" spans="1:27" hidden="1">
      <c r="A488" s="2"/>
      <c r="B488" s="2"/>
      <c r="C488" s="47"/>
      <c r="D488" s="2"/>
      <c r="E488" s="47"/>
      <c r="F488" s="2"/>
      <c r="G488" s="2"/>
      <c r="H488" s="2"/>
      <c r="I488" s="2"/>
      <c r="J488" s="2"/>
      <c r="K488" s="2"/>
      <c r="L488" s="2"/>
      <c r="M488" s="320"/>
      <c r="N488" s="2"/>
      <c r="O488" s="2"/>
      <c r="P488" s="2"/>
      <c r="Q488" s="2"/>
      <c r="R488" s="2"/>
      <c r="S488" s="2"/>
      <c r="T488" s="2"/>
      <c r="U488" s="2"/>
      <c r="V488" s="2"/>
      <c r="W488" s="2"/>
      <c r="X488" s="2"/>
      <c r="Y488" s="2"/>
      <c r="Z488" s="2"/>
      <c r="AA488" s="2"/>
    </row>
    <row r="489" spans="1:27" hidden="1">
      <c r="A489" s="2"/>
      <c r="B489" s="2"/>
      <c r="C489" s="47"/>
      <c r="D489" s="2"/>
      <c r="E489" s="47"/>
      <c r="F489" s="2"/>
      <c r="G489" s="2"/>
      <c r="H489" s="2"/>
      <c r="I489" s="2"/>
      <c r="J489" s="2"/>
      <c r="K489" s="2"/>
      <c r="L489" s="2"/>
      <c r="M489" s="320"/>
      <c r="N489" s="2"/>
      <c r="O489" s="2"/>
      <c r="P489" s="2"/>
      <c r="Q489" s="2"/>
      <c r="R489" s="2"/>
      <c r="S489" s="2"/>
      <c r="T489" s="2"/>
      <c r="U489" s="2"/>
      <c r="V489" s="2"/>
      <c r="W489" s="2"/>
      <c r="X489" s="2"/>
      <c r="Y489" s="2"/>
      <c r="Z489" s="2"/>
      <c r="AA489" s="2"/>
    </row>
    <row r="490" spans="1:27" hidden="1">
      <c r="A490" s="2"/>
      <c r="B490" s="2"/>
      <c r="C490" s="47"/>
      <c r="D490" s="2"/>
      <c r="E490" s="47"/>
      <c r="F490" s="2"/>
      <c r="G490" s="2"/>
      <c r="H490" s="2"/>
      <c r="I490" s="2"/>
      <c r="J490" s="2"/>
      <c r="K490" s="2"/>
      <c r="L490" s="2"/>
      <c r="M490" s="320"/>
      <c r="N490" s="2"/>
      <c r="O490" s="2"/>
      <c r="P490" s="2"/>
      <c r="Q490" s="2"/>
      <c r="R490" s="2"/>
      <c r="S490" s="2"/>
      <c r="T490" s="2"/>
      <c r="U490" s="2"/>
      <c r="V490" s="2"/>
      <c r="W490" s="2"/>
      <c r="X490" s="2"/>
      <c r="Y490" s="2"/>
      <c r="Z490" s="2"/>
      <c r="AA490" s="2"/>
    </row>
    <row r="491" spans="1:27" hidden="1">
      <c r="A491" s="2"/>
      <c r="B491" s="2"/>
      <c r="C491" s="47"/>
      <c r="D491" s="2"/>
      <c r="E491" s="47"/>
      <c r="F491" s="2"/>
      <c r="G491" s="2"/>
      <c r="H491" s="2"/>
      <c r="I491" s="2"/>
      <c r="J491" s="2"/>
      <c r="K491" s="2"/>
      <c r="L491" s="2"/>
      <c r="M491" s="320"/>
      <c r="N491" s="2"/>
      <c r="O491" s="2"/>
      <c r="P491" s="2"/>
      <c r="Q491" s="2"/>
      <c r="R491" s="2"/>
      <c r="S491" s="2"/>
      <c r="T491" s="2"/>
      <c r="U491" s="2"/>
      <c r="V491" s="2"/>
      <c r="W491" s="2"/>
      <c r="X491" s="2"/>
      <c r="Y491" s="2"/>
      <c r="Z491" s="2"/>
      <c r="AA491" s="2"/>
    </row>
    <row r="492" spans="1:27" hidden="1">
      <c r="A492" s="2"/>
      <c r="B492" s="2"/>
      <c r="C492" s="47"/>
      <c r="D492" s="2"/>
      <c r="E492" s="47"/>
      <c r="F492" s="2"/>
      <c r="G492" s="2"/>
      <c r="H492" s="2"/>
      <c r="I492" s="2"/>
      <c r="J492" s="2"/>
      <c r="K492" s="2"/>
      <c r="L492" s="2"/>
      <c r="M492" s="320"/>
      <c r="N492" s="2"/>
      <c r="O492" s="2"/>
      <c r="P492" s="2"/>
      <c r="Q492" s="2"/>
      <c r="R492" s="2"/>
      <c r="S492" s="2"/>
      <c r="T492" s="2"/>
      <c r="U492" s="2"/>
      <c r="V492" s="2"/>
      <c r="W492" s="2"/>
      <c r="X492" s="2"/>
      <c r="Y492" s="2"/>
      <c r="Z492" s="2"/>
      <c r="AA492" s="2"/>
    </row>
    <row r="493" spans="1:27" hidden="1">
      <c r="A493" s="2"/>
      <c r="B493" s="2"/>
      <c r="C493" s="47"/>
      <c r="D493" s="2"/>
      <c r="E493" s="47"/>
      <c r="F493" s="2"/>
      <c r="G493" s="2"/>
      <c r="H493" s="2"/>
      <c r="I493" s="2"/>
      <c r="J493" s="2"/>
      <c r="K493" s="2"/>
      <c r="L493" s="2"/>
      <c r="M493" s="320"/>
      <c r="N493" s="2"/>
      <c r="O493" s="2"/>
      <c r="P493" s="2"/>
      <c r="Q493" s="2"/>
      <c r="R493" s="2"/>
      <c r="S493" s="2"/>
      <c r="T493" s="2"/>
      <c r="U493" s="2"/>
      <c r="V493" s="2"/>
      <c r="W493" s="2"/>
      <c r="X493" s="2"/>
      <c r="Y493" s="2"/>
      <c r="Z493" s="2"/>
      <c r="AA493" s="2"/>
    </row>
    <row r="494" spans="1:27" hidden="1">
      <c r="A494" s="2"/>
      <c r="B494" s="2"/>
      <c r="C494" s="47"/>
      <c r="D494" s="2"/>
      <c r="E494" s="47"/>
      <c r="F494" s="2"/>
      <c r="G494" s="2"/>
      <c r="H494" s="2"/>
      <c r="I494" s="2"/>
      <c r="J494" s="2"/>
      <c r="K494" s="2"/>
      <c r="L494" s="2"/>
      <c r="M494" s="320"/>
      <c r="N494" s="2"/>
      <c r="O494" s="2"/>
      <c r="P494" s="2"/>
      <c r="Q494" s="2"/>
      <c r="R494" s="2"/>
      <c r="S494" s="2"/>
      <c r="T494" s="2"/>
      <c r="U494" s="2"/>
      <c r="V494" s="2"/>
      <c r="W494" s="2"/>
      <c r="X494" s="2"/>
      <c r="Y494" s="2"/>
      <c r="Z494" s="2"/>
      <c r="AA494" s="2"/>
    </row>
    <row r="495" spans="1:27" hidden="1">
      <c r="A495" s="2"/>
      <c r="B495" s="2"/>
      <c r="C495" s="47"/>
      <c r="D495" s="2"/>
      <c r="E495" s="47"/>
      <c r="F495" s="2"/>
      <c r="G495" s="2"/>
      <c r="H495" s="2"/>
      <c r="I495" s="2"/>
      <c r="J495" s="2"/>
      <c r="K495" s="2"/>
      <c r="L495" s="2"/>
      <c r="M495" s="320"/>
      <c r="N495" s="2"/>
      <c r="O495" s="2"/>
      <c r="P495" s="2"/>
      <c r="Q495" s="2"/>
      <c r="R495" s="2"/>
      <c r="S495" s="2"/>
      <c r="T495" s="2"/>
      <c r="U495" s="2"/>
      <c r="V495" s="2"/>
      <c r="W495" s="2"/>
      <c r="X495" s="2"/>
      <c r="Y495" s="2"/>
      <c r="Z495" s="2"/>
      <c r="AA495" s="2"/>
    </row>
    <row r="496" spans="1:27" hidden="1">
      <c r="A496" s="2"/>
      <c r="B496" s="2"/>
      <c r="C496" s="47"/>
      <c r="D496" s="2"/>
      <c r="E496" s="47"/>
      <c r="F496" s="2"/>
      <c r="G496" s="2"/>
      <c r="H496" s="2"/>
      <c r="I496" s="2"/>
      <c r="J496" s="2"/>
      <c r="K496" s="2"/>
      <c r="L496" s="2"/>
      <c r="M496" s="320"/>
      <c r="N496" s="2"/>
      <c r="O496" s="2"/>
      <c r="P496" s="2"/>
      <c r="Q496" s="2"/>
      <c r="R496" s="2"/>
      <c r="S496" s="2"/>
      <c r="T496" s="2"/>
      <c r="U496" s="2"/>
      <c r="V496" s="2"/>
      <c r="W496" s="2"/>
      <c r="X496" s="2"/>
      <c r="Y496" s="2"/>
      <c r="Z496" s="2"/>
      <c r="AA496" s="2"/>
    </row>
    <row r="497" spans="1:27" hidden="1">
      <c r="A497" s="2"/>
      <c r="B497" s="2"/>
      <c r="C497" s="47"/>
      <c r="D497" s="2"/>
      <c r="E497" s="47"/>
      <c r="F497" s="2"/>
      <c r="G497" s="2"/>
      <c r="H497" s="2"/>
      <c r="I497" s="2"/>
      <c r="J497" s="2"/>
      <c r="K497" s="2"/>
      <c r="L497" s="2"/>
      <c r="M497" s="320"/>
      <c r="N497" s="2"/>
      <c r="O497" s="2"/>
      <c r="P497" s="2"/>
      <c r="Q497" s="2"/>
      <c r="R497" s="2"/>
      <c r="S497" s="2"/>
      <c r="T497" s="2"/>
      <c r="U497" s="2"/>
      <c r="V497" s="2"/>
      <c r="W497" s="2"/>
      <c r="X497" s="2"/>
      <c r="Y497" s="2"/>
      <c r="Z497" s="2"/>
      <c r="AA497" s="2"/>
    </row>
    <row r="498" spans="1:27" hidden="1">
      <c r="A498" s="2"/>
      <c r="B498" s="2"/>
      <c r="C498" s="47"/>
      <c r="D498" s="2"/>
      <c r="E498" s="47"/>
      <c r="F498" s="2"/>
      <c r="G498" s="2"/>
      <c r="H498" s="2"/>
      <c r="I498" s="2"/>
      <c r="J498" s="2"/>
      <c r="K498" s="2"/>
      <c r="L498" s="2"/>
      <c r="M498" s="320"/>
      <c r="N498" s="2"/>
      <c r="O498" s="2"/>
      <c r="P498" s="2"/>
      <c r="Q498" s="2"/>
      <c r="R498" s="2"/>
      <c r="S498" s="2"/>
      <c r="T498" s="2"/>
      <c r="U498" s="2"/>
      <c r="V498" s="2"/>
      <c r="W498" s="2"/>
      <c r="X498" s="2"/>
      <c r="Y498" s="2"/>
      <c r="Z498" s="2"/>
      <c r="AA498" s="2"/>
    </row>
    <row r="499" spans="1:27" hidden="1">
      <c r="A499" s="2"/>
      <c r="B499" s="2"/>
      <c r="C499" s="47"/>
      <c r="D499" s="2"/>
      <c r="E499" s="47"/>
      <c r="F499" s="2"/>
      <c r="G499" s="2"/>
      <c r="H499" s="2"/>
      <c r="I499" s="2"/>
      <c r="J499" s="2"/>
      <c r="K499" s="2"/>
      <c r="L499" s="2"/>
      <c r="M499" s="320"/>
      <c r="N499" s="2"/>
      <c r="O499" s="2"/>
      <c r="P499" s="2"/>
      <c r="Q499" s="2"/>
      <c r="R499" s="2"/>
      <c r="S499" s="2"/>
      <c r="T499" s="2"/>
      <c r="U499" s="2"/>
      <c r="V499" s="2"/>
      <c r="W499" s="2"/>
      <c r="X499" s="2"/>
      <c r="Y499" s="2"/>
      <c r="Z499" s="2"/>
      <c r="AA499" s="2"/>
    </row>
    <row r="500" spans="1:27" hidden="1">
      <c r="A500" s="2"/>
      <c r="B500" s="2"/>
      <c r="C500" s="47"/>
      <c r="D500" s="2"/>
      <c r="E500" s="47"/>
      <c r="F500" s="2"/>
      <c r="G500" s="2"/>
      <c r="H500" s="2"/>
      <c r="I500" s="2"/>
      <c r="J500" s="2"/>
      <c r="K500" s="2"/>
      <c r="L500" s="2"/>
      <c r="M500" s="320"/>
      <c r="N500" s="2"/>
      <c r="O500" s="2"/>
      <c r="P500" s="2"/>
      <c r="Q500" s="2"/>
      <c r="R500" s="2"/>
      <c r="S500" s="2"/>
      <c r="T500" s="2"/>
      <c r="U500" s="2"/>
      <c r="V500" s="2"/>
      <c r="W500" s="2"/>
      <c r="X500" s="2"/>
      <c r="Y500" s="2"/>
      <c r="Z500" s="2"/>
      <c r="AA500" s="2"/>
    </row>
    <row r="501" spans="1:27" hidden="1">
      <c r="A501" s="2"/>
      <c r="B501" s="2"/>
      <c r="C501" s="47"/>
      <c r="D501" s="2"/>
      <c r="E501" s="47"/>
      <c r="F501" s="2"/>
      <c r="G501" s="2"/>
      <c r="H501" s="2"/>
      <c r="I501" s="2"/>
      <c r="J501" s="2"/>
      <c r="K501" s="2"/>
      <c r="L501" s="2"/>
      <c r="M501" s="320"/>
      <c r="N501" s="2"/>
      <c r="O501" s="2"/>
      <c r="P501" s="2"/>
      <c r="Q501" s="2"/>
      <c r="R501" s="2"/>
      <c r="S501" s="2"/>
      <c r="T501" s="2"/>
      <c r="U501" s="2"/>
      <c r="V501" s="2"/>
      <c r="W501" s="2"/>
      <c r="X501" s="2"/>
      <c r="Y501" s="2"/>
      <c r="Z501" s="2"/>
      <c r="AA501" s="2"/>
    </row>
    <row r="502" spans="1:27" hidden="1">
      <c r="A502" s="2"/>
      <c r="B502" s="2"/>
      <c r="C502" s="47"/>
      <c r="D502" s="2"/>
      <c r="E502" s="47"/>
      <c r="F502" s="2"/>
      <c r="G502" s="2"/>
      <c r="H502" s="2"/>
      <c r="I502" s="2"/>
      <c r="J502" s="2"/>
      <c r="K502" s="2"/>
      <c r="L502" s="2"/>
      <c r="M502" s="320"/>
      <c r="N502" s="2"/>
      <c r="O502" s="2"/>
      <c r="P502" s="2"/>
      <c r="Q502" s="2"/>
      <c r="R502" s="2"/>
      <c r="S502" s="2"/>
      <c r="T502" s="2"/>
      <c r="U502" s="2"/>
      <c r="V502" s="2"/>
      <c r="W502" s="2"/>
      <c r="X502" s="2"/>
      <c r="Y502" s="2"/>
      <c r="Z502" s="2"/>
      <c r="AA502" s="2"/>
    </row>
    <row r="503" spans="1:27" hidden="1">
      <c r="A503" s="2"/>
      <c r="B503" s="2"/>
      <c r="C503" s="47"/>
      <c r="D503" s="2"/>
      <c r="E503" s="47"/>
      <c r="F503" s="2"/>
      <c r="G503" s="2"/>
      <c r="H503" s="2"/>
      <c r="I503" s="2"/>
      <c r="J503" s="2"/>
      <c r="K503" s="2"/>
      <c r="L503" s="2"/>
      <c r="M503" s="320"/>
      <c r="N503" s="2"/>
      <c r="O503" s="2"/>
      <c r="P503" s="2"/>
      <c r="Q503" s="2"/>
      <c r="R503" s="2"/>
      <c r="S503" s="2"/>
      <c r="T503" s="2"/>
      <c r="U503" s="2"/>
      <c r="V503" s="2"/>
      <c r="W503" s="2"/>
      <c r="X503" s="2"/>
      <c r="Y503" s="2"/>
      <c r="Z503" s="2"/>
      <c r="AA503" s="2"/>
    </row>
    <row r="504" spans="1:27" hidden="1">
      <c r="A504" s="2"/>
      <c r="B504" s="2"/>
      <c r="C504" s="47"/>
      <c r="D504" s="2"/>
      <c r="E504" s="47"/>
      <c r="F504" s="2"/>
      <c r="G504" s="2"/>
      <c r="H504" s="2"/>
      <c r="I504" s="2"/>
      <c r="J504" s="2"/>
      <c r="K504" s="2"/>
      <c r="L504" s="2"/>
      <c r="M504" s="320"/>
      <c r="N504" s="2"/>
      <c r="O504" s="2"/>
      <c r="P504" s="2"/>
      <c r="Q504" s="2"/>
      <c r="R504" s="2"/>
      <c r="S504" s="2"/>
      <c r="T504" s="2"/>
      <c r="U504" s="2"/>
      <c r="V504" s="2"/>
      <c r="W504" s="2"/>
      <c r="X504" s="2"/>
      <c r="Y504" s="2"/>
      <c r="Z504" s="2"/>
      <c r="AA504" s="2"/>
    </row>
    <row r="505" spans="1:27" hidden="1">
      <c r="A505" s="2"/>
      <c r="B505" s="2"/>
      <c r="C505" s="47"/>
      <c r="D505" s="2"/>
      <c r="E505" s="47"/>
      <c r="F505" s="2"/>
      <c r="G505" s="2"/>
      <c r="H505" s="2"/>
      <c r="I505" s="2"/>
      <c r="J505" s="2"/>
      <c r="K505" s="2"/>
      <c r="L505" s="2"/>
      <c r="M505" s="320"/>
      <c r="N505" s="2"/>
      <c r="O505" s="2"/>
      <c r="P505" s="2"/>
      <c r="Q505" s="2"/>
      <c r="R505" s="2"/>
      <c r="S505" s="2"/>
      <c r="T505" s="2"/>
      <c r="U505" s="2"/>
      <c r="V505" s="2"/>
      <c r="W505" s="2"/>
      <c r="X505" s="2"/>
      <c r="Y505" s="2"/>
      <c r="Z505" s="2"/>
      <c r="AA505" s="2"/>
    </row>
    <row r="506" spans="1:27" hidden="1">
      <c r="A506" s="2"/>
      <c r="B506" s="2"/>
      <c r="C506" s="47"/>
      <c r="D506" s="2"/>
      <c r="E506" s="47"/>
      <c r="F506" s="2"/>
      <c r="G506" s="2"/>
      <c r="H506" s="2"/>
      <c r="I506" s="2"/>
      <c r="J506" s="2"/>
      <c r="K506" s="2"/>
      <c r="L506" s="2"/>
      <c r="M506" s="320"/>
      <c r="N506" s="2"/>
      <c r="O506" s="2"/>
      <c r="P506" s="2"/>
      <c r="Q506" s="2"/>
      <c r="R506" s="2"/>
      <c r="S506" s="2"/>
      <c r="T506" s="2"/>
      <c r="U506" s="2"/>
      <c r="V506" s="2"/>
      <c r="W506" s="2"/>
      <c r="X506" s="2"/>
      <c r="Y506" s="2"/>
      <c r="Z506" s="2"/>
      <c r="AA506" s="2"/>
    </row>
    <row r="507" spans="1:27" hidden="1">
      <c r="A507" s="2"/>
      <c r="B507" s="2"/>
      <c r="C507" s="47"/>
      <c r="D507" s="2"/>
      <c r="E507" s="47"/>
      <c r="F507" s="2"/>
      <c r="G507" s="2"/>
      <c r="H507" s="2"/>
      <c r="I507" s="2"/>
      <c r="J507" s="2"/>
      <c r="K507" s="2"/>
      <c r="L507" s="2"/>
      <c r="M507" s="320"/>
      <c r="N507" s="2"/>
      <c r="O507" s="2"/>
      <c r="P507" s="2"/>
      <c r="Q507" s="2"/>
      <c r="R507" s="2"/>
      <c r="S507" s="2"/>
      <c r="T507" s="2"/>
      <c r="U507" s="2"/>
      <c r="V507" s="2"/>
      <c r="W507" s="2"/>
      <c r="X507" s="2"/>
      <c r="Y507" s="2"/>
      <c r="Z507" s="2"/>
      <c r="AA507" s="2"/>
    </row>
    <row r="508" spans="1:27" hidden="1">
      <c r="A508" s="2"/>
      <c r="B508" s="2"/>
      <c r="C508" s="47"/>
      <c r="D508" s="2"/>
      <c r="E508" s="47"/>
      <c r="F508" s="2"/>
      <c r="G508" s="2"/>
      <c r="H508" s="2"/>
      <c r="I508" s="2"/>
      <c r="J508" s="2"/>
      <c r="K508" s="2"/>
      <c r="L508" s="2"/>
      <c r="M508" s="320"/>
      <c r="N508" s="2"/>
      <c r="O508" s="2"/>
      <c r="P508" s="2"/>
      <c r="Q508" s="2"/>
      <c r="R508" s="2"/>
      <c r="S508" s="2"/>
      <c r="T508" s="2"/>
      <c r="U508" s="2"/>
      <c r="V508" s="2"/>
      <c r="W508" s="2"/>
      <c r="X508" s="2"/>
      <c r="Y508" s="2"/>
      <c r="Z508" s="2"/>
      <c r="AA508" s="2"/>
    </row>
    <row r="509" spans="1:27" hidden="1">
      <c r="A509" s="2"/>
      <c r="B509" s="2"/>
      <c r="C509" s="47"/>
      <c r="D509" s="2"/>
      <c r="E509" s="47"/>
      <c r="F509" s="2"/>
      <c r="G509" s="2"/>
      <c r="H509" s="2"/>
      <c r="I509" s="2"/>
      <c r="J509" s="2"/>
      <c r="K509" s="2"/>
      <c r="L509" s="2"/>
      <c r="M509" s="320"/>
      <c r="N509" s="2"/>
      <c r="O509" s="2"/>
      <c r="P509" s="2"/>
      <c r="Q509" s="2"/>
      <c r="R509" s="2"/>
      <c r="S509" s="2"/>
      <c r="T509" s="2"/>
      <c r="U509" s="2"/>
      <c r="V509" s="2"/>
      <c r="W509" s="2"/>
      <c r="X509" s="2"/>
      <c r="Y509" s="2"/>
      <c r="Z509" s="2"/>
      <c r="AA509" s="2"/>
    </row>
    <row r="510" spans="1:27" hidden="1">
      <c r="A510" s="2"/>
      <c r="B510" s="2"/>
      <c r="C510" s="47"/>
      <c r="D510" s="2"/>
      <c r="E510" s="47"/>
      <c r="F510" s="2"/>
      <c r="G510" s="2"/>
      <c r="H510" s="2"/>
      <c r="I510" s="2"/>
      <c r="J510" s="2"/>
      <c r="K510" s="2"/>
      <c r="L510" s="2"/>
      <c r="M510" s="320"/>
      <c r="N510" s="2"/>
      <c r="O510" s="2"/>
      <c r="P510" s="2"/>
      <c r="Q510" s="2"/>
      <c r="R510" s="2"/>
      <c r="S510" s="2"/>
      <c r="T510" s="2"/>
      <c r="U510" s="2"/>
      <c r="V510" s="2"/>
      <c r="W510" s="2"/>
      <c r="X510" s="2"/>
      <c r="Y510" s="2"/>
      <c r="Z510" s="2"/>
      <c r="AA510" s="2"/>
    </row>
    <row r="511" spans="1:27" hidden="1">
      <c r="A511" s="2"/>
      <c r="B511" s="2"/>
      <c r="C511" s="47"/>
      <c r="D511" s="2"/>
      <c r="E511" s="47"/>
      <c r="F511" s="2"/>
      <c r="G511" s="2"/>
      <c r="H511" s="2"/>
      <c r="I511" s="2"/>
      <c r="J511" s="2"/>
      <c r="K511" s="2"/>
      <c r="L511" s="2"/>
      <c r="M511" s="320"/>
      <c r="N511" s="2"/>
      <c r="O511" s="2"/>
      <c r="P511" s="2"/>
      <c r="Q511" s="2"/>
      <c r="R511" s="2"/>
      <c r="S511" s="2"/>
      <c r="T511" s="2"/>
      <c r="U511" s="2"/>
      <c r="V511" s="2"/>
      <c r="W511" s="2"/>
      <c r="X511" s="2"/>
      <c r="Y511" s="2"/>
      <c r="Z511" s="2"/>
      <c r="AA511" s="2"/>
    </row>
    <row r="512" spans="1:27" hidden="1">
      <c r="A512" s="2"/>
      <c r="B512" s="2"/>
      <c r="C512" s="47"/>
      <c r="D512" s="2"/>
      <c r="E512" s="47"/>
      <c r="F512" s="2"/>
      <c r="G512" s="2"/>
      <c r="H512" s="2"/>
      <c r="I512" s="2"/>
      <c r="J512" s="2"/>
      <c r="K512" s="2"/>
      <c r="L512" s="2"/>
      <c r="M512" s="320"/>
      <c r="N512" s="2"/>
      <c r="O512" s="2"/>
      <c r="P512" s="2"/>
      <c r="Q512" s="2"/>
      <c r="R512" s="2"/>
      <c r="S512" s="2"/>
      <c r="T512" s="2"/>
      <c r="U512" s="2"/>
      <c r="V512" s="2"/>
      <c r="W512" s="2"/>
      <c r="X512" s="2"/>
      <c r="Y512" s="2"/>
      <c r="Z512" s="2"/>
      <c r="AA512" s="2"/>
    </row>
    <row r="513" spans="1:27" hidden="1">
      <c r="A513" s="2"/>
      <c r="B513" s="2"/>
      <c r="C513" s="47"/>
      <c r="D513" s="2"/>
      <c r="E513" s="47"/>
      <c r="F513" s="2"/>
      <c r="G513" s="2"/>
      <c r="H513" s="2"/>
      <c r="I513" s="2"/>
      <c r="J513" s="2"/>
      <c r="K513" s="2"/>
      <c r="L513" s="2"/>
      <c r="M513" s="320"/>
      <c r="N513" s="2"/>
      <c r="O513" s="2"/>
      <c r="P513" s="2"/>
      <c r="Q513" s="2"/>
      <c r="R513" s="2"/>
      <c r="S513" s="2"/>
      <c r="T513" s="2"/>
      <c r="U513" s="2"/>
      <c r="V513" s="2"/>
      <c r="W513" s="2"/>
      <c r="X513" s="2"/>
      <c r="Y513" s="2"/>
      <c r="Z513" s="2"/>
      <c r="AA513" s="2"/>
    </row>
    <row r="514" spans="1:27" hidden="1">
      <c r="A514" s="2"/>
      <c r="B514" s="2"/>
      <c r="C514" s="47"/>
      <c r="D514" s="2"/>
      <c r="E514" s="47"/>
      <c r="F514" s="2"/>
      <c r="G514" s="2"/>
      <c r="H514" s="2"/>
      <c r="I514" s="2"/>
      <c r="J514" s="2"/>
      <c r="K514" s="2"/>
      <c r="L514" s="2"/>
      <c r="M514" s="320"/>
      <c r="N514" s="2"/>
      <c r="O514" s="2"/>
      <c r="P514" s="2"/>
      <c r="Q514" s="2"/>
      <c r="R514" s="2"/>
      <c r="S514" s="2"/>
      <c r="T514" s="2"/>
      <c r="U514" s="2"/>
      <c r="V514" s="2"/>
      <c r="W514" s="2"/>
      <c r="X514" s="2"/>
      <c r="Y514" s="2"/>
      <c r="Z514" s="2"/>
      <c r="AA514" s="2"/>
    </row>
    <row r="515" spans="1:27" hidden="1">
      <c r="A515" s="2"/>
      <c r="B515" s="2"/>
      <c r="C515" s="47"/>
      <c r="D515" s="2"/>
      <c r="E515" s="47"/>
      <c r="F515" s="2"/>
      <c r="G515" s="2"/>
      <c r="H515" s="2"/>
      <c r="I515" s="2"/>
      <c r="J515" s="2"/>
      <c r="K515" s="2"/>
      <c r="L515" s="2"/>
      <c r="M515" s="320"/>
      <c r="N515" s="2"/>
      <c r="O515" s="2"/>
      <c r="P515" s="2"/>
      <c r="Q515" s="2"/>
      <c r="R515" s="2"/>
      <c r="S515" s="2"/>
      <c r="T515" s="2"/>
      <c r="U515" s="2"/>
      <c r="V515" s="2"/>
      <c r="W515" s="2"/>
      <c r="X515" s="2"/>
      <c r="Y515" s="2"/>
      <c r="Z515" s="2"/>
      <c r="AA515" s="2"/>
    </row>
    <row r="516" spans="1:27" hidden="1">
      <c r="A516" s="2"/>
      <c r="B516" s="2"/>
      <c r="C516" s="47"/>
      <c r="D516" s="2"/>
      <c r="E516" s="47"/>
      <c r="F516" s="2"/>
      <c r="G516" s="2"/>
      <c r="H516" s="2"/>
      <c r="I516" s="2"/>
      <c r="J516" s="2"/>
      <c r="K516" s="2"/>
      <c r="L516" s="2"/>
      <c r="M516" s="320"/>
      <c r="N516" s="2"/>
      <c r="O516" s="2"/>
      <c r="P516" s="2"/>
      <c r="Q516" s="2"/>
      <c r="R516" s="2"/>
      <c r="S516" s="2"/>
      <c r="T516" s="2"/>
      <c r="U516" s="2"/>
      <c r="V516" s="2"/>
      <c r="W516" s="2"/>
      <c r="X516" s="2"/>
      <c r="Y516" s="2"/>
      <c r="Z516" s="2"/>
      <c r="AA516" s="2"/>
    </row>
    <row r="517" spans="1:27" hidden="1">
      <c r="A517" s="2"/>
      <c r="B517" s="2"/>
      <c r="C517" s="47"/>
      <c r="D517" s="2"/>
      <c r="E517" s="47"/>
      <c r="F517" s="2"/>
      <c r="G517" s="2"/>
      <c r="H517" s="2"/>
      <c r="I517" s="2"/>
      <c r="J517" s="2"/>
      <c r="K517" s="2"/>
      <c r="L517" s="2"/>
      <c r="M517" s="320"/>
      <c r="N517" s="2"/>
      <c r="O517" s="2"/>
      <c r="P517" s="2"/>
      <c r="Q517" s="2"/>
      <c r="R517" s="2"/>
      <c r="S517" s="2"/>
      <c r="T517" s="2"/>
      <c r="U517" s="2"/>
      <c r="V517" s="2"/>
      <c r="W517" s="2"/>
      <c r="X517" s="2"/>
      <c r="Y517" s="2"/>
      <c r="Z517" s="2"/>
      <c r="AA517" s="2"/>
    </row>
    <row r="518" spans="1:27" hidden="1">
      <c r="A518" s="2"/>
      <c r="B518" s="2"/>
      <c r="C518" s="47"/>
      <c r="D518" s="2"/>
      <c r="E518" s="47"/>
      <c r="F518" s="2"/>
      <c r="G518" s="2"/>
      <c r="H518" s="2"/>
      <c r="I518" s="2"/>
      <c r="J518" s="2"/>
      <c r="K518" s="2"/>
      <c r="L518" s="2"/>
      <c r="M518" s="320"/>
      <c r="N518" s="2"/>
      <c r="O518" s="2"/>
      <c r="P518" s="2"/>
      <c r="Q518" s="2"/>
      <c r="R518" s="2"/>
      <c r="S518" s="2"/>
      <c r="T518" s="2"/>
      <c r="U518" s="2"/>
      <c r="V518" s="2"/>
      <c r="W518" s="2"/>
      <c r="X518" s="2"/>
      <c r="Y518" s="2"/>
      <c r="Z518" s="2"/>
      <c r="AA518" s="2"/>
    </row>
    <row r="519" spans="1:27" hidden="1">
      <c r="A519" s="2"/>
      <c r="B519" s="2"/>
      <c r="C519" s="47"/>
      <c r="D519" s="2"/>
      <c r="E519" s="47"/>
      <c r="F519" s="2"/>
      <c r="G519" s="2"/>
      <c r="H519" s="2"/>
      <c r="I519" s="2"/>
      <c r="J519" s="2"/>
      <c r="K519" s="2"/>
      <c r="L519" s="2"/>
      <c r="M519" s="320"/>
      <c r="N519" s="2"/>
      <c r="O519" s="2"/>
      <c r="P519" s="2"/>
      <c r="Q519" s="2"/>
      <c r="R519" s="2"/>
      <c r="S519" s="2"/>
      <c r="T519" s="2"/>
      <c r="U519" s="2"/>
      <c r="V519" s="2"/>
      <c r="W519" s="2"/>
      <c r="X519" s="2"/>
      <c r="Y519" s="2"/>
      <c r="Z519" s="2"/>
      <c r="AA519" s="2"/>
    </row>
    <row r="520" spans="1:27" hidden="1">
      <c r="A520" s="2"/>
      <c r="B520" s="2"/>
      <c r="C520" s="47"/>
      <c r="D520" s="2"/>
      <c r="E520" s="47"/>
      <c r="F520" s="2"/>
      <c r="G520" s="2"/>
      <c r="H520" s="2"/>
      <c r="I520" s="2"/>
      <c r="J520" s="2"/>
      <c r="K520" s="2"/>
      <c r="L520" s="2"/>
      <c r="M520" s="320"/>
      <c r="N520" s="2"/>
      <c r="O520" s="2"/>
      <c r="P520" s="2"/>
      <c r="Q520" s="2"/>
      <c r="R520" s="2"/>
      <c r="S520" s="2"/>
      <c r="T520" s="2"/>
      <c r="U520" s="2"/>
      <c r="V520" s="2"/>
      <c r="W520" s="2"/>
      <c r="X520" s="2"/>
      <c r="Y520" s="2"/>
      <c r="Z520" s="2"/>
      <c r="AA520" s="2"/>
    </row>
    <row r="521" spans="1:27" hidden="1">
      <c r="A521" s="2"/>
      <c r="B521" s="2"/>
      <c r="C521" s="47"/>
      <c r="D521" s="2"/>
      <c r="E521" s="47"/>
      <c r="F521" s="2"/>
      <c r="G521" s="2"/>
      <c r="H521" s="2"/>
      <c r="I521" s="2"/>
      <c r="J521" s="2"/>
      <c r="K521" s="2"/>
      <c r="L521" s="2"/>
      <c r="M521" s="320"/>
      <c r="N521" s="2"/>
      <c r="O521" s="2"/>
      <c r="P521" s="2"/>
      <c r="Q521" s="2"/>
      <c r="R521" s="2"/>
      <c r="S521" s="2"/>
      <c r="T521" s="2"/>
      <c r="U521" s="2"/>
      <c r="V521" s="2"/>
      <c r="W521" s="2"/>
      <c r="X521" s="2"/>
      <c r="Y521" s="2"/>
      <c r="Z521" s="2"/>
      <c r="AA521" s="2"/>
    </row>
    <row r="522" spans="1:27" hidden="1">
      <c r="A522" s="2"/>
      <c r="B522" s="2"/>
      <c r="C522" s="47"/>
      <c r="D522" s="2"/>
      <c r="E522" s="47"/>
      <c r="F522" s="2"/>
      <c r="G522" s="2"/>
      <c r="H522" s="2"/>
      <c r="I522" s="2"/>
      <c r="J522" s="2"/>
      <c r="K522" s="2"/>
      <c r="L522" s="2"/>
      <c r="M522" s="320"/>
      <c r="N522" s="2"/>
      <c r="O522" s="2"/>
      <c r="P522" s="2"/>
      <c r="Q522" s="2"/>
      <c r="R522" s="2"/>
      <c r="S522" s="2"/>
      <c r="T522" s="2"/>
      <c r="U522" s="2"/>
      <c r="V522" s="2"/>
      <c r="W522" s="2"/>
      <c r="X522" s="2"/>
      <c r="Y522" s="2"/>
      <c r="Z522" s="2"/>
      <c r="AA522" s="2"/>
    </row>
    <row r="523" spans="1:27" hidden="1">
      <c r="A523" s="2"/>
      <c r="B523" s="2"/>
      <c r="C523" s="47"/>
      <c r="D523" s="2"/>
      <c r="E523" s="47"/>
      <c r="F523" s="2"/>
      <c r="G523" s="2"/>
      <c r="H523" s="2"/>
      <c r="I523" s="2"/>
      <c r="J523" s="2"/>
      <c r="K523" s="2"/>
      <c r="L523" s="2"/>
      <c r="M523" s="320"/>
      <c r="N523" s="2"/>
      <c r="O523" s="2"/>
      <c r="P523" s="2"/>
      <c r="Q523" s="2"/>
      <c r="R523" s="2"/>
      <c r="S523" s="2"/>
      <c r="T523" s="2"/>
      <c r="U523" s="2"/>
      <c r="V523" s="2"/>
      <c r="W523" s="2"/>
      <c r="X523" s="2"/>
      <c r="Y523" s="2"/>
      <c r="Z523" s="2"/>
      <c r="AA523" s="2"/>
    </row>
    <row r="524" spans="1:27" hidden="1">
      <c r="A524" s="2"/>
      <c r="B524" s="2"/>
      <c r="C524" s="47"/>
      <c r="D524" s="2"/>
      <c r="E524" s="47"/>
      <c r="F524" s="2"/>
      <c r="G524" s="2"/>
      <c r="H524" s="2"/>
      <c r="I524" s="2"/>
      <c r="J524" s="2"/>
      <c r="K524" s="2"/>
      <c r="L524" s="2"/>
      <c r="M524" s="320"/>
      <c r="N524" s="2"/>
      <c r="O524" s="2"/>
      <c r="P524" s="2"/>
      <c r="Q524" s="2"/>
      <c r="R524" s="2"/>
      <c r="S524" s="2"/>
      <c r="T524" s="2"/>
      <c r="U524" s="2"/>
      <c r="V524" s="2"/>
      <c r="W524" s="2"/>
      <c r="X524" s="2"/>
      <c r="Y524" s="2"/>
      <c r="Z524" s="2"/>
      <c r="AA524" s="2"/>
    </row>
    <row r="525" spans="1:27" hidden="1">
      <c r="A525" s="2"/>
      <c r="B525" s="2"/>
      <c r="C525" s="47"/>
      <c r="D525" s="2"/>
      <c r="E525" s="47"/>
      <c r="F525" s="2"/>
      <c r="G525" s="2"/>
      <c r="H525" s="2"/>
      <c r="I525" s="2"/>
      <c r="J525" s="2"/>
      <c r="K525" s="2"/>
      <c r="L525" s="2"/>
      <c r="M525" s="320"/>
      <c r="N525" s="2"/>
      <c r="O525" s="2"/>
      <c r="P525" s="2"/>
      <c r="Q525" s="2"/>
      <c r="R525" s="2"/>
      <c r="S525" s="2"/>
      <c r="T525" s="2"/>
      <c r="U525" s="2"/>
      <c r="V525" s="2"/>
      <c r="W525" s="2"/>
      <c r="X525" s="2"/>
      <c r="Y525" s="2"/>
      <c r="Z525" s="2"/>
      <c r="AA525" s="2"/>
    </row>
    <row r="526" spans="1:27" hidden="1">
      <c r="A526" s="2"/>
      <c r="B526" s="2"/>
      <c r="C526" s="47"/>
      <c r="D526" s="2"/>
      <c r="E526" s="47"/>
      <c r="F526" s="2"/>
      <c r="G526" s="2"/>
      <c r="H526" s="2"/>
      <c r="I526" s="2"/>
      <c r="J526" s="2"/>
      <c r="K526" s="2"/>
      <c r="L526" s="2"/>
      <c r="M526" s="320"/>
      <c r="N526" s="2"/>
      <c r="O526" s="2"/>
      <c r="P526" s="2"/>
      <c r="Q526" s="2"/>
      <c r="R526" s="2"/>
      <c r="S526" s="2"/>
      <c r="T526" s="2"/>
      <c r="U526" s="2"/>
      <c r="V526" s="2"/>
      <c r="W526" s="2"/>
      <c r="X526" s="2"/>
      <c r="Y526" s="2"/>
      <c r="Z526" s="2"/>
      <c r="AA526" s="2"/>
    </row>
    <row r="527" spans="1:27" hidden="1">
      <c r="A527" s="2"/>
      <c r="B527" s="2"/>
      <c r="C527" s="47"/>
      <c r="D527" s="2"/>
      <c r="E527" s="47"/>
      <c r="F527" s="2"/>
      <c r="G527" s="2"/>
      <c r="H527" s="2"/>
      <c r="I527" s="2"/>
      <c r="J527" s="2"/>
      <c r="K527" s="2"/>
      <c r="L527" s="2"/>
      <c r="M527" s="320"/>
      <c r="N527" s="2"/>
      <c r="O527" s="2"/>
      <c r="P527" s="2"/>
      <c r="Q527" s="2"/>
      <c r="R527" s="2"/>
      <c r="S527" s="2"/>
      <c r="T527" s="2"/>
      <c r="U527" s="2"/>
      <c r="V527" s="2"/>
      <c r="W527" s="2"/>
      <c r="X527" s="2"/>
      <c r="Y527" s="2"/>
      <c r="Z527" s="2"/>
      <c r="AA527" s="2"/>
    </row>
    <row r="528" spans="1:27" hidden="1">
      <c r="A528" s="2"/>
      <c r="B528" s="2"/>
      <c r="C528" s="47"/>
      <c r="D528" s="2"/>
      <c r="E528" s="47"/>
      <c r="F528" s="2"/>
      <c r="G528" s="2"/>
      <c r="H528" s="2"/>
      <c r="I528" s="2"/>
      <c r="J528" s="2"/>
      <c r="K528" s="2"/>
      <c r="L528" s="2"/>
      <c r="M528" s="320"/>
      <c r="N528" s="2"/>
      <c r="O528" s="2"/>
      <c r="P528" s="2"/>
      <c r="Q528" s="2"/>
      <c r="R528" s="2"/>
      <c r="S528" s="2"/>
      <c r="T528" s="2"/>
      <c r="U528" s="2"/>
      <c r="V528" s="2"/>
      <c r="W528" s="2"/>
      <c r="X528" s="2"/>
      <c r="Y528" s="2"/>
      <c r="Z528" s="2"/>
      <c r="AA528" s="2"/>
    </row>
    <row r="529" spans="1:27" hidden="1">
      <c r="A529" s="2"/>
      <c r="B529" s="2"/>
      <c r="C529" s="47"/>
      <c r="D529" s="2"/>
      <c r="E529" s="47"/>
      <c r="F529" s="2"/>
      <c r="G529" s="2"/>
      <c r="H529" s="2"/>
      <c r="I529" s="2"/>
      <c r="J529" s="2"/>
      <c r="K529" s="2"/>
      <c r="L529" s="2"/>
      <c r="M529" s="320"/>
      <c r="N529" s="2"/>
      <c r="O529" s="2"/>
      <c r="P529" s="2"/>
      <c r="Q529" s="2"/>
      <c r="R529" s="2"/>
      <c r="S529" s="2"/>
      <c r="T529" s="2"/>
      <c r="U529" s="2"/>
      <c r="V529" s="2"/>
      <c r="W529" s="2"/>
      <c r="X529" s="2"/>
      <c r="Y529" s="2"/>
      <c r="Z529" s="2"/>
      <c r="AA529" s="2"/>
    </row>
    <row r="530" spans="1:27" hidden="1">
      <c r="A530" s="2"/>
      <c r="B530" s="2"/>
      <c r="C530" s="47"/>
      <c r="D530" s="2"/>
      <c r="E530" s="47"/>
      <c r="F530" s="2"/>
      <c r="G530" s="2"/>
      <c r="H530" s="2"/>
      <c r="I530" s="2"/>
      <c r="J530" s="2"/>
      <c r="K530" s="2"/>
      <c r="L530" s="2"/>
      <c r="M530" s="320"/>
      <c r="N530" s="2"/>
      <c r="O530" s="2"/>
      <c r="P530" s="2"/>
      <c r="Q530" s="2"/>
      <c r="R530" s="2"/>
      <c r="S530" s="2"/>
      <c r="T530" s="2"/>
      <c r="U530" s="2"/>
      <c r="V530" s="2"/>
      <c r="W530" s="2"/>
      <c r="X530" s="2"/>
      <c r="Y530" s="2"/>
      <c r="Z530" s="2"/>
      <c r="AA530" s="2"/>
    </row>
    <row r="531" spans="1:27" hidden="1">
      <c r="A531" s="2"/>
      <c r="B531" s="2"/>
      <c r="C531" s="47"/>
      <c r="D531" s="2"/>
      <c r="E531" s="47"/>
      <c r="F531" s="2"/>
      <c r="G531" s="2"/>
      <c r="H531" s="2"/>
      <c r="I531" s="2"/>
      <c r="J531" s="2"/>
      <c r="K531" s="2"/>
      <c r="L531" s="2"/>
      <c r="M531" s="320"/>
      <c r="N531" s="2"/>
      <c r="O531" s="2"/>
      <c r="P531" s="2"/>
      <c r="Q531" s="2"/>
      <c r="R531" s="2"/>
      <c r="S531" s="2"/>
      <c r="T531" s="2"/>
      <c r="U531" s="2"/>
      <c r="V531" s="2"/>
      <c r="W531" s="2"/>
      <c r="X531" s="2"/>
      <c r="Y531" s="2"/>
      <c r="Z531" s="2"/>
      <c r="AA531" s="2"/>
    </row>
    <row r="532" spans="1:27" hidden="1">
      <c r="A532" s="2"/>
      <c r="B532" s="2"/>
      <c r="C532" s="47"/>
      <c r="D532" s="2"/>
      <c r="E532" s="47"/>
      <c r="F532" s="2"/>
      <c r="G532" s="2"/>
      <c r="H532" s="2"/>
      <c r="I532" s="2"/>
      <c r="J532" s="2"/>
      <c r="K532" s="2"/>
      <c r="L532" s="2"/>
      <c r="M532" s="320"/>
      <c r="N532" s="2"/>
      <c r="O532" s="2"/>
      <c r="P532" s="2"/>
      <c r="Q532" s="2"/>
      <c r="R532" s="2"/>
      <c r="S532" s="2"/>
      <c r="T532" s="2"/>
      <c r="U532" s="2"/>
      <c r="V532" s="2"/>
      <c r="W532" s="2"/>
      <c r="X532" s="2"/>
      <c r="Y532" s="2"/>
      <c r="Z532" s="2"/>
      <c r="AA532" s="2"/>
    </row>
    <row r="533" spans="1:27" hidden="1">
      <c r="A533" s="2"/>
      <c r="B533" s="2"/>
      <c r="C533" s="47"/>
      <c r="D533" s="2"/>
      <c r="E533" s="47"/>
      <c r="F533" s="2"/>
      <c r="G533" s="2"/>
      <c r="H533" s="2"/>
      <c r="I533" s="2"/>
      <c r="J533" s="2"/>
      <c r="K533" s="2"/>
      <c r="L533" s="2"/>
      <c r="M533" s="320"/>
      <c r="N533" s="2"/>
      <c r="O533" s="2"/>
      <c r="P533" s="2"/>
      <c r="Q533" s="2"/>
      <c r="R533" s="2"/>
      <c r="S533" s="2"/>
      <c r="T533" s="2"/>
      <c r="U533" s="2"/>
      <c r="V533" s="2"/>
      <c r="W533" s="2"/>
      <c r="X533" s="2"/>
      <c r="Y533" s="2"/>
      <c r="Z533" s="2"/>
      <c r="AA533" s="2"/>
    </row>
    <row r="534" spans="1:27" hidden="1">
      <c r="A534" s="2"/>
      <c r="B534" s="2"/>
      <c r="C534" s="47"/>
      <c r="D534" s="2"/>
      <c r="E534" s="47"/>
      <c r="F534" s="2"/>
      <c r="G534" s="2"/>
      <c r="H534" s="2"/>
      <c r="I534" s="2"/>
      <c r="J534" s="2"/>
      <c r="K534" s="2"/>
      <c r="L534" s="2"/>
      <c r="M534" s="320"/>
      <c r="N534" s="2"/>
      <c r="O534" s="2"/>
      <c r="P534" s="2"/>
      <c r="Q534" s="2"/>
      <c r="R534" s="2"/>
      <c r="S534" s="2"/>
      <c r="T534" s="2"/>
      <c r="U534" s="2"/>
      <c r="V534" s="2"/>
      <c r="W534" s="2"/>
      <c r="X534" s="2"/>
      <c r="Y534" s="2"/>
      <c r="Z534" s="2"/>
      <c r="AA534" s="2"/>
    </row>
    <row r="535" spans="1:27" hidden="1">
      <c r="A535" s="2"/>
      <c r="B535" s="2"/>
      <c r="C535" s="47"/>
      <c r="D535" s="2"/>
      <c r="E535" s="47"/>
      <c r="F535" s="2"/>
      <c r="G535" s="2"/>
      <c r="H535" s="2"/>
      <c r="I535" s="2"/>
      <c r="J535" s="2"/>
      <c r="K535" s="2"/>
      <c r="L535" s="2"/>
      <c r="M535" s="320"/>
      <c r="N535" s="2"/>
      <c r="O535" s="2"/>
      <c r="P535" s="2"/>
      <c r="Q535" s="2"/>
      <c r="R535" s="2"/>
      <c r="S535" s="2"/>
      <c r="T535" s="2"/>
      <c r="U535" s="2"/>
      <c r="V535" s="2"/>
      <c r="W535" s="2"/>
      <c r="X535" s="2"/>
      <c r="Y535" s="2"/>
      <c r="Z535" s="2"/>
      <c r="AA535" s="2"/>
    </row>
    <row r="536" spans="1:27" hidden="1">
      <c r="A536" s="2"/>
      <c r="B536" s="2"/>
      <c r="C536" s="47"/>
      <c r="D536" s="2"/>
      <c r="E536" s="47"/>
      <c r="F536" s="2"/>
      <c r="G536" s="2"/>
      <c r="H536" s="2"/>
      <c r="I536" s="2"/>
      <c r="J536" s="2"/>
      <c r="K536" s="2"/>
      <c r="L536" s="2"/>
      <c r="M536" s="320"/>
      <c r="N536" s="2"/>
      <c r="O536" s="2"/>
      <c r="P536" s="2"/>
      <c r="Q536" s="2"/>
      <c r="R536" s="2"/>
      <c r="S536" s="2"/>
      <c r="T536" s="2"/>
      <c r="U536" s="2"/>
      <c r="V536" s="2"/>
      <c r="W536" s="2"/>
      <c r="X536" s="2"/>
      <c r="Y536" s="2"/>
      <c r="Z536" s="2"/>
      <c r="AA536" s="2"/>
    </row>
    <row r="537" spans="1:27" hidden="1">
      <c r="A537" s="2"/>
      <c r="B537" s="2"/>
      <c r="C537" s="47"/>
      <c r="D537" s="2"/>
      <c r="E537" s="47"/>
      <c r="F537" s="2"/>
      <c r="G537" s="2"/>
      <c r="H537" s="2"/>
      <c r="I537" s="2"/>
      <c r="J537" s="2"/>
      <c r="K537" s="2"/>
      <c r="L537" s="2"/>
      <c r="M537" s="320"/>
      <c r="N537" s="2"/>
      <c r="O537" s="2"/>
      <c r="P537" s="2"/>
      <c r="Q537" s="2"/>
      <c r="R537" s="2"/>
      <c r="S537" s="2"/>
      <c r="T537" s="2"/>
      <c r="U537" s="2"/>
      <c r="V537" s="2"/>
      <c r="W537" s="2"/>
      <c r="X537" s="2"/>
      <c r="Y537" s="2"/>
      <c r="Z537" s="2"/>
      <c r="AA537" s="2"/>
    </row>
    <row r="538" spans="1:27" hidden="1">
      <c r="A538" s="2"/>
      <c r="B538" s="2"/>
      <c r="C538" s="47"/>
      <c r="D538" s="2"/>
      <c r="E538" s="47"/>
      <c r="F538" s="2"/>
      <c r="G538" s="2"/>
      <c r="H538" s="2"/>
      <c r="I538" s="2"/>
      <c r="J538" s="2"/>
      <c r="K538" s="2"/>
      <c r="L538" s="2"/>
      <c r="M538" s="320"/>
      <c r="N538" s="2"/>
      <c r="O538" s="2"/>
      <c r="P538" s="2"/>
      <c r="Q538" s="2"/>
      <c r="R538" s="2"/>
      <c r="S538" s="2"/>
      <c r="T538" s="2"/>
      <c r="U538" s="2"/>
      <c r="V538" s="2"/>
      <c r="W538" s="2"/>
      <c r="X538" s="2"/>
      <c r="Y538" s="2"/>
      <c r="Z538" s="2"/>
      <c r="AA538" s="2"/>
    </row>
    <row r="539" spans="1:27" hidden="1">
      <c r="A539" s="2"/>
      <c r="B539" s="2"/>
      <c r="C539" s="47"/>
      <c r="D539" s="2"/>
      <c r="E539" s="47"/>
      <c r="F539" s="2"/>
      <c r="G539" s="2"/>
      <c r="H539" s="2"/>
      <c r="I539" s="2"/>
      <c r="J539" s="2"/>
      <c r="K539" s="2"/>
      <c r="L539" s="2"/>
      <c r="M539" s="320"/>
      <c r="N539" s="2"/>
      <c r="O539" s="2"/>
      <c r="P539" s="2"/>
      <c r="Q539" s="2"/>
      <c r="R539" s="2"/>
      <c r="S539" s="2"/>
      <c r="T539" s="2"/>
      <c r="U539" s="2"/>
      <c r="V539" s="2"/>
      <c r="W539" s="2"/>
      <c r="X539" s="2"/>
      <c r="Y539" s="2"/>
      <c r="Z539" s="2"/>
      <c r="AA539" s="2"/>
    </row>
    <row r="540" spans="1:27" hidden="1">
      <c r="A540" s="2"/>
      <c r="B540" s="2"/>
      <c r="C540" s="47"/>
      <c r="D540" s="2"/>
      <c r="E540" s="47"/>
      <c r="F540" s="2"/>
      <c r="G540" s="2"/>
      <c r="H540" s="2"/>
      <c r="I540" s="2"/>
      <c r="J540" s="2"/>
      <c r="K540" s="2"/>
      <c r="L540" s="2"/>
      <c r="M540" s="320"/>
      <c r="N540" s="2"/>
      <c r="O540" s="2"/>
      <c r="P540" s="2"/>
      <c r="Q540" s="2"/>
      <c r="R540" s="2"/>
      <c r="S540" s="2"/>
      <c r="T540" s="2"/>
      <c r="U540" s="2"/>
      <c r="V540" s="2"/>
      <c r="W540" s="2"/>
      <c r="X540" s="2"/>
      <c r="Y540" s="2"/>
      <c r="Z540" s="2"/>
      <c r="AA540" s="2"/>
    </row>
    <row r="541" spans="1:27" hidden="1">
      <c r="A541" s="2"/>
      <c r="B541" s="2"/>
      <c r="C541" s="47"/>
      <c r="D541" s="2"/>
      <c r="E541" s="47"/>
      <c r="F541" s="2"/>
      <c r="G541" s="2"/>
      <c r="H541" s="2"/>
      <c r="I541" s="2"/>
      <c r="J541" s="2"/>
      <c r="K541" s="2"/>
      <c r="L541" s="2"/>
      <c r="M541" s="320"/>
      <c r="N541" s="2"/>
      <c r="O541" s="2"/>
      <c r="P541" s="2"/>
      <c r="Q541" s="2"/>
      <c r="R541" s="2"/>
      <c r="S541" s="2"/>
      <c r="T541" s="2"/>
      <c r="U541" s="2"/>
      <c r="V541" s="2"/>
      <c r="W541" s="2"/>
      <c r="X541" s="2"/>
      <c r="Y541" s="2"/>
      <c r="Z541" s="2"/>
      <c r="AA541" s="2"/>
    </row>
    <row r="542" spans="1:27" hidden="1">
      <c r="A542" s="2"/>
      <c r="B542" s="2"/>
      <c r="C542" s="47"/>
      <c r="D542" s="2"/>
      <c r="E542" s="47"/>
      <c r="F542" s="2"/>
      <c r="G542" s="2"/>
      <c r="H542" s="2"/>
      <c r="I542" s="2"/>
      <c r="J542" s="2"/>
      <c r="K542" s="2"/>
      <c r="L542" s="2"/>
      <c r="M542" s="320"/>
      <c r="N542" s="2"/>
      <c r="O542" s="2"/>
      <c r="P542" s="2"/>
      <c r="Q542" s="2"/>
      <c r="R542" s="2"/>
      <c r="S542" s="2"/>
      <c r="T542" s="2"/>
      <c r="U542" s="2"/>
      <c r="V542" s="2"/>
      <c r="W542" s="2"/>
      <c r="X542" s="2"/>
      <c r="Y542" s="2"/>
      <c r="Z542" s="2"/>
      <c r="AA542" s="2"/>
    </row>
    <row r="543" spans="1:27" hidden="1">
      <c r="A543" s="2"/>
      <c r="B543" s="2"/>
      <c r="C543" s="47"/>
      <c r="D543" s="2"/>
      <c r="E543" s="47"/>
      <c r="F543" s="2"/>
      <c r="G543" s="2"/>
      <c r="H543" s="2"/>
      <c r="I543" s="2"/>
      <c r="J543" s="2"/>
      <c r="K543" s="2"/>
      <c r="L543" s="2"/>
      <c r="M543" s="320"/>
      <c r="N543" s="2"/>
      <c r="O543" s="2"/>
      <c r="P543" s="2"/>
      <c r="Q543" s="2"/>
      <c r="R543" s="2"/>
      <c r="S543" s="2"/>
      <c r="T543" s="2"/>
      <c r="U543" s="2"/>
      <c r="V543" s="2"/>
      <c r="W543" s="2"/>
      <c r="X543" s="2"/>
      <c r="Y543" s="2"/>
      <c r="Z543" s="2"/>
      <c r="AA543" s="2"/>
    </row>
    <row r="544" spans="1:27" hidden="1">
      <c r="A544" s="2"/>
      <c r="B544" s="2"/>
      <c r="C544" s="47"/>
      <c r="D544" s="2"/>
      <c r="E544" s="47"/>
      <c r="F544" s="2"/>
      <c r="G544" s="2"/>
      <c r="H544" s="2"/>
      <c r="I544" s="2"/>
      <c r="J544" s="2"/>
      <c r="K544" s="2"/>
      <c r="L544" s="2"/>
      <c r="M544" s="320"/>
      <c r="N544" s="2"/>
      <c r="O544" s="2"/>
      <c r="P544" s="2"/>
      <c r="Q544" s="2"/>
      <c r="R544" s="2"/>
      <c r="S544" s="2"/>
      <c r="T544" s="2"/>
      <c r="U544" s="2"/>
      <c r="V544" s="2"/>
      <c r="W544" s="2"/>
      <c r="X544" s="2"/>
      <c r="Y544" s="2"/>
      <c r="Z544" s="2"/>
      <c r="AA544" s="2"/>
    </row>
    <row r="545" spans="1:27" hidden="1">
      <c r="A545" s="2"/>
      <c r="B545" s="2"/>
      <c r="C545" s="47"/>
      <c r="D545" s="2"/>
      <c r="E545" s="47"/>
      <c r="F545" s="2"/>
      <c r="G545" s="2"/>
      <c r="H545" s="2"/>
      <c r="I545" s="2"/>
      <c r="J545" s="2"/>
      <c r="K545" s="2"/>
      <c r="L545" s="2"/>
      <c r="M545" s="320"/>
      <c r="N545" s="2"/>
      <c r="O545" s="2"/>
      <c r="P545" s="2"/>
      <c r="Q545" s="2"/>
      <c r="R545" s="2"/>
      <c r="S545" s="2"/>
      <c r="T545" s="2"/>
      <c r="U545" s="2"/>
      <c r="V545" s="2"/>
      <c r="W545" s="2"/>
      <c r="X545" s="2"/>
      <c r="Y545" s="2"/>
      <c r="Z545" s="2"/>
      <c r="AA545" s="2"/>
    </row>
    <row r="546" spans="1:27" hidden="1">
      <c r="A546" s="2"/>
      <c r="B546" s="2"/>
      <c r="C546" s="47"/>
      <c r="D546" s="2"/>
      <c r="E546" s="47"/>
      <c r="F546" s="2"/>
      <c r="G546" s="2"/>
      <c r="H546" s="2"/>
      <c r="I546" s="2"/>
      <c r="J546" s="2"/>
      <c r="K546" s="2"/>
      <c r="L546" s="2"/>
      <c r="M546" s="320"/>
      <c r="N546" s="2"/>
      <c r="O546" s="2"/>
      <c r="P546" s="2"/>
      <c r="Q546" s="2"/>
      <c r="R546" s="2"/>
      <c r="S546" s="2"/>
      <c r="T546" s="2"/>
      <c r="U546" s="2"/>
      <c r="V546" s="2"/>
      <c r="W546" s="2"/>
      <c r="X546" s="2"/>
      <c r="Y546" s="2"/>
      <c r="Z546" s="2"/>
      <c r="AA546" s="2"/>
    </row>
    <row r="547" spans="1:27" hidden="1">
      <c r="A547" s="2"/>
      <c r="B547" s="2"/>
      <c r="C547" s="47"/>
      <c r="D547" s="2"/>
      <c r="E547" s="47"/>
      <c r="F547" s="2"/>
      <c r="G547" s="2"/>
      <c r="H547" s="2"/>
      <c r="I547" s="2"/>
      <c r="J547" s="2"/>
      <c r="K547" s="2"/>
      <c r="L547" s="2"/>
      <c r="M547" s="320"/>
      <c r="N547" s="2"/>
      <c r="O547" s="2"/>
      <c r="P547" s="2"/>
      <c r="Q547" s="2"/>
      <c r="R547" s="2"/>
      <c r="S547" s="2"/>
      <c r="T547" s="2"/>
      <c r="U547" s="2"/>
      <c r="V547" s="2"/>
      <c r="W547" s="2"/>
      <c r="X547" s="2"/>
      <c r="Y547" s="2"/>
      <c r="Z547" s="2"/>
      <c r="AA547" s="2"/>
    </row>
    <row r="548" spans="1:27" hidden="1">
      <c r="A548" s="2"/>
      <c r="B548" s="2"/>
      <c r="C548" s="47"/>
      <c r="D548" s="2"/>
      <c r="E548" s="47"/>
      <c r="F548" s="2"/>
      <c r="G548" s="2"/>
      <c r="H548" s="2"/>
      <c r="I548" s="2"/>
      <c r="J548" s="2"/>
      <c r="K548" s="2"/>
      <c r="L548" s="2"/>
      <c r="M548" s="320"/>
      <c r="N548" s="2"/>
      <c r="O548" s="2"/>
      <c r="P548" s="2"/>
      <c r="Q548" s="2"/>
      <c r="R548" s="2"/>
      <c r="S548" s="2"/>
      <c r="T548" s="2"/>
      <c r="U548" s="2"/>
      <c r="V548" s="2"/>
      <c r="W548" s="2"/>
      <c r="X548" s="2"/>
      <c r="Y548" s="2"/>
      <c r="Z548" s="2"/>
      <c r="AA548" s="2"/>
    </row>
    <row r="549" spans="1:27" hidden="1">
      <c r="A549" s="2"/>
      <c r="B549" s="2"/>
      <c r="C549" s="47"/>
      <c r="D549" s="2"/>
      <c r="E549" s="47"/>
      <c r="F549" s="2"/>
      <c r="G549" s="2"/>
      <c r="H549" s="2"/>
      <c r="I549" s="2"/>
      <c r="J549" s="2"/>
      <c r="K549" s="2"/>
      <c r="L549" s="2"/>
      <c r="M549" s="320"/>
      <c r="N549" s="2"/>
      <c r="O549" s="2"/>
      <c r="P549" s="2"/>
      <c r="Q549" s="2"/>
      <c r="R549" s="2"/>
      <c r="S549" s="2"/>
      <c r="T549" s="2"/>
      <c r="U549" s="2"/>
      <c r="V549" s="2"/>
      <c r="W549" s="2"/>
      <c r="X549" s="2"/>
      <c r="Y549" s="2"/>
      <c r="Z549" s="2"/>
      <c r="AA549" s="2"/>
    </row>
    <row r="550" spans="1:27" hidden="1">
      <c r="A550" s="2"/>
      <c r="B550" s="2"/>
      <c r="C550" s="47"/>
      <c r="D550" s="2"/>
      <c r="E550" s="47"/>
      <c r="F550" s="2"/>
      <c r="G550" s="2"/>
      <c r="H550" s="2"/>
      <c r="I550" s="2"/>
      <c r="J550" s="2"/>
      <c r="K550" s="2"/>
      <c r="L550" s="2"/>
      <c r="M550" s="320"/>
      <c r="N550" s="2"/>
      <c r="O550" s="2"/>
      <c r="P550" s="2"/>
      <c r="Q550" s="2"/>
      <c r="R550" s="2"/>
      <c r="S550" s="2"/>
      <c r="T550" s="2"/>
      <c r="U550" s="2"/>
      <c r="V550" s="2"/>
      <c r="W550" s="2"/>
      <c r="X550" s="2"/>
      <c r="Y550" s="2"/>
      <c r="Z550" s="2"/>
      <c r="AA550" s="2"/>
    </row>
    <row r="551" spans="1:27" hidden="1">
      <c r="A551" s="2"/>
      <c r="B551" s="2"/>
      <c r="C551" s="47"/>
      <c r="D551" s="2"/>
      <c r="E551" s="47"/>
      <c r="F551" s="2"/>
      <c r="G551" s="2"/>
      <c r="H551" s="2"/>
      <c r="I551" s="2"/>
      <c r="J551" s="2"/>
      <c r="K551" s="2"/>
      <c r="L551" s="2"/>
      <c r="M551" s="320"/>
      <c r="N551" s="2"/>
      <c r="O551" s="2"/>
      <c r="P551" s="2"/>
      <c r="Q551" s="2"/>
      <c r="R551" s="2"/>
      <c r="S551" s="2"/>
      <c r="T551" s="2"/>
      <c r="U551" s="2"/>
      <c r="V551" s="2"/>
      <c r="W551" s="2"/>
      <c r="X551" s="2"/>
      <c r="Y551" s="2"/>
      <c r="Z551" s="2"/>
      <c r="AA551" s="2"/>
    </row>
    <row r="552" spans="1:27" hidden="1">
      <c r="A552" s="2"/>
      <c r="B552" s="2"/>
      <c r="C552" s="47"/>
      <c r="D552" s="2"/>
      <c r="E552" s="47"/>
      <c r="F552" s="2"/>
      <c r="G552" s="2"/>
      <c r="H552" s="2"/>
      <c r="I552" s="2"/>
      <c r="J552" s="2"/>
      <c r="K552" s="2"/>
      <c r="L552" s="2"/>
      <c r="M552" s="320"/>
      <c r="N552" s="2"/>
      <c r="O552" s="2"/>
      <c r="P552" s="2"/>
      <c r="Q552" s="2"/>
      <c r="R552" s="2"/>
      <c r="S552" s="2"/>
      <c r="T552" s="2"/>
      <c r="U552" s="2"/>
      <c r="V552" s="2"/>
      <c r="W552" s="2"/>
      <c r="X552" s="2"/>
      <c r="Y552" s="2"/>
      <c r="Z552" s="2"/>
      <c r="AA552" s="2"/>
    </row>
    <row r="553" spans="1:27" hidden="1">
      <c r="A553" s="2"/>
      <c r="B553" s="2"/>
      <c r="C553" s="47"/>
      <c r="D553" s="2"/>
      <c r="E553" s="47"/>
      <c r="F553" s="2"/>
      <c r="G553" s="2"/>
      <c r="H553" s="2"/>
      <c r="I553" s="2"/>
      <c r="J553" s="2"/>
      <c r="K553" s="2"/>
      <c r="L553" s="2"/>
      <c r="M553" s="320"/>
      <c r="N553" s="2"/>
      <c r="O553" s="2"/>
      <c r="P553" s="2"/>
      <c r="Q553" s="2"/>
      <c r="R553" s="2"/>
      <c r="S553" s="2"/>
      <c r="T553" s="2"/>
      <c r="U553" s="2"/>
      <c r="V553" s="2"/>
      <c r="W553" s="2"/>
      <c r="X553" s="2"/>
      <c r="Y553" s="2"/>
      <c r="Z553" s="2"/>
      <c r="AA553" s="2"/>
    </row>
    <row r="554" spans="1:27" hidden="1">
      <c r="A554" s="2"/>
      <c r="B554" s="2"/>
      <c r="C554" s="47"/>
      <c r="D554" s="2"/>
      <c r="E554" s="47"/>
      <c r="F554" s="2"/>
      <c r="G554" s="2"/>
      <c r="H554" s="2"/>
      <c r="I554" s="2"/>
      <c r="J554" s="2"/>
      <c r="K554" s="2"/>
      <c r="L554" s="2"/>
      <c r="M554" s="320"/>
      <c r="N554" s="2"/>
      <c r="O554" s="2"/>
      <c r="P554" s="2"/>
      <c r="Q554" s="2"/>
      <c r="R554" s="2"/>
      <c r="S554" s="2"/>
      <c r="T554" s="2"/>
      <c r="U554" s="2"/>
      <c r="V554" s="2"/>
      <c r="W554" s="2"/>
      <c r="X554" s="2"/>
      <c r="Y554" s="2"/>
      <c r="Z554" s="2"/>
      <c r="AA554" s="2"/>
    </row>
    <row r="555" spans="1:27" hidden="1">
      <c r="A555" s="2"/>
      <c r="B555" s="2"/>
      <c r="C555" s="47"/>
      <c r="D555" s="2"/>
      <c r="E555" s="47"/>
      <c r="F555" s="2"/>
      <c r="G555" s="2"/>
      <c r="H555" s="2"/>
      <c r="I555" s="2"/>
      <c r="J555" s="2"/>
      <c r="K555" s="2"/>
      <c r="L555" s="2"/>
      <c r="M555" s="320"/>
      <c r="N555" s="2"/>
      <c r="O555" s="2"/>
      <c r="P555" s="2"/>
      <c r="Q555" s="2"/>
      <c r="R555" s="2"/>
      <c r="S555" s="2"/>
      <c r="T555" s="2"/>
      <c r="U555" s="2"/>
      <c r="V555" s="2"/>
      <c r="W555" s="2"/>
      <c r="X555" s="2"/>
      <c r="Y555" s="2"/>
      <c r="Z555" s="2"/>
      <c r="AA555" s="2"/>
    </row>
    <row r="556" spans="1:27" hidden="1">
      <c r="A556" s="2"/>
      <c r="B556" s="2"/>
      <c r="C556" s="47"/>
      <c r="D556" s="2"/>
      <c r="E556" s="47"/>
      <c r="F556" s="2"/>
      <c r="G556" s="2"/>
      <c r="H556" s="2"/>
      <c r="I556" s="2"/>
      <c r="J556" s="2"/>
      <c r="K556" s="2"/>
      <c r="L556" s="2"/>
      <c r="M556" s="320"/>
      <c r="N556" s="2"/>
      <c r="O556" s="2"/>
      <c r="P556" s="2"/>
      <c r="Q556" s="2"/>
      <c r="R556" s="2"/>
      <c r="S556" s="2"/>
      <c r="T556" s="2"/>
      <c r="U556" s="2"/>
      <c r="V556" s="2"/>
      <c r="W556" s="2"/>
      <c r="X556" s="2"/>
      <c r="Y556" s="2"/>
      <c r="Z556" s="2"/>
      <c r="AA556" s="2"/>
    </row>
    <row r="557" spans="1:27" hidden="1">
      <c r="A557" s="2"/>
      <c r="B557" s="2"/>
      <c r="C557" s="47"/>
      <c r="D557" s="2"/>
      <c r="E557" s="47"/>
      <c r="F557" s="2"/>
      <c r="G557" s="2"/>
      <c r="H557" s="2"/>
      <c r="I557" s="2"/>
      <c r="J557" s="2"/>
      <c r="K557" s="2"/>
      <c r="L557" s="2"/>
      <c r="M557" s="320"/>
      <c r="N557" s="2"/>
      <c r="O557" s="2"/>
      <c r="P557" s="2"/>
      <c r="Q557" s="2"/>
      <c r="R557" s="2"/>
      <c r="S557" s="2"/>
      <c r="T557" s="2"/>
      <c r="U557" s="2"/>
      <c r="V557" s="2"/>
      <c r="W557" s="2"/>
      <c r="X557" s="2"/>
      <c r="Y557" s="2"/>
      <c r="Z557" s="2"/>
      <c r="AA557" s="2"/>
    </row>
    <row r="558" spans="1:27" hidden="1">
      <c r="A558" s="2"/>
      <c r="B558" s="2"/>
      <c r="C558" s="47"/>
      <c r="D558" s="2"/>
      <c r="E558" s="47"/>
      <c r="F558" s="2"/>
      <c r="G558" s="2"/>
      <c r="H558" s="2"/>
      <c r="I558" s="2"/>
      <c r="J558" s="2"/>
      <c r="K558" s="2"/>
      <c r="L558" s="2"/>
      <c r="M558" s="320"/>
      <c r="N558" s="2"/>
      <c r="O558" s="2"/>
      <c r="P558" s="2"/>
      <c r="Q558" s="2"/>
      <c r="R558" s="2"/>
      <c r="S558" s="2"/>
      <c r="T558" s="2"/>
      <c r="U558" s="2"/>
      <c r="V558" s="2"/>
      <c r="W558" s="2"/>
      <c r="X558" s="2"/>
      <c r="Y558" s="2"/>
      <c r="Z558" s="2"/>
      <c r="AA558" s="2"/>
    </row>
    <row r="559" spans="1:27" hidden="1">
      <c r="A559" s="2"/>
      <c r="B559" s="2"/>
      <c r="C559" s="47"/>
      <c r="D559" s="2"/>
      <c r="E559" s="47"/>
      <c r="F559" s="2"/>
      <c r="G559" s="2"/>
      <c r="H559" s="2"/>
      <c r="I559" s="2"/>
      <c r="J559" s="2"/>
      <c r="K559" s="2"/>
      <c r="L559" s="2"/>
      <c r="M559" s="320"/>
      <c r="N559" s="2"/>
      <c r="O559" s="2"/>
      <c r="P559" s="2"/>
      <c r="Q559" s="2"/>
      <c r="R559" s="2"/>
      <c r="S559" s="2"/>
      <c r="T559" s="2"/>
      <c r="U559" s="2"/>
      <c r="V559" s="2"/>
      <c r="W559" s="2"/>
      <c r="X559" s="2"/>
      <c r="Y559" s="2"/>
      <c r="Z559" s="2"/>
      <c r="AA559" s="2"/>
    </row>
    <row r="560" spans="1:27" hidden="1">
      <c r="A560" s="2"/>
      <c r="B560" s="2"/>
      <c r="C560" s="47"/>
      <c r="D560" s="2"/>
      <c r="E560" s="47"/>
      <c r="F560" s="2"/>
      <c r="G560" s="2"/>
      <c r="H560" s="2"/>
      <c r="I560" s="2"/>
      <c r="J560" s="2"/>
      <c r="K560" s="2"/>
      <c r="L560" s="2"/>
      <c r="M560" s="320"/>
      <c r="N560" s="2"/>
      <c r="O560" s="2"/>
      <c r="P560" s="2"/>
      <c r="Q560" s="2"/>
      <c r="R560" s="2"/>
      <c r="S560" s="2"/>
      <c r="T560" s="2"/>
      <c r="U560" s="2"/>
      <c r="V560" s="2"/>
      <c r="W560" s="2"/>
      <c r="X560" s="2"/>
      <c r="Y560" s="2"/>
      <c r="Z560" s="2"/>
      <c r="AA560" s="2"/>
    </row>
    <row r="561" spans="1:27" hidden="1">
      <c r="A561" s="2"/>
      <c r="B561" s="2"/>
      <c r="C561" s="47"/>
      <c r="D561" s="2"/>
      <c r="E561" s="47"/>
      <c r="F561" s="2"/>
      <c r="G561" s="2"/>
      <c r="H561" s="2"/>
      <c r="I561" s="2"/>
      <c r="J561" s="2"/>
      <c r="K561" s="2"/>
      <c r="L561" s="2"/>
      <c r="M561" s="320"/>
      <c r="N561" s="2"/>
      <c r="O561" s="2"/>
      <c r="P561" s="2"/>
      <c r="Q561" s="2"/>
      <c r="R561" s="2"/>
      <c r="S561" s="2"/>
      <c r="T561" s="2"/>
      <c r="U561" s="2"/>
      <c r="V561" s="2"/>
      <c r="W561" s="2"/>
      <c r="X561" s="2"/>
      <c r="Y561" s="2"/>
      <c r="Z561" s="2"/>
      <c r="AA561" s="2"/>
    </row>
    <row r="562" spans="1:27" hidden="1">
      <c r="A562" s="2"/>
      <c r="B562" s="2"/>
      <c r="C562" s="47"/>
      <c r="D562" s="2"/>
      <c r="E562" s="47"/>
      <c r="F562" s="2"/>
      <c r="G562" s="2"/>
      <c r="H562" s="2"/>
      <c r="I562" s="2"/>
      <c r="J562" s="2"/>
      <c r="K562" s="2"/>
      <c r="L562" s="2"/>
      <c r="M562" s="320"/>
      <c r="N562" s="2"/>
      <c r="O562" s="2"/>
      <c r="P562" s="2"/>
      <c r="Q562" s="2"/>
      <c r="R562" s="2"/>
      <c r="S562" s="2"/>
      <c r="T562" s="2"/>
      <c r="U562" s="2"/>
      <c r="V562" s="2"/>
      <c r="W562" s="2"/>
      <c r="X562" s="2"/>
      <c r="Y562" s="2"/>
      <c r="Z562" s="2"/>
      <c r="AA562" s="2"/>
    </row>
    <row r="563" spans="1:27" hidden="1">
      <c r="A563" s="2"/>
      <c r="B563" s="2"/>
      <c r="C563" s="47"/>
      <c r="D563" s="2"/>
      <c r="E563" s="47"/>
      <c r="F563" s="2"/>
      <c r="G563" s="2"/>
      <c r="H563" s="2"/>
      <c r="I563" s="2"/>
      <c r="J563" s="2"/>
      <c r="K563" s="2"/>
      <c r="L563" s="2"/>
      <c r="M563" s="320"/>
      <c r="N563" s="2"/>
      <c r="O563" s="2"/>
      <c r="P563" s="2"/>
      <c r="Q563" s="2"/>
      <c r="R563" s="2"/>
      <c r="S563" s="2"/>
      <c r="T563" s="2"/>
      <c r="U563" s="2"/>
      <c r="V563" s="2"/>
      <c r="W563" s="2"/>
      <c r="X563" s="2"/>
      <c r="Y563" s="2"/>
      <c r="Z563" s="2"/>
      <c r="AA563" s="2"/>
    </row>
    <row r="564" spans="1:27" hidden="1">
      <c r="A564" s="2"/>
      <c r="B564" s="2"/>
      <c r="C564" s="47"/>
      <c r="D564" s="2"/>
      <c r="E564" s="47"/>
      <c r="F564" s="2"/>
      <c r="G564" s="2"/>
      <c r="H564" s="2"/>
      <c r="I564" s="2"/>
      <c r="J564" s="2"/>
      <c r="K564" s="2"/>
      <c r="L564" s="2"/>
      <c r="M564" s="320"/>
      <c r="N564" s="2"/>
      <c r="O564" s="2"/>
      <c r="P564" s="2"/>
      <c r="Q564" s="2"/>
      <c r="R564" s="2"/>
      <c r="S564" s="2"/>
      <c r="T564" s="2"/>
      <c r="U564" s="2"/>
      <c r="V564" s="2"/>
      <c r="W564" s="2"/>
      <c r="X564" s="2"/>
      <c r="Y564" s="2"/>
      <c r="Z564" s="2"/>
      <c r="AA564" s="2"/>
    </row>
    <row r="565" spans="1:27" hidden="1">
      <c r="A565" s="2"/>
      <c r="B565" s="2"/>
      <c r="C565" s="47"/>
      <c r="D565" s="2"/>
      <c r="E565" s="47"/>
      <c r="F565" s="2"/>
      <c r="G565" s="2"/>
      <c r="H565" s="2"/>
      <c r="I565" s="2"/>
      <c r="J565" s="2"/>
      <c r="K565" s="2"/>
      <c r="L565" s="2"/>
      <c r="M565" s="320"/>
      <c r="N565" s="2"/>
      <c r="O565" s="2"/>
      <c r="P565" s="2"/>
      <c r="Q565" s="2"/>
      <c r="R565" s="2"/>
      <c r="S565" s="2"/>
      <c r="T565" s="2"/>
      <c r="U565" s="2"/>
      <c r="V565" s="2"/>
      <c r="W565" s="2"/>
      <c r="X565" s="2"/>
      <c r="Y565" s="2"/>
      <c r="Z565" s="2"/>
      <c r="AA565" s="2"/>
    </row>
    <row r="566" spans="1:27" hidden="1">
      <c r="A566" s="2"/>
      <c r="B566" s="2"/>
      <c r="C566" s="47"/>
      <c r="D566" s="2"/>
      <c r="E566" s="47"/>
      <c r="F566" s="2"/>
      <c r="G566" s="2"/>
      <c r="H566" s="2"/>
      <c r="I566" s="2"/>
      <c r="J566" s="2"/>
      <c r="K566" s="2"/>
      <c r="L566" s="2"/>
      <c r="M566" s="320"/>
      <c r="N566" s="2"/>
      <c r="O566" s="2"/>
      <c r="P566" s="2"/>
      <c r="Q566" s="2"/>
      <c r="R566" s="2"/>
      <c r="S566" s="2"/>
      <c r="T566" s="2"/>
      <c r="U566" s="2"/>
      <c r="V566" s="2"/>
      <c r="W566" s="2"/>
      <c r="X566" s="2"/>
      <c r="Y566" s="2"/>
      <c r="Z566" s="2"/>
      <c r="AA566" s="2"/>
    </row>
    <row r="567" spans="1:27" hidden="1">
      <c r="A567" s="2"/>
      <c r="B567" s="2"/>
      <c r="C567" s="47"/>
      <c r="D567" s="2"/>
      <c r="E567" s="47"/>
      <c r="F567" s="2"/>
      <c r="G567" s="2"/>
      <c r="H567" s="2"/>
      <c r="I567" s="2"/>
      <c r="J567" s="2"/>
      <c r="K567" s="2"/>
      <c r="L567" s="2"/>
      <c r="M567" s="320"/>
      <c r="N567" s="2"/>
      <c r="O567" s="2"/>
      <c r="P567" s="2"/>
      <c r="Q567" s="2"/>
      <c r="R567" s="2"/>
      <c r="S567" s="2"/>
      <c r="T567" s="2"/>
      <c r="U567" s="2"/>
      <c r="V567" s="2"/>
      <c r="W567" s="2"/>
      <c r="X567" s="2"/>
      <c r="Y567" s="2"/>
      <c r="Z567" s="2"/>
      <c r="AA567" s="2"/>
    </row>
    <row r="568" spans="1:27" hidden="1">
      <c r="A568" s="2"/>
      <c r="B568" s="2"/>
      <c r="C568" s="47"/>
      <c r="D568" s="2"/>
      <c r="E568" s="47"/>
      <c r="F568" s="2"/>
      <c r="G568" s="2"/>
      <c r="H568" s="2"/>
      <c r="I568" s="2"/>
      <c r="J568" s="2"/>
      <c r="K568" s="2"/>
      <c r="L568" s="2"/>
      <c r="M568" s="320"/>
      <c r="N568" s="2"/>
      <c r="O568" s="2"/>
      <c r="P568" s="2"/>
      <c r="Q568" s="2"/>
      <c r="R568" s="2"/>
      <c r="S568" s="2"/>
      <c r="T568" s="2"/>
      <c r="U568" s="2"/>
      <c r="V568" s="2"/>
      <c r="W568" s="2"/>
      <c r="X568" s="2"/>
      <c r="Y568" s="2"/>
      <c r="Z568" s="2"/>
      <c r="AA568" s="2"/>
    </row>
    <row r="569" spans="1:27" hidden="1">
      <c r="A569" s="2"/>
      <c r="B569" s="2"/>
      <c r="C569" s="47"/>
      <c r="D569" s="2"/>
      <c r="E569" s="47"/>
      <c r="F569" s="2"/>
      <c r="G569" s="2"/>
      <c r="H569" s="2"/>
      <c r="I569" s="2"/>
      <c r="J569" s="2"/>
      <c r="K569" s="2"/>
      <c r="L569" s="2"/>
      <c r="M569" s="320"/>
      <c r="N569" s="2"/>
      <c r="O569" s="2"/>
      <c r="P569" s="2"/>
      <c r="Q569" s="2"/>
      <c r="R569" s="2"/>
      <c r="S569" s="2"/>
      <c r="T569" s="2"/>
      <c r="U569" s="2"/>
      <c r="V569" s="2"/>
      <c r="W569" s="2"/>
      <c r="X569" s="2"/>
      <c r="Y569" s="2"/>
      <c r="Z569" s="2"/>
      <c r="AA569" s="2"/>
    </row>
    <row r="570" spans="1:27" hidden="1">
      <c r="A570" s="2"/>
      <c r="B570" s="2"/>
      <c r="C570" s="47"/>
      <c r="D570" s="2"/>
      <c r="E570" s="47"/>
      <c r="F570" s="2"/>
      <c r="G570" s="2"/>
      <c r="H570" s="2"/>
      <c r="I570" s="2"/>
      <c r="J570" s="2"/>
      <c r="K570" s="2"/>
      <c r="L570" s="2"/>
      <c r="M570" s="320"/>
      <c r="N570" s="2"/>
      <c r="O570" s="2"/>
      <c r="P570" s="2"/>
      <c r="Q570" s="2"/>
      <c r="R570" s="2"/>
      <c r="S570" s="2"/>
      <c r="T570" s="2"/>
      <c r="U570" s="2"/>
      <c r="V570" s="2"/>
      <c r="W570" s="2"/>
      <c r="X570" s="2"/>
      <c r="Y570" s="2"/>
      <c r="Z570" s="2"/>
      <c r="AA570" s="2"/>
    </row>
    <row r="571" spans="1:27" hidden="1">
      <c r="A571" s="2"/>
      <c r="B571" s="2"/>
      <c r="C571" s="47"/>
      <c r="D571" s="2"/>
      <c r="E571" s="47"/>
      <c r="F571" s="2"/>
      <c r="G571" s="2"/>
      <c r="H571" s="2"/>
      <c r="I571" s="2"/>
      <c r="J571" s="2"/>
      <c r="K571" s="2"/>
      <c r="L571" s="2"/>
      <c r="M571" s="320"/>
      <c r="N571" s="2"/>
      <c r="O571" s="2"/>
      <c r="P571" s="2"/>
      <c r="Q571" s="2"/>
      <c r="R571" s="2"/>
      <c r="S571" s="2"/>
      <c r="T571" s="2"/>
      <c r="U571" s="2"/>
      <c r="V571" s="2"/>
      <c r="W571" s="2"/>
      <c r="X571" s="2"/>
      <c r="Y571" s="2"/>
      <c r="Z571" s="2"/>
      <c r="AA571" s="2"/>
    </row>
    <row r="572" spans="1:27" hidden="1">
      <c r="A572" s="2"/>
      <c r="B572" s="2"/>
      <c r="C572" s="47"/>
      <c r="D572" s="2"/>
      <c r="E572" s="47"/>
      <c r="F572" s="2"/>
      <c r="G572" s="2"/>
      <c r="H572" s="2"/>
      <c r="I572" s="2"/>
      <c r="J572" s="2"/>
      <c r="K572" s="2"/>
      <c r="L572" s="2"/>
      <c r="M572" s="320"/>
      <c r="N572" s="2"/>
      <c r="O572" s="2"/>
      <c r="P572" s="2"/>
      <c r="Q572" s="2"/>
      <c r="R572" s="2"/>
      <c r="S572" s="2"/>
      <c r="T572" s="2"/>
      <c r="U572" s="2"/>
      <c r="V572" s="2"/>
      <c r="W572" s="2"/>
      <c r="X572" s="2"/>
      <c r="Y572" s="2"/>
      <c r="Z572" s="2"/>
      <c r="AA572" s="2"/>
    </row>
    <row r="573" spans="1:27" hidden="1">
      <c r="A573" s="2"/>
      <c r="B573" s="2"/>
      <c r="C573" s="47"/>
      <c r="D573" s="2"/>
      <c r="E573" s="47"/>
      <c r="F573" s="2"/>
      <c r="G573" s="2"/>
      <c r="H573" s="2"/>
      <c r="I573" s="2"/>
      <c r="J573" s="2"/>
      <c r="K573" s="2"/>
      <c r="L573" s="2"/>
      <c r="M573" s="320"/>
      <c r="N573" s="2"/>
      <c r="O573" s="2"/>
      <c r="P573" s="2"/>
      <c r="Q573" s="2"/>
      <c r="R573" s="2"/>
      <c r="S573" s="2"/>
      <c r="T573" s="2"/>
      <c r="U573" s="2"/>
      <c r="V573" s="2"/>
      <c r="W573" s="2"/>
      <c r="X573" s="2"/>
      <c r="Y573" s="2"/>
      <c r="Z573" s="2"/>
      <c r="AA573" s="2"/>
    </row>
    <row r="574" spans="1:27" hidden="1">
      <c r="A574" s="2"/>
      <c r="B574" s="2"/>
      <c r="C574" s="47"/>
      <c r="D574" s="2"/>
      <c r="E574" s="47"/>
      <c r="F574" s="2"/>
      <c r="G574" s="2"/>
      <c r="H574" s="2"/>
      <c r="I574" s="2"/>
      <c r="J574" s="2"/>
      <c r="K574" s="2"/>
      <c r="L574" s="2"/>
      <c r="M574" s="320"/>
      <c r="N574" s="2"/>
      <c r="O574" s="2"/>
      <c r="P574" s="2"/>
      <c r="Q574" s="2"/>
      <c r="R574" s="2"/>
      <c r="S574" s="2"/>
      <c r="T574" s="2"/>
      <c r="U574" s="2"/>
      <c r="V574" s="2"/>
      <c r="W574" s="2"/>
      <c r="X574" s="2"/>
      <c r="Y574" s="2"/>
      <c r="Z574" s="2"/>
      <c r="AA574" s="2"/>
    </row>
    <row r="575" spans="1:27" hidden="1">
      <c r="A575" s="2"/>
      <c r="B575" s="2"/>
      <c r="C575" s="47"/>
      <c r="D575" s="2"/>
      <c r="E575" s="47"/>
      <c r="F575" s="2"/>
      <c r="G575" s="2"/>
      <c r="H575" s="2"/>
      <c r="I575" s="2"/>
      <c r="J575" s="2"/>
      <c r="K575" s="2"/>
      <c r="L575" s="2"/>
      <c r="M575" s="320"/>
      <c r="N575" s="2"/>
      <c r="O575" s="2"/>
      <c r="P575" s="2"/>
      <c r="Q575" s="2"/>
      <c r="R575" s="2"/>
      <c r="S575" s="2"/>
      <c r="T575" s="2"/>
      <c r="U575" s="2"/>
      <c r="V575" s="2"/>
      <c r="W575" s="2"/>
      <c r="X575" s="2"/>
      <c r="Y575" s="2"/>
      <c r="Z575" s="2"/>
      <c r="AA575" s="2"/>
    </row>
    <row r="576" spans="1:27" hidden="1">
      <c r="A576" s="2"/>
      <c r="B576" s="2"/>
      <c r="C576" s="47"/>
      <c r="D576" s="2"/>
      <c r="E576" s="47"/>
      <c r="F576" s="2"/>
      <c r="G576" s="2"/>
      <c r="H576" s="2"/>
      <c r="I576" s="2"/>
      <c r="J576" s="2"/>
      <c r="K576" s="2"/>
      <c r="L576" s="2"/>
      <c r="M576" s="320"/>
      <c r="N576" s="2"/>
      <c r="O576" s="2"/>
      <c r="P576" s="2"/>
      <c r="Q576" s="2"/>
      <c r="R576" s="2"/>
      <c r="S576" s="2"/>
      <c r="T576" s="2"/>
      <c r="U576" s="2"/>
      <c r="V576" s="2"/>
      <c r="W576" s="2"/>
      <c r="X576" s="2"/>
      <c r="Y576" s="2"/>
      <c r="Z576" s="2"/>
      <c r="AA576" s="2"/>
    </row>
    <row r="577" spans="1:27" hidden="1">
      <c r="A577" s="2"/>
      <c r="B577" s="2"/>
      <c r="C577" s="47"/>
      <c r="D577" s="2"/>
      <c r="E577" s="47"/>
      <c r="F577" s="2"/>
      <c r="G577" s="2"/>
      <c r="H577" s="2"/>
      <c r="I577" s="2"/>
      <c r="J577" s="2"/>
      <c r="K577" s="2"/>
      <c r="L577" s="2"/>
      <c r="M577" s="320"/>
      <c r="N577" s="2"/>
      <c r="O577" s="2"/>
      <c r="P577" s="2"/>
      <c r="Q577" s="2"/>
      <c r="R577" s="2"/>
      <c r="S577" s="2"/>
      <c r="T577" s="2"/>
      <c r="U577" s="2"/>
      <c r="V577" s="2"/>
      <c r="W577" s="2"/>
      <c r="X577" s="2"/>
      <c r="Y577" s="2"/>
      <c r="Z577" s="2"/>
      <c r="AA577" s="2"/>
    </row>
    <row r="578" spans="1:27" hidden="1">
      <c r="A578" s="2"/>
      <c r="B578" s="2"/>
      <c r="C578" s="47"/>
      <c r="D578" s="2"/>
      <c r="E578" s="47"/>
      <c r="F578" s="2"/>
      <c r="G578" s="2"/>
      <c r="H578" s="2"/>
      <c r="I578" s="2"/>
      <c r="J578" s="2"/>
      <c r="K578" s="2"/>
      <c r="L578" s="2"/>
      <c r="M578" s="320"/>
      <c r="N578" s="2"/>
      <c r="O578" s="2"/>
      <c r="P578" s="2"/>
      <c r="Q578" s="2"/>
      <c r="R578" s="2"/>
      <c r="S578" s="2"/>
      <c r="T578" s="2"/>
      <c r="U578" s="2"/>
      <c r="V578" s="2"/>
      <c r="W578" s="2"/>
      <c r="X578" s="2"/>
      <c r="Y578" s="2"/>
      <c r="Z578" s="2"/>
      <c r="AA578" s="2"/>
    </row>
    <row r="579" spans="1:27" hidden="1">
      <c r="A579" s="2"/>
      <c r="B579" s="2"/>
      <c r="C579" s="47"/>
      <c r="D579" s="2"/>
      <c r="E579" s="47"/>
      <c r="F579" s="2"/>
      <c r="G579" s="2"/>
      <c r="H579" s="2"/>
      <c r="I579" s="2"/>
      <c r="J579" s="2"/>
      <c r="K579" s="2"/>
      <c r="L579" s="2"/>
      <c r="M579" s="320"/>
      <c r="N579" s="2"/>
      <c r="O579" s="2"/>
      <c r="P579" s="2"/>
      <c r="Q579" s="2"/>
      <c r="R579" s="2"/>
      <c r="S579" s="2"/>
      <c r="T579" s="2"/>
      <c r="U579" s="2"/>
      <c r="V579" s="2"/>
      <c r="W579" s="2"/>
      <c r="X579" s="2"/>
      <c r="Y579" s="2"/>
      <c r="Z579" s="2"/>
      <c r="AA579" s="2"/>
    </row>
    <row r="580" spans="1:27" hidden="1">
      <c r="A580" s="2"/>
      <c r="B580" s="2"/>
      <c r="C580" s="47"/>
      <c r="D580" s="2"/>
      <c r="E580" s="47"/>
      <c r="F580" s="2"/>
      <c r="G580" s="2"/>
      <c r="H580" s="2"/>
      <c r="I580" s="2"/>
      <c r="J580" s="2"/>
      <c r="K580" s="2"/>
      <c r="L580" s="2"/>
      <c r="M580" s="320"/>
      <c r="N580" s="2"/>
      <c r="O580" s="2"/>
      <c r="P580" s="2"/>
      <c r="Q580" s="2"/>
      <c r="R580" s="2"/>
      <c r="S580" s="2"/>
      <c r="T580" s="2"/>
      <c r="U580" s="2"/>
      <c r="V580" s="2"/>
      <c r="W580" s="2"/>
      <c r="X580" s="2"/>
      <c r="Y580" s="2"/>
      <c r="Z580" s="2"/>
      <c r="AA580" s="2"/>
    </row>
    <row r="581" spans="1:27" hidden="1">
      <c r="A581" s="2"/>
      <c r="B581" s="2"/>
      <c r="C581" s="47"/>
      <c r="D581" s="2"/>
      <c r="E581" s="47"/>
      <c r="F581" s="2"/>
      <c r="G581" s="2"/>
      <c r="H581" s="2"/>
      <c r="I581" s="2"/>
      <c r="J581" s="2"/>
      <c r="K581" s="2"/>
      <c r="L581" s="2"/>
      <c r="M581" s="320"/>
      <c r="N581" s="2"/>
      <c r="O581" s="2"/>
      <c r="P581" s="2"/>
      <c r="Q581" s="2"/>
      <c r="R581" s="2"/>
      <c r="S581" s="2"/>
      <c r="T581" s="2"/>
      <c r="U581" s="2"/>
      <c r="V581" s="2"/>
      <c r="W581" s="2"/>
      <c r="X581" s="2"/>
      <c r="Y581" s="2"/>
      <c r="Z581" s="2"/>
      <c r="AA581" s="2"/>
    </row>
    <row r="582" spans="1:27" hidden="1">
      <c r="A582" s="2"/>
      <c r="B582" s="2"/>
      <c r="C582" s="47"/>
      <c r="D582" s="2"/>
      <c r="E582" s="47"/>
      <c r="F582" s="2"/>
      <c r="G582" s="2"/>
      <c r="H582" s="2"/>
      <c r="I582" s="2"/>
      <c r="J582" s="2"/>
      <c r="K582" s="2"/>
      <c r="L582" s="2"/>
      <c r="M582" s="320"/>
      <c r="N582" s="2"/>
      <c r="O582" s="2"/>
      <c r="P582" s="2"/>
      <c r="Q582" s="2"/>
      <c r="R582" s="2"/>
      <c r="S582" s="2"/>
      <c r="T582" s="2"/>
      <c r="U582" s="2"/>
      <c r="V582" s="2"/>
      <c r="W582" s="2"/>
      <c r="X582" s="2"/>
      <c r="Y582" s="2"/>
      <c r="Z582" s="2"/>
      <c r="AA582" s="2"/>
    </row>
    <row r="583" spans="1:27" hidden="1">
      <c r="A583" s="2"/>
      <c r="B583" s="2"/>
      <c r="C583" s="47"/>
      <c r="D583" s="2"/>
      <c r="E583" s="47"/>
      <c r="F583" s="2"/>
      <c r="G583" s="2"/>
      <c r="H583" s="2"/>
      <c r="I583" s="2"/>
      <c r="J583" s="2"/>
      <c r="K583" s="2"/>
      <c r="L583" s="2"/>
      <c r="M583" s="320"/>
      <c r="N583" s="2"/>
      <c r="O583" s="2"/>
      <c r="P583" s="2"/>
      <c r="Q583" s="2"/>
      <c r="R583" s="2"/>
      <c r="S583" s="2"/>
      <c r="T583" s="2"/>
      <c r="U583" s="2"/>
      <c r="V583" s="2"/>
      <c r="W583" s="2"/>
      <c r="X583" s="2"/>
      <c r="Y583" s="2"/>
      <c r="Z583" s="2"/>
      <c r="AA583" s="2"/>
    </row>
    <row r="584" spans="1:27" hidden="1">
      <c r="A584" s="2"/>
      <c r="B584" s="2"/>
      <c r="C584" s="47"/>
      <c r="D584" s="2"/>
      <c r="E584" s="47"/>
      <c r="F584" s="2"/>
      <c r="G584" s="2"/>
      <c r="H584" s="2"/>
      <c r="I584" s="2"/>
      <c r="J584" s="2"/>
      <c r="K584" s="2"/>
      <c r="L584" s="2"/>
      <c r="M584" s="320"/>
      <c r="N584" s="2"/>
      <c r="O584" s="2"/>
      <c r="P584" s="2"/>
      <c r="Q584" s="2"/>
      <c r="R584" s="2"/>
      <c r="S584" s="2"/>
      <c r="T584" s="2"/>
      <c r="U584" s="2"/>
      <c r="V584" s="2"/>
      <c r="W584" s="2"/>
      <c r="X584" s="2"/>
      <c r="Y584" s="2"/>
      <c r="Z584" s="2"/>
      <c r="AA584" s="2"/>
    </row>
    <row r="585" spans="1:27" hidden="1">
      <c r="A585" s="2"/>
      <c r="B585" s="2"/>
      <c r="C585" s="47"/>
      <c r="D585" s="2"/>
      <c r="E585" s="47"/>
      <c r="F585" s="2"/>
      <c r="G585" s="2"/>
      <c r="H585" s="2"/>
      <c r="I585" s="2"/>
      <c r="J585" s="2"/>
      <c r="K585" s="2"/>
      <c r="L585" s="2"/>
      <c r="M585" s="320"/>
      <c r="N585" s="2"/>
      <c r="O585" s="2"/>
      <c r="P585" s="2"/>
      <c r="Q585" s="2"/>
      <c r="R585" s="2"/>
      <c r="S585" s="2"/>
      <c r="T585" s="2"/>
      <c r="U585" s="2"/>
      <c r="V585" s="2"/>
      <c r="W585" s="2"/>
      <c r="X585" s="2"/>
      <c r="Y585" s="2"/>
      <c r="Z585" s="2"/>
      <c r="AA585" s="2"/>
    </row>
    <row r="586" spans="1:27" hidden="1">
      <c r="A586" s="2"/>
      <c r="B586" s="2"/>
      <c r="C586" s="47"/>
      <c r="D586" s="2"/>
      <c r="E586" s="47"/>
      <c r="F586" s="2"/>
      <c r="G586" s="2"/>
      <c r="H586" s="2"/>
      <c r="I586" s="2"/>
      <c r="J586" s="2"/>
      <c r="K586" s="2"/>
      <c r="L586" s="2"/>
      <c r="M586" s="320"/>
      <c r="N586" s="2"/>
      <c r="O586" s="2"/>
      <c r="P586" s="2"/>
      <c r="Q586" s="2"/>
      <c r="R586" s="2"/>
      <c r="S586" s="2"/>
      <c r="T586" s="2"/>
      <c r="U586" s="2"/>
      <c r="V586" s="2"/>
      <c r="W586" s="2"/>
      <c r="X586" s="2"/>
      <c r="Y586" s="2"/>
      <c r="Z586" s="2"/>
      <c r="AA586" s="2"/>
    </row>
    <row r="587" spans="1:27" hidden="1">
      <c r="A587" s="2"/>
      <c r="B587" s="2"/>
      <c r="C587" s="47"/>
      <c r="D587" s="2"/>
      <c r="E587" s="47"/>
      <c r="F587" s="2"/>
      <c r="G587" s="2"/>
      <c r="H587" s="2"/>
      <c r="I587" s="2"/>
      <c r="J587" s="2"/>
      <c r="K587" s="2"/>
      <c r="L587" s="2"/>
      <c r="M587" s="320"/>
      <c r="N587" s="2"/>
      <c r="O587" s="2"/>
      <c r="P587" s="2"/>
      <c r="Q587" s="2"/>
      <c r="R587" s="2"/>
      <c r="S587" s="2"/>
      <c r="T587" s="2"/>
      <c r="U587" s="2"/>
      <c r="V587" s="2"/>
      <c r="W587" s="2"/>
      <c r="X587" s="2"/>
      <c r="Y587" s="2"/>
      <c r="Z587" s="2"/>
      <c r="AA587" s="2"/>
    </row>
    <row r="588" spans="1:27" hidden="1">
      <c r="A588" s="2"/>
      <c r="B588" s="2"/>
      <c r="C588" s="47"/>
      <c r="D588" s="2"/>
      <c r="E588" s="47"/>
      <c r="F588" s="2"/>
      <c r="G588" s="2"/>
      <c r="H588" s="2"/>
      <c r="I588" s="2"/>
      <c r="J588" s="2"/>
      <c r="K588" s="2"/>
      <c r="L588" s="2"/>
      <c r="M588" s="320"/>
      <c r="N588" s="2"/>
      <c r="O588" s="2"/>
      <c r="P588" s="2"/>
      <c r="Q588" s="2"/>
      <c r="R588" s="2"/>
      <c r="S588" s="2"/>
      <c r="T588" s="2"/>
      <c r="U588" s="2"/>
      <c r="V588" s="2"/>
      <c r="W588" s="2"/>
      <c r="X588" s="2"/>
      <c r="Y588" s="2"/>
      <c r="Z588" s="2"/>
      <c r="AA588" s="2"/>
    </row>
    <row r="589" spans="1:27" hidden="1">
      <c r="A589" s="2"/>
      <c r="B589" s="2"/>
      <c r="C589" s="47"/>
      <c r="D589" s="2"/>
      <c r="E589" s="47"/>
      <c r="F589" s="2"/>
      <c r="G589" s="2"/>
      <c r="H589" s="2"/>
      <c r="I589" s="2"/>
      <c r="J589" s="2"/>
      <c r="K589" s="2"/>
      <c r="L589" s="2"/>
      <c r="M589" s="320"/>
      <c r="N589" s="2"/>
      <c r="O589" s="2"/>
      <c r="P589" s="2"/>
      <c r="Q589" s="2"/>
      <c r="R589" s="2"/>
      <c r="S589" s="2"/>
      <c r="T589" s="2"/>
      <c r="U589" s="2"/>
      <c r="V589" s="2"/>
      <c r="W589" s="2"/>
      <c r="X589" s="2"/>
      <c r="Y589" s="2"/>
      <c r="Z589" s="2"/>
      <c r="AA589" s="2"/>
    </row>
    <row r="590" spans="1:27" hidden="1">
      <c r="A590" s="2"/>
      <c r="B590" s="2"/>
      <c r="C590" s="47"/>
      <c r="D590" s="2"/>
      <c r="E590" s="47"/>
      <c r="F590" s="2"/>
      <c r="G590" s="2"/>
      <c r="H590" s="2"/>
      <c r="I590" s="2"/>
      <c r="J590" s="2"/>
      <c r="K590" s="2"/>
      <c r="L590" s="2"/>
      <c r="M590" s="320"/>
      <c r="N590" s="2"/>
      <c r="O590" s="2"/>
      <c r="P590" s="2"/>
      <c r="Q590" s="2"/>
      <c r="R590" s="2"/>
      <c r="S590" s="2"/>
      <c r="T590" s="2"/>
      <c r="U590" s="2"/>
      <c r="V590" s="2"/>
      <c r="W590" s="2"/>
      <c r="X590" s="2"/>
      <c r="Y590" s="2"/>
      <c r="Z590" s="2"/>
      <c r="AA590" s="2"/>
    </row>
    <row r="591" spans="1:27" hidden="1">
      <c r="A591" s="2"/>
      <c r="B591" s="2"/>
      <c r="C591" s="47"/>
      <c r="D591" s="2"/>
      <c r="E591" s="47"/>
      <c r="F591" s="2"/>
      <c r="G591" s="2"/>
      <c r="H591" s="2"/>
      <c r="I591" s="2"/>
      <c r="J591" s="2"/>
      <c r="K591" s="2"/>
      <c r="L591" s="2"/>
      <c r="M591" s="320"/>
      <c r="N591" s="2"/>
      <c r="O591" s="2"/>
      <c r="P591" s="2"/>
      <c r="Q591" s="2"/>
      <c r="R591" s="2"/>
      <c r="S591" s="2"/>
      <c r="T591" s="2"/>
      <c r="U591" s="2"/>
      <c r="V591" s="2"/>
      <c r="W591" s="2"/>
      <c r="X591" s="2"/>
      <c r="Y591" s="2"/>
      <c r="Z591" s="2"/>
      <c r="AA591" s="2"/>
    </row>
    <row r="592" spans="1:27" hidden="1">
      <c r="A592" s="2"/>
      <c r="B592" s="2"/>
      <c r="C592" s="47"/>
      <c r="D592" s="2"/>
      <c r="E592" s="47"/>
      <c r="F592" s="2"/>
      <c r="G592" s="2"/>
      <c r="H592" s="2"/>
      <c r="I592" s="2"/>
      <c r="J592" s="2"/>
      <c r="K592" s="2"/>
      <c r="L592" s="2"/>
      <c r="M592" s="320"/>
      <c r="N592" s="2"/>
      <c r="O592" s="2"/>
      <c r="P592" s="2"/>
      <c r="Q592" s="2"/>
      <c r="R592" s="2"/>
      <c r="S592" s="2"/>
      <c r="T592" s="2"/>
      <c r="U592" s="2"/>
      <c r="V592" s="2"/>
      <c r="W592" s="2"/>
      <c r="X592" s="2"/>
      <c r="Y592" s="2"/>
      <c r="Z592" s="2"/>
      <c r="AA592" s="2"/>
    </row>
    <row r="593" spans="1:27" hidden="1">
      <c r="A593" s="2"/>
      <c r="B593" s="2"/>
      <c r="C593" s="47"/>
      <c r="D593" s="2"/>
      <c r="E593" s="47"/>
      <c r="F593" s="2"/>
      <c r="G593" s="2"/>
      <c r="H593" s="2"/>
      <c r="I593" s="2"/>
      <c r="J593" s="2"/>
      <c r="K593" s="2"/>
      <c r="L593" s="2"/>
      <c r="M593" s="320"/>
      <c r="N593" s="2"/>
      <c r="O593" s="2"/>
      <c r="P593" s="2"/>
      <c r="Q593" s="2"/>
      <c r="R593" s="2"/>
      <c r="S593" s="2"/>
      <c r="T593" s="2"/>
      <c r="U593" s="2"/>
      <c r="V593" s="2"/>
      <c r="W593" s="2"/>
      <c r="X593" s="2"/>
      <c r="Y593" s="2"/>
      <c r="Z593" s="2"/>
      <c r="AA593" s="2"/>
    </row>
    <row r="594" spans="1:27" hidden="1">
      <c r="A594" s="2"/>
      <c r="B594" s="2"/>
      <c r="C594" s="47"/>
      <c r="D594" s="2"/>
      <c r="E594" s="47"/>
      <c r="F594" s="2"/>
      <c r="G594" s="2"/>
      <c r="H594" s="2"/>
      <c r="I594" s="2"/>
      <c r="J594" s="2"/>
      <c r="K594" s="2"/>
      <c r="L594" s="2"/>
      <c r="M594" s="320"/>
      <c r="N594" s="2"/>
      <c r="O594" s="2"/>
      <c r="P594" s="2"/>
      <c r="Q594" s="2"/>
      <c r="R594" s="2"/>
      <c r="S594" s="2"/>
      <c r="T594" s="2"/>
      <c r="U594" s="2"/>
      <c r="V594" s="2"/>
      <c r="W594" s="2"/>
      <c r="X594" s="2"/>
      <c r="Y594" s="2"/>
      <c r="Z594" s="2"/>
      <c r="AA594" s="2"/>
    </row>
    <row r="595" spans="1:27" hidden="1">
      <c r="A595" s="2"/>
      <c r="B595" s="2"/>
      <c r="C595" s="47"/>
      <c r="D595" s="2"/>
      <c r="E595" s="47"/>
      <c r="F595" s="2"/>
      <c r="G595" s="2"/>
      <c r="H595" s="2"/>
      <c r="I595" s="2"/>
      <c r="J595" s="2"/>
      <c r="K595" s="2"/>
      <c r="L595" s="2"/>
      <c r="M595" s="320"/>
      <c r="N595" s="2"/>
      <c r="O595" s="2"/>
      <c r="P595" s="2"/>
      <c r="Q595" s="2"/>
      <c r="R595" s="2"/>
      <c r="S595" s="2"/>
      <c r="T595" s="2"/>
      <c r="U595" s="2"/>
      <c r="V595" s="2"/>
      <c r="W595" s="2"/>
      <c r="X595" s="2"/>
      <c r="Y595" s="2"/>
      <c r="Z595" s="2"/>
      <c r="AA595" s="2"/>
    </row>
    <row r="596" spans="1:27" hidden="1">
      <c r="A596" s="2"/>
      <c r="B596" s="2"/>
      <c r="C596" s="47"/>
      <c r="D596" s="2"/>
      <c r="E596" s="47"/>
      <c r="F596" s="2"/>
      <c r="G596" s="2"/>
      <c r="H596" s="2"/>
      <c r="I596" s="2"/>
      <c r="J596" s="2"/>
      <c r="K596" s="2"/>
      <c r="L596" s="2"/>
      <c r="M596" s="320"/>
      <c r="N596" s="2"/>
      <c r="O596" s="2"/>
      <c r="P596" s="2"/>
      <c r="Q596" s="2"/>
      <c r="R596" s="2"/>
      <c r="S596" s="2"/>
      <c r="T596" s="2"/>
      <c r="U596" s="2"/>
      <c r="V596" s="2"/>
      <c r="W596" s="2"/>
      <c r="X596" s="2"/>
      <c r="Y596" s="2"/>
      <c r="Z596" s="2"/>
      <c r="AA596" s="2"/>
    </row>
    <row r="597" spans="1:27" hidden="1">
      <c r="A597" s="2"/>
      <c r="B597" s="2"/>
      <c r="C597" s="47"/>
      <c r="D597" s="2"/>
      <c r="E597" s="47"/>
      <c r="F597" s="2"/>
      <c r="G597" s="2"/>
      <c r="H597" s="2"/>
      <c r="I597" s="2"/>
      <c r="J597" s="2"/>
      <c r="K597" s="2"/>
      <c r="L597" s="2"/>
      <c r="M597" s="320"/>
      <c r="N597" s="2"/>
      <c r="O597" s="2"/>
      <c r="P597" s="2"/>
      <c r="Q597" s="2"/>
      <c r="R597" s="2"/>
      <c r="S597" s="2"/>
      <c r="T597" s="2"/>
      <c r="U597" s="2"/>
      <c r="V597" s="2"/>
      <c r="W597" s="2"/>
      <c r="X597" s="2"/>
      <c r="Y597" s="2"/>
      <c r="Z597" s="2"/>
      <c r="AA597" s="2"/>
    </row>
    <row r="598" spans="1:27" hidden="1">
      <c r="A598" s="2"/>
      <c r="B598" s="2"/>
      <c r="C598" s="47"/>
      <c r="D598" s="2"/>
      <c r="E598" s="47"/>
      <c r="F598" s="2"/>
      <c r="G598" s="2"/>
      <c r="H598" s="2"/>
      <c r="I598" s="2"/>
      <c r="J598" s="2"/>
      <c r="K598" s="2"/>
      <c r="L598" s="2"/>
      <c r="M598" s="320"/>
      <c r="N598" s="2"/>
      <c r="O598" s="2"/>
      <c r="P598" s="2"/>
      <c r="Q598" s="2"/>
      <c r="R598" s="2"/>
      <c r="S598" s="2"/>
      <c r="T598" s="2"/>
      <c r="U598" s="2"/>
      <c r="V598" s="2"/>
      <c r="W598" s="2"/>
      <c r="X598" s="2"/>
      <c r="Y598" s="2"/>
      <c r="Z598" s="2"/>
      <c r="AA598" s="2"/>
    </row>
    <row r="599" spans="1:27" hidden="1">
      <c r="A599" s="2"/>
      <c r="B599" s="2"/>
      <c r="C599" s="47"/>
      <c r="D599" s="2"/>
      <c r="E599" s="47"/>
      <c r="F599" s="2"/>
      <c r="G599" s="2"/>
      <c r="H599" s="2"/>
      <c r="I599" s="2"/>
      <c r="J599" s="2"/>
      <c r="K599" s="2"/>
      <c r="L599" s="2"/>
      <c r="M599" s="320"/>
      <c r="N599" s="2"/>
      <c r="O599" s="2"/>
      <c r="P599" s="2"/>
      <c r="Q599" s="2"/>
      <c r="R599" s="2"/>
      <c r="S599" s="2"/>
      <c r="T599" s="2"/>
      <c r="U599" s="2"/>
      <c r="V599" s="2"/>
      <c r="W599" s="2"/>
      <c r="X599" s="2"/>
      <c r="Y599" s="2"/>
      <c r="Z599" s="2"/>
      <c r="AA599" s="2"/>
    </row>
    <row r="600" spans="1:27" hidden="1">
      <c r="A600" s="2"/>
      <c r="B600" s="2"/>
      <c r="C600" s="47"/>
      <c r="D600" s="2"/>
      <c r="E600" s="47"/>
      <c r="F600" s="2"/>
      <c r="G600" s="2"/>
      <c r="H600" s="2"/>
      <c r="I600" s="2"/>
      <c r="J600" s="2"/>
      <c r="K600" s="2"/>
      <c r="L600" s="2"/>
      <c r="M600" s="320"/>
      <c r="N600" s="2"/>
      <c r="O600" s="2"/>
      <c r="P600" s="2"/>
      <c r="Q600" s="2"/>
      <c r="R600" s="2"/>
      <c r="S600" s="2"/>
      <c r="T600" s="2"/>
      <c r="U600" s="2"/>
      <c r="V600" s="2"/>
      <c r="W600" s="2"/>
      <c r="X600" s="2"/>
      <c r="Y600" s="2"/>
      <c r="Z600" s="2"/>
      <c r="AA600" s="2"/>
    </row>
    <row r="601" spans="1:27" hidden="1">
      <c r="A601" s="2"/>
      <c r="B601" s="2"/>
      <c r="C601" s="47"/>
      <c r="D601" s="2"/>
      <c r="E601" s="47"/>
      <c r="F601" s="2"/>
      <c r="G601" s="2"/>
      <c r="H601" s="2"/>
      <c r="I601" s="2"/>
      <c r="J601" s="2"/>
      <c r="K601" s="2"/>
      <c r="L601" s="2"/>
      <c r="M601" s="320"/>
      <c r="N601" s="2"/>
      <c r="O601" s="2"/>
      <c r="P601" s="2"/>
      <c r="Q601" s="2"/>
      <c r="R601" s="2"/>
      <c r="S601" s="2"/>
      <c r="T601" s="2"/>
      <c r="U601" s="2"/>
      <c r="V601" s="2"/>
      <c r="W601" s="2"/>
      <c r="X601" s="2"/>
      <c r="Y601" s="2"/>
      <c r="Z601" s="2"/>
      <c r="AA601" s="2"/>
    </row>
    <row r="602" spans="1:27" hidden="1">
      <c r="A602" s="2"/>
      <c r="B602" s="2"/>
      <c r="C602" s="47"/>
      <c r="D602" s="2"/>
      <c r="E602" s="47"/>
      <c r="F602" s="2"/>
      <c r="G602" s="2"/>
      <c r="H602" s="2"/>
      <c r="I602" s="2"/>
      <c r="J602" s="2"/>
      <c r="K602" s="2"/>
      <c r="L602" s="2"/>
      <c r="M602" s="320"/>
      <c r="N602" s="2"/>
      <c r="O602" s="2"/>
      <c r="P602" s="2"/>
      <c r="Q602" s="2"/>
      <c r="R602" s="2"/>
      <c r="S602" s="2"/>
      <c r="T602" s="2"/>
      <c r="U602" s="2"/>
      <c r="V602" s="2"/>
      <c r="W602" s="2"/>
      <c r="X602" s="2"/>
      <c r="Y602" s="2"/>
      <c r="Z602" s="2"/>
      <c r="AA602" s="2"/>
    </row>
    <row r="603" spans="1:27" hidden="1">
      <c r="A603" s="2"/>
      <c r="B603" s="2"/>
      <c r="C603" s="47"/>
      <c r="D603" s="2"/>
      <c r="E603" s="47"/>
      <c r="F603" s="2"/>
      <c r="G603" s="2"/>
      <c r="H603" s="2"/>
      <c r="I603" s="2"/>
      <c r="J603" s="2"/>
      <c r="K603" s="2"/>
      <c r="L603" s="2"/>
      <c r="M603" s="320"/>
      <c r="N603" s="2"/>
      <c r="O603" s="2"/>
      <c r="P603" s="2"/>
      <c r="Q603" s="2"/>
      <c r="R603" s="2"/>
      <c r="S603" s="2"/>
      <c r="T603" s="2"/>
      <c r="U603" s="2"/>
      <c r="V603" s="2"/>
      <c r="W603" s="2"/>
      <c r="X603" s="2"/>
      <c r="Y603" s="2"/>
      <c r="Z603" s="2"/>
      <c r="AA603" s="2"/>
    </row>
    <row r="604" spans="1:27" hidden="1">
      <c r="A604" s="2"/>
      <c r="B604" s="2"/>
      <c r="C604" s="47"/>
      <c r="D604" s="2"/>
      <c r="E604" s="47"/>
      <c r="F604" s="2"/>
      <c r="G604" s="2"/>
      <c r="H604" s="2"/>
      <c r="I604" s="2"/>
      <c r="J604" s="2"/>
      <c r="K604" s="2"/>
      <c r="L604" s="2"/>
      <c r="M604" s="320"/>
      <c r="N604" s="2"/>
      <c r="O604" s="2"/>
      <c r="P604" s="2"/>
      <c r="Q604" s="2"/>
      <c r="R604" s="2"/>
      <c r="S604" s="2"/>
      <c r="T604" s="2"/>
      <c r="U604" s="2"/>
      <c r="V604" s="2"/>
      <c r="W604" s="2"/>
      <c r="X604" s="2"/>
      <c r="Y604" s="2"/>
      <c r="Z604" s="2"/>
      <c r="AA604" s="2"/>
    </row>
    <row r="605" spans="1:27" hidden="1">
      <c r="A605" s="2"/>
      <c r="B605" s="2"/>
      <c r="C605" s="47"/>
      <c r="D605" s="2"/>
      <c r="E605" s="47"/>
      <c r="F605" s="2"/>
      <c r="G605" s="2"/>
      <c r="H605" s="2"/>
      <c r="I605" s="2"/>
      <c r="J605" s="2"/>
      <c r="K605" s="2"/>
      <c r="L605" s="2"/>
      <c r="M605" s="320"/>
      <c r="N605" s="2"/>
      <c r="O605" s="2"/>
      <c r="P605" s="2"/>
      <c r="Q605" s="2"/>
      <c r="R605" s="2"/>
      <c r="S605" s="2"/>
      <c r="T605" s="2"/>
      <c r="U605" s="2"/>
      <c r="V605" s="2"/>
      <c r="W605" s="2"/>
      <c r="X605" s="2"/>
      <c r="Y605" s="2"/>
      <c r="Z605" s="2"/>
      <c r="AA605" s="2"/>
    </row>
    <row r="606" spans="1:27" hidden="1">
      <c r="A606" s="2"/>
      <c r="B606" s="2"/>
      <c r="C606" s="47"/>
      <c r="D606" s="2"/>
      <c r="E606" s="47"/>
      <c r="F606" s="2"/>
      <c r="G606" s="2"/>
      <c r="H606" s="2"/>
      <c r="I606" s="2"/>
      <c r="J606" s="2"/>
      <c r="K606" s="2"/>
      <c r="L606" s="2"/>
      <c r="M606" s="320"/>
      <c r="N606" s="2"/>
      <c r="O606" s="2"/>
      <c r="P606" s="2"/>
      <c r="Q606" s="2"/>
      <c r="R606" s="2"/>
      <c r="S606" s="2"/>
      <c r="T606" s="2"/>
      <c r="U606" s="2"/>
      <c r="V606" s="2"/>
      <c r="W606" s="2"/>
      <c r="X606" s="2"/>
      <c r="Y606" s="2"/>
      <c r="Z606" s="2"/>
      <c r="AA606" s="2"/>
    </row>
    <row r="607" spans="1:27" hidden="1">
      <c r="A607" s="2"/>
      <c r="B607" s="2"/>
      <c r="C607" s="47"/>
      <c r="D607" s="2"/>
      <c r="E607" s="47"/>
      <c r="F607" s="2"/>
      <c r="G607" s="2"/>
      <c r="H607" s="2"/>
      <c r="I607" s="2"/>
      <c r="J607" s="2"/>
      <c r="K607" s="2"/>
      <c r="L607" s="2"/>
      <c r="M607" s="320"/>
      <c r="N607" s="2"/>
      <c r="O607" s="2"/>
      <c r="P607" s="2"/>
      <c r="Q607" s="2"/>
      <c r="R607" s="2"/>
      <c r="S607" s="2"/>
      <c r="T607" s="2"/>
      <c r="U607" s="2"/>
      <c r="V607" s="2"/>
      <c r="W607" s="2"/>
      <c r="X607" s="2"/>
      <c r="Y607" s="2"/>
      <c r="Z607" s="2"/>
      <c r="AA607" s="2"/>
    </row>
    <row r="608" spans="1:27" hidden="1">
      <c r="A608" s="2"/>
      <c r="B608" s="2"/>
      <c r="C608" s="47"/>
      <c r="D608" s="2"/>
      <c r="E608" s="47"/>
      <c r="F608" s="2"/>
      <c r="G608" s="2"/>
      <c r="H608" s="2"/>
      <c r="I608" s="2"/>
      <c r="J608" s="2"/>
      <c r="K608" s="2"/>
      <c r="L608" s="2"/>
      <c r="M608" s="320"/>
      <c r="N608" s="2"/>
      <c r="O608" s="2"/>
      <c r="P608" s="2"/>
      <c r="Q608" s="2"/>
      <c r="R608" s="2"/>
      <c r="S608" s="2"/>
      <c r="T608" s="2"/>
      <c r="U608" s="2"/>
      <c r="V608" s="2"/>
      <c r="W608" s="2"/>
      <c r="X608" s="2"/>
      <c r="Y608" s="2"/>
      <c r="Z608" s="2"/>
      <c r="AA608" s="2"/>
    </row>
    <row r="609" spans="1:27" hidden="1">
      <c r="A609" s="2"/>
      <c r="B609" s="2"/>
      <c r="C609" s="47"/>
      <c r="D609" s="2"/>
      <c r="E609" s="47"/>
      <c r="F609" s="2"/>
      <c r="G609" s="2"/>
      <c r="H609" s="2"/>
      <c r="I609" s="2"/>
      <c r="J609" s="2"/>
      <c r="K609" s="2"/>
      <c r="L609" s="2"/>
      <c r="M609" s="320"/>
      <c r="N609" s="2"/>
      <c r="O609" s="2"/>
      <c r="P609" s="2"/>
      <c r="Q609" s="2"/>
      <c r="R609" s="2"/>
      <c r="S609" s="2"/>
      <c r="T609" s="2"/>
      <c r="U609" s="2"/>
      <c r="V609" s="2"/>
      <c r="W609" s="2"/>
      <c r="X609" s="2"/>
      <c r="Y609" s="2"/>
      <c r="Z609" s="2"/>
      <c r="AA609" s="2"/>
    </row>
    <row r="610" spans="1:27" hidden="1">
      <c r="A610" s="2"/>
      <c r="B610" s="2"/>
      <c r="C610" s="47"/>
      <c r="D610" s="2"/>
      <c r="E610" s="47"/>
      <c r="F610" s="2"/>
      <c r="G610" s="2"/>
      <c r="H610" s="2"/>
      <c r="I610" s="2"/>
      <c r="J610" s="2"/>
      <c r="K610" s="2"/>
      <c r="L610" s="2"/>
      <c r="M610" s="320"/>
      <c r="N610" s="2"/>
      <c r="O610" s="2"/>
      <c r="P610" s="2"/>
      <c r="Q610" s="2"/>
      <c r="R610" s="2"/>
      <c r="S610" s="2"/>
      <c r="T610" s="2"/>
      <c r="U610" s="2"/>
      <c r="V610" s="2"/>
      <c r="W610" s="2"/>
      <c r="X610" s="2"/>
      <c r="Y610" s="2"/>
      <c r="Z610" s="2"/>
      <c r="AA610" s="2"/>
    </row>
    <row r="611" spans="1:27" hidden="1">
      <c r="A611" s="2"/>
      <c r="B611" s="2"/>
      <c r="C611" s="47"/>
      <c r="D611" s="2"/>
      <c r="E611" s="47"/>
      <c r="F611" s="2"/>
      <c r="G611" s="2"/>
      <c r="H611" s="2"/>
      <c r="I611" s="2"/>
      <c r="J611" s="2"/>
      <c r="K611" s="2"/>
      <c r="L611" s="2"/>
      <c r="M611" s="320"/>
      <c r="N611" s="2"/>
      <c r="O611" s="2"/>
      <c r="P611" s="2"/>
      <c r="Q611" s="2"/>
      <c r="R611" s="2"/>
      <c r="S611" s="2"/>
      <c r="T611" s="2"/>
      <c r="U611" s="2"/>
      <c r="V611" s="2"/>
      <c r="W611" s="2"/>
      <c r="X611" s="2"/>
      <c r="Y611" s="2"/>
      <c r="Z611" s="2"/>
      <c r="AA611" s="2"/>
    </row>
    <row r="612" spans="1:27" hidden="1">
      <c r="A612" s="2"/>
      <c r="B612" s="2"/>
      <c r="C612" s="47"/>
      <c r="D612" s="2"/>
      <c r="E612" s="47"/>
      <c r="F612" s="2"/>
      <c r="G612" s="2"/>
      <c r="H612" s="2"/>
      <c r="I612" s="2"/>
      <c r="J612" s="2"/>
      <c r="K612" s="2"/>
      <c r="L612" s="2"/>
      <c r="M612" s="320"/>
      <c r="N612" s="2"/>
      <c r="O612" s="2"/>
      <c r="P612" s="2"/>
      <c r="Q612" s="2"/>
      <c r="R612" s="2"/>
      <c r="S612" s="2"/>
      <c r="T612" s="2"/>
      <c r="U612" s="2"/>
      <c r="V612" s="2"/>
      <c r="W612" s="2"/>
      <c r="X612" s="2"/>
      <c r="Y612" s="2"/>
      <c r="Z612" s="2"/>
      <c r="AA612" s="2"/>
    </row>
    <row r="613" spans="1:27" hidden="1">
      <c r="A613" s="2"/>
      <c r="B613" s="2"/>
      <c r="C613" s="47"/>
      <c r="D613" s="2"/>
      <c r="E613" s="47"/>
      <c r="F613" s="2"/>
      <c r="G613" s="2"/>
      <c r="H613" s="2"/>
      <c r="I613" s="2"/>
      <c r="J613" s="2"/>
      <c r="K613" s="2"/>
      <c r="L613" s="2"/>
      <c r="M613" s="320"/>
      <c r="N613" s="2"/>
      <c r="O613" s="2"/>
      <c r="P613" s="2"/>
      <c r="Q613" s="2"/>
      <c r="R613" s="2"/>
      <c r="S613" s="2"/>
      <c r="T613" s="2"/>
      <c r="U613" s="2"/>
      <c r="V613" s="2"/>
      <c r="W613" s="2"/>
      <c r="X613" s="2"/>
      <c r="Y613" s="2"/>
      <c r="Z613" s="2"/>
      <c r="AA613" s="2"/>
    </row>
    <row r="614" spans="1:27" hidden="1">
      <c r="A614" s="2"/>
      <c r="B614" s="2"/>
      <c r="C614" s="47"/>
      <c r="D614" s="2"/>
      <c r="E614" s="47"/>
      <c r="F614" s="2"/>
      <c r="G614" s="2"/>
      <c r="H614" s="2"/>
      <c r="I614" s="2"/>
      <c r="J614" s="2"/>
      <c r="K614" s="2"/>
      <c r="L614" s="2"/>
      <c r="M614" s="320"/>
      <c r="N614" s="2"/>
      <c r="O614" s="2"/>
      <c r="P614" s="2"/>
      <c r="Q614" s="2"/>
      <c r="R614" s="2"/>
      <c r="S614" s="2"/>
      <c r="T614" s="2"/>
      <c r="U614" s="2"/>
      <c r="V614" s="2"/>
      <c r="W614" s="2"/>
      <c r="X614" s="2"/>
      <c r="Y614" s="2"/>
      <c r="Z614" s="2"/>
      <c r="AA614" s="2"/>
    </row>
    <row r="615" spans="1:27" hidden="1">
      <c r="A615" s="2"/>
      <c r="B615" s="2"/>
      <c r="C615" s="47"/>
      <c r="D615" s="2"/>
      <c r="E615" s="47"/>
      <c r="F615" s="2"/>
      <c r="G615" s="2"/>
      <c r="H615" s="2"/>
      <c r="I615" s="2"/>
      <c r="J615" s="2"/>
      <c r="K615" s="2"/>
      <c r="L615" s="2"/>
      <c r="M615" s="320"/>
      <c r="N615" s="2"/>
      <c r="O615" s="2"/>
      <c r="P615" s="2"/>
      <c r="Q615" s="2"/>
      <c r="R615" s="2"/>
      <c r="S615" s="2"/>
      <c r="T615" s="2"/>
      <c r="U615" s="2"/>
      <c r="V615" s="2"/>
      <c r="W615" s="2"/>
      <c r="X615" s="2"/>
      <c r="Y615" s="2"/>
      <c r="Z615" s="2"/>
      <c r="AA615" s="2"/>
    </row>
    <row r="616" spans="1:27" hidden="1">
      <c r="A616" s="2"/>
      <c r="B616" s="2"/>
      <c r="C616" s="47"/>
      <c r="D616" s="2"/>
      <c r="E616" s="47"/>
      <c r="F616" s="2"/>
      <c r="G616" s="2"/>
      <c r="H616" s="2"/>
      <c r="I616" s="2"/>
      <c r="J616" s="2"/>
      <c r="K616" s="2"/>
      <c r="L616" s="2"/>
      <c r="M616" s="320"/>
      <c r="N616" s="2"/>
      <c r="O616" s="2"/>
      <c r="P616" s="2"/>
      <c r="Q616" s="2"/>
      <c r="R616" s="2"/>
      <c r="S616" s="2"/>
      <c r="T616" s="2"/>
      <c r="U616" s="2"/>
      <c r="V616" s="2"/>
      <c r="W616" s="2"/>
      <c r="X616" s="2"/>
      <c r="Y616" s="2"/>
      <c r="Z616" s="2"/>
      <c r="AA616" s="2"/>
    </row>
    <row r="617" spans="1:27" hidden="1">
      <c r="A617" s="2"/>
      <c r="B617" s="2"/>
      <c r="C617" s="47"/>
      <c r="D617" s="2"/>
      <c r="E617" s="47"/>
      <c r="F617" s="2"/>
      <c r="G617" s="2"/>
      <c r="H617" s="2"/>
      <c r="I617" s="2"/>
      <c r="J617" s="2"/>
      <c r="K617" s="2"/>
      <c r="L617" s="2"/>
      <c r="M617" s="320"/>
      <c r="N617" s="2"/>
      <c r="O617" s="2"/>
      <c r="P617" s="2"/>
      <c r="Q617" s="2"/>
      <c r="R617" s="2"/>
      <c r="S617" s="2"/>
      <c r="T617" s="2"/>
      <c r="U617" s="2"/>
      <c r="V617" s="2"/>
      <c r="W617" s="2"/>
      <c r="X617" s="2"/>
      <c r="Y617" s="2"/>
      <c r="Z617" s="2"/>
      <c r="AA617" s="2"/>
    </row>
    <row r="618" spans="1:27" hidden="1">
      <c r="A618" s="2"/>
      <c r="B618" s="2"/>
      <c r="C618" s="47"/>
      <c r="D618" s="2"/>
      <c r="E618" s="47"/>
      <c r="F618" s="2"/>
      <c r="G618" s="2"/>
      <c r="H618" s="2"/>
      <c r="I618" s="2"/>
      <c r="J618" s="2"/>
      <c r="K618" s="2"/>
      <c r="L618" s="2"/>
      <c r="M618" s="320"/>
      <c r="N618" s="2"/>
      <c r="O618" s="2"/>
      <c r="P618" s="2"/>
      <c r="Q618" s="2"/>
      <c r="R618" s="2"/>
      <c r="S618" s="2"/>
      <c r="T618" s="2"/>
      <c r="U618" s="2"/>
      <c r="V618" s="2"/>
      <c r="W618" s="2"/>
      <c r="X618" s="2"/>
      <c r="Y618" s="2"/>
      <c r="Z618" s="2"/>
      <c r="AA618" s="2"/>
    </row>
    <row r="619" spans="1:27" hidden="1">
      <c r="A619" s="2"/>
      <c r="B619" s="2"/>
      <c r="C619" s="47"/>
      <c r="D619" s="2"/>
      <c r="E619" s="47"/>
      <c r="F619" s="2"/>
      <c r="G619" s="2"/>
      <c r="H619" s="2"/>
      <c r="I619" s="2"/>
      <c r="J619" s="2"/>
      <c r="K619" s="2"/>
      <c r="L619" s="2"/>
      <c r="M619" s="320"/>
      <c r="N619" s="2"/>
      <c r="O619" s="2"/>
      <c r="P619" s="2"/>
      <c r="Q619" s="2"/>
      <c r="R619" s="2"/>
      <c r="S619" s="2"/>
      <c r="T619" s="2"/>
      <c r="U619" s="2"/>
      <c r="V619" s="2"/>
      <c r="W619" s="2"/>
      <c r="X619" s="2"/>
      <c r="Y619" s="2"/>
      <c r="Z619" s="2"/>
      <c r="AA619" s="2"/>
    </row>
    <row r="620" spans="1:27" hidden="1">
      <c r="A620" s="2"/>
      <c r="B620" s="2"/>
      <c r="C620" s="47"/>
      <c r="D620" s="2"/>
      <c r="E620" s="47"/>
      <c r="F620" s="2"/>
      <c r="G620" s="2"/>
      <c r="H620" s="2"/>
      <c r="I620" s="2"/>
      <c r="J620" s="2"/>
      <c r="K620" s="2"/>
      <c r="L620" s="2"/>
      <c r="M620" s="320"/>
      <c r="N620" s="2"/>
      <c r="O620" s="2"/>
      <c r="P620" s="2"/>
      <c r="Q620" s="2"/>
      <c r="R620" s="2"/>
      <c r="S620" s="2"/>
      <c r="T620" s="2"/>
      <c r="U620" s="2"/>
      <c r="V620" s="2"/>
      <c r="W620" s="2"/>
      <c r="X620" s="2"/>
      <c r="Y620" s="2"/>
      <c r="Z620" s="2"/>
      <c r="AA620" s="2"/>
    </row>
    <row r="621" spans="1:27" hidden="1">
      <c r="A621" s="2"/>
      <c r="B621" s="2"/>
      <c r="C621" s="47"/>
      <c r="D621" s="2"/>
      <c r="E621" s="47"/>
      <c r="F621" s="2"/>
      <c r="G621" s="2"/>
      <c r="H621" s="2"/>
      <c r="I621" s="2"/>
      <c r="J621" s="2"/>
      <c r="K621" s="2"/>
      <c r="L621" s="2"/>
      <c r="M621" s="320"/>
      <c r="N621" s="2"/>
      <c r="O621" s="2"/>
      <c r="P621" s="2"/>
      <c r="Q621" s="2"/>
      <c r="R621" s="2"/>
      <c r="S621" s="2"/>
      <c r="T621" s="2"/>
      <c r="U621" s="2"/>
      <c r="V621" s="2"/>
      <c r="W621" s="2"/>
      <c r="X621" s="2"/>
      <c r="Y621" s="2"/>
      <c r="Z621" s="2"/>
      <c r="AA621" s="2"/>
    </row>
    <row r="622" spans="1:27" hidden="1">
      <c r="A622" s="2"/>
      <c r="B622" s="2"/>
      <c r="C622" s="47"/>
      <c r="D622" s="2"/>
      <c r="E622" s="47"/>
      <c r="F622" s="2"/>
      <c r="G622" s="2"/>
      <c r="H622" s="2"/>
      <c r="I622" s="2"/>
      <c r="J622" s="2"/>
      <c r="K622" s="2"/>
      <c r="L622" s="2"/>
      <c r="M622" s="320"/>
      <c r="N622" s="2"/>
      <c r="O622" s="2"/>
      <c r="P622" s="2"/>
      <c r="Q622" s="2"/>
      <c r="R622" s="2"/>
      <c r="S622" s="2"/>
      <c r="T622" s="2"/>
      <c r="U622" s="2"/>
      <c r="V622" s="2"/>
      <c r="W622" s="2"/>
      <c r="X622" s="2"/>
      <c r="Y622" s="2"/>
      <c r="Z622" s="2"/>
      <c r="AA622" s="2"/>
    </row>
    <row r="623" spans="1:27" hidden="1">
      <c r="A623" s="2"/>
      <c r="B623" s="2"/>
      <c r="C623" s="47"/>
      <c r="D623" s="2"/>
      <c r="E623" s="47"/>
      <c r="F623" s="2"/>
      <c r="G623" s="2"/>
      <c r="H623" s="2"/>
      <c r="I623" s="2"/>
      <c r="J623" s="2"/>
      <c r="K623" s="2"/>
      <c r="L623" s="2"/>
      <c r="M623" s="320"/>
      <c r="N623" s="2"/>
      <c r="O623" s="2"/>
      <c r="P623" s="2"/>
      <c r="Q623" s="2"/>
      <c r="R623" s="2"/>
      <c r="S623" s="2"/>
      <c r="T623" s="2"/>
      <c r="U623" s="2"/>
      <c r="V623" s="2"/>
      <c r="W623" s="2"/>
      <c r="X623" s="2"/>
      <c r="Y623" s="2"/>
      <c r="Z623" s="2"/>
      <c r="AA623" s="2"/>
    </row>
    <row r="624" spans="1:27" hidden="1">
      <c r="A624" s="2"/>
      <c r="B624" s="2"/>
      <c r="C624" s="47"/>
      <c r="D624" s="2"/>
      <c r="E624" s="47"/>
      <c r="F624" s="2"/>
      <c r="G624" s="2"/>
      <c r="H624" s="2"/>
      <c r="I624" s="2"/>
      <c r="J624" s="2"/>
      <c r="K624" s="2"/>
      <c r="L624" s="2"/>
      <c r="M624" s="320"/>
      <c r="N624" s="2"/>
      <c r="O624" s="2"/>
      <c r="P624" s="2"/>
      <c r="Q624" s="2"/>
      <c r="R624" s="2"/>
      <c r="S624" s="2"/>
      <c r="T624" s="2"/>
      <c r="U624" s="2"/>
      <c r="V624" s="2"/>
      <c r="W624" s="2"/>
      <c r="X624" s="2"/>
      <c r="Y624" s="2"/>
      <c r="Z624" s="2"/>
      <c r="AA624" s="2"/>
    </row>
    <row r="625" spans="1:27" hidden="1">
      <c r="A625" s="2"/>
      <c r="B625" s="2"/>
      <c r="C625" s="47"/>
      <c r="D625" s="2"/>
      <c r="E625" s="47"/>
      <c r="F625" s="2"/>
      <c r="G625" s="2"/>
      <c r="H625" s="2"/>
      <c r="I625" s="2"/>
      <c r="J625" s="2"/>
      <c r="K625" s="2"/>
      <c r="L625" s="2"/>
      <c r="M625" s="320"/>
      <c r="N625" s="2"/>
      <c r="O625" s="2"/>
      <c r="P625" s="2"/>
      <c r="Q625" s="2"/>
      <c r="R625" s="2"/>
      <c r="S625" s="2"/>
      <c r="T625" s="2"/>
      <c r="U625" s="2"/>
      <c r="V625" s="2"/>
      <c r="W625" s="2"/>
      <c r="X625" s="2"/>
      <c r="Y625" s="2"/>
      <c r="Z625" s="2"/>
      <c r="AA625" s="2"/>
    </row>
    <row r="626" spans="1:27" hidden="1">
      <c r="A626" s="2"/>
      <c r="B626" s="2"/>
      <c r="C626" s="47"/>
      <c r="D626" s="2"/>
      <c r="E626" s="47"/>
      <c r="F626" s="2"/>
      <c r="G626" s="2"/>
      <c r="H626" s="2"/>
      <c r="I626" s="2"/>
      <c r="J626" s="2"/>
      <c r="K626" s="2"/>
      <c r="L626" s="2"/>
      <c r="M626" s="320"/>
      <c r="N626" s="2"/>
      <c r="O626" s="2"/>
      <c r="P626" s="2"/>
      <c r="Q626" s="2"/>
      <c r="R626" s="2"/>
      <c r="S626" s="2"/>
      <c r="T626" s="2"/>
      <c r="U626" s="2"/>
      <c r="V626" s="2"/>
      <c r="W626" s="2"/>
      <c r="X626" s="2"/>
      <c r="Y626" s="2"/>
      <c r="Z626" s="2"/>
      <c r="AA626" s="2"/>
    </row>
    <row r="627" spans="1:27" hidden="1">
      <c r="A627" s="2"/>
      <c r="B627" s="2"/>
      <c r="C627" s="47"/>
      <c r="D627" s="2"/>
      <c r="E627" s="47"/>
      <c r="F627" s="2"/>
      <c r="G627" s="2"/>
      <c r="H627" s="2"/>
      <c r="I627" s="2"/>
      <c r="J627" s="2"/>
      <c r="K627" s="2"/>
      <c r="L627" s="2"/>
      <c r="M627" s="320"/>
      <c r="N627" s="2"/>
      <c r="O627" s="2"/>
      <c r="P627" s="2"/>
      <c r="Q627" s="2"/>
      <c r="R627" s="2"/>
      <c r="S627" s="2"/>
      <c r="T627" s="2"/>
      <c r="U627" s="2"/>
      <c r="V627" s="2"/>
      <c r="W627" s="2"/>
      <c r="X627" s="2"/>
      <c r="Y627" s="2"/>
      <c r="Z627" s="2"/>
      <c r="AA627" s="2"/>
    </row>
    <row r="628" spans="1:27" hidden="1">
      <c r="A628" s="2"/>
      <c r="B628" s="2"/>
      <c r="C628" s="47"/>
      <c r="D628" s="2"/>
      <c r="E628" s="47"/>
      <c r="F628" s="2"/>
      <c r="G628" s="2"/>
      <c r="H628" s="2"/>
      <c r="I628" s="2"/>
      <c r="J628" s="2"/>
      <c r="K628" s="2"/>
      <c r="L628" s="2"/>
      <c r="M628" s="320"/>
      <c r="N628" s="2"/>
      <c r="O628" s="2"/>
      <c r="P628" s="2"/>
      <c r="Q628" s="2"/>
      <c r="R628" s="2"/>
      <c r="S628" s="2"/>
      <c r="T628" s="2"/>
      <c r="U628" s="2"/>
      <c r="V628" s="2"/>
      <c r="W628" s="2"/>
      <c r="X628" s="2"/>
      <c r="Y628" s="2"/>
      <c r="Z628" s="2"/>
      <c r="AA628" s="2"/>
    </row>
    <row r="629" spans="1:27" hidden="1">
      <c r="A629" s="2"/>
      <c r="B629" s="2"/>
      <c r="C629" s="47"/>
      <c r="D629" s="2"/>
      <c r="E629" s="47"/>
      <c r="F629" s="2"/>
      <c r="G629" s="2"/>
      <c r="H629" s="2"/>
      <c r="I629" s="2"/>
      <c r="J629" s="2"/>
      <c r="K629" s="2"/>
      <c r="L629" s="2"/>
      <c r="M629" s="320"/>
      <c r="N629" s="2"/>
      <c r="O629" s="2"/>
      <c r="P629" s="2"/>
      <c r="Q629" s="2"/>
      <c r="R629" s="2"/>
      <c r="S629" s="2"/>
      <c r="T629" s="2"/>
      <c r="U629" s="2"/>
      <c r="V629" s="2"/>
      <c r="W629" s="2"/>
      <c r="X629" s="2"/>
      <c r="Y629" s="2"/>
      <c r="Z629" s="2"/>
      <c r="AA629" s="2"/>
    </row>
    <row r="630" spans="1:27" hidden="1">
      <c r="A630" s="2"/>
      <c r="B630" s="2"/>
      <c r="C630" s="47"/>
      <c r="D630" s="2"/>
      <c r="E630" s="47"/>
      <c r="F630" s="2"/>
      <c r="G630" s="2"/>
      <c r="H630" s="2"/>
      <c r="I630" s="2"/>
      <c r="J630" s="2"/>
      <c r="K630" s="2"/>
      <c r="L630" s="2"/>
      <c r="M630" s="320"/>
      <c r="N630" s="2"/>
      <c r="O630" s="2"/>
      <c r="P630" s="2"/>
      <c r="Q630" s="2"/>
      <c r="R630" s="2"/>
      <c r="S630" s="2"/>
      <c r="T630" s="2"/>
      <c r="U630" s="2"/>
      <c r="V630" s="2"/>
      <c r="W630" s="2"/>
      <c r="X630" s="2"/>
      <c r="Y630" s="2"/>
      <c r="Z630" s="2"/>
      <c r="AA630" s="2"/>
    </row>
    <row r="631" spans="1:27" hidden="1">
      <c r="A631" s="2"/>
      <c r="B631" s="2"/>
      <c r="C631" s="47"/>
      <c r="D631" s="2"/>
      <c r="E631" s="47"/>
      <c r="F631" s="2"/>
      <c r="G631" s="2"/>
      <c r="H631" s="2"/>
      <c r="I631" s="2"/>
      <c r="J631" s="2"/>
      <c r="K631" s="2"/>
      <c r="L631" s="2"/>
      <c r="M631" s="320"/>
      <c r="N631" s="2"/>
      <c r="O631" s="2"/>
      <c r="P631" s="2"/>
      <c r="Q631" s="2"/>
      <c r="R631" s="2"/>
      <c r="S631" s="2"/>
      <c r="T631" s="2"/>
      <c r="U631" s="2"/>
      <c r="V631" s="2"/>
      <c r="W631" s="2"/>
      <c r="X631" s="2"/>
      <c r="Y631" s="2"/>
      <c r="Z631" s="2"/>
      <c r="AA631" s="2"/>
    </row>
    <row r="632" spans="1:27" hidden="1">
      <c r="A632" s="2"/>
      <c r="B632" s="2"/>
      <c r="C632" s="47"/>
      <c r="D632" s="2"/>
      <c r="E632" s="47"/>
      <c r="F632" s="2"/>
      <c r="G632" s="2"/>
      <c r="H632" s="2"/>
      <c r="I632" s="2"/>
      <c r="J632" s="2"/>
      <c r="K632" s="2"/>
      <c r="L632" s="2"/>
      <c r="M632" s="320"/>
      <c r="N632" s="2"/>
      <c r="O632" s="2"/>
      <c r="P632" s="2"/>
      <c r="Q632" s="2"/>
      <c r="R632" s="2"/>
      <c r="S632" s="2"/>
      <c r="T632" s="2"/>
      <c r="U632" s="2"/>
      <c r="V632" s="2"/>
      <c r="W632" s="2"/>
      <c r="X632" s="2"/>
      <c r="Y632" s="2"/>
      <c r="Z632" s="2"/>
      <c r="AA632" s="2"/>
    </row>
    <row r="633" spans="1:27" hidden="1">
      <c r="A633" s="2"/>
      <c r="B633" s="2"/>
      <c r="C633" s="47"/>
      <c r="D633" s="2"/>
      <c r="E633" s="47"/>
      <c r="F633" s="2"/>
      <c r="G633" s="2"/>
      <c r="H633" s="2"/>
      <c r="I633" s="2"/>
      <c r="J633" s="2"/>
      <c r="K633" s="2"/>
      <c r="L633" s="2"/>
      <c r="M633" s="320"/>
      <c r="N633" s="2"/>
      <c r="O633" s="2"/>
      <c r="P633" s="2"/>
      <c r="Q633" s="2"/>
      <c r="R633" s="2"/>
      <c r="S633" s="2"/>
      <c r="T633" s="2"/>
      <c r="U633" s="2"/>
      <c r="V633" s="2"/>
      <c r="W633" s="2"/>
      <c r="X633" s="2"/>
      <c r="Y633" s="2"/>
      <c r="Z633" s="2"/>
      <c r="AA633" s="2"/>
    </row>
    <row r="634" spans="1:27" hidden="1">
      <c r="A634" s="2"/>
      <c r="B634" s="2"/>
      <c r="C634" s="47"/>
      <c r="D634" s="2"/>
      <c r="E634" s="47"/>
      <c r="F634" s="2"/>
      <c r="G634" s="2"/>
      <c r="H634" s="2"/>
      <c r="I634" s="2"/>
      <c r="J634" s="2"/>
      <c r="K634" s="2"/>
      <c r="L634" s="2"/>
      <c r="M634" s="320"/>
      <c r="N634" s="2"/>
      <c r="O634" s="2"/>
      <c r="P634" s="2"/>
      <c r="Q634" s="2"/>
      <c r="R634" s="2"/>
      <c r="S634" s="2"/>
      <c r="T634" s="2"/>
      <c r="U634" s="2"/>
      <c r="V634" s="2"/>
      <c r="W634" s="2"/>
      <c r="X634" s="2"/>
      <c r="Y634" s="2"/>
      <c r="Z634" s="2"/>
      <c r="AA634" s="2"/>
    </row>
    <row r="635" spans="1:27" hidden="1">
      <c r="A635" s="2"/>
      <c r="B635" s="2"/>
      <c r="C635" s="47"/>
      <c r="D635" s="2"/>
      <c r="E635" s="47"/>
      <c r="F635" s="2"/>
      <c r="G635" s="2"/>
      <c r="H635" s="2"/>
      <c r="I635" s="2"/>
      <c r="J635" s="2"/>
      <c r="K635" s="2"/>
      <c r="L635" s="2"/>
      <c r="M635" s="320"/>
      <c r="N635" s="2"/>
      <c r="O635" s="2"/>
      <c r="P635" s="2"/>
      <c r="Q635" s="2"/>
      <c r="R635" s="2"/>
      <c r="S635" s="2"/>
      <c r="T635" s="2"/>
      <c r="U635" s="2"/>
      <c r="V635" s="2"/>
      <c r="W635" s="2"/>
      <c r="X635" s="2"/>
      <c r="Y635" s="2"/>
      <c r="Z635" s="2"/>
      <c r="AA635" s="2"/>
    </row>
    <row r="636" spans="1:27" hidden="1">
      <c r="A636" s="2"/>
      <c r="B636" s="2"/>
      <c r="C636" s="47"/>
      <c r="D636" s="2"/>
      <c r="E636" s="47"/>
      <c r="F636" s="2"/>
      <c r="G636" s="2"/>
      <c r="H636" s="2"/>
      <c r="I636" s="2"/>
      <c r="J636" s="2"/>
      <c r="K636" s="2"/>
      <c r="L636" s="2"/>
      <c r="M636" s="320"/>
      <c r="N636" s="2"/>
      <c r="O636" s="2"/>
      <c r="P636" s="2"/>
      <c r="Q636" s="2"/>
      <c r="R636" s="2"/>
      <c r="S636" s="2"/>
      <c r="T636" s="2"/>
      <c r="U636" s="2"/>
      <c r="V636" s="2"/>
      <c r="W636" s="2"/>
      <c r="X636" s="2"/>
      <c r="Y636" s="2"/>
      <c r="Z636" s="2"/>
      <c r="AA636" s="2"/>
    </row>
    <row r="637" spans="1:27" hidden="1">
      <c r="A637" s="2"/>
      <c r="B637" s="2"/>
      <c r="C637" s="47"/>
      <c r="D637" s="2"/>
      <c r="E637" s="47"/>
      <c r="F637" s="2"/>
      <c r="G637" s="2"/>
      <c r="H637" s="2"/>
      <c r="I637" s="2"/>
      <c r="J637" s="2"/>
      <c r="K637" s="2"/>
      <c r="L637" s="2"/>
      <c r="M637" s="320"/>
      <c r="N637" s="2"/>
      <c r="O637" s="2"/>
      <c r="P637" s="2"/>
      <c r="Q637" s="2"/>
      <c r="R637" s="2"/>
      <c r="S637" s="2"/>
      <c r="T637" s="2"/>
      <c r="U637" s="2"/>
      <c r="V637" s="2"/>
      <c r="W637" s="2"/>
      <c r="X637" s="2"/>
      <c r="Y637" s="2"/>
      <c r="Z637" s="2"/>
      <c r="AA637" s="2"/>
    </row>
    <row r="638" spans="1:27" hidden="1">
      <c r="A638" s="2"/>
      <c r="B638" s="2"/>
      <c r="C638" s="47"/>
      <c r="D638" s="2"/>
      <c r="E638" s="47"/>
      <c r="F638" s="2"/>
      <c r="G638" s="2"/>
      <c r="H638" s="2"/>
      <c r="I638" s="2"/>
      <c r="J638" s="2"/>
      <c r="K638" s="2"/>
      <c r="L638" s="2"/>
      <c r="M638" s="320"/>
      <c r="N638" s="2"/>
      <c r="O638" s="2"/>
      <c r="P638" s="2"/>
      <c r="Q638" s="2"/>
      <c r="R638" s="2"/>
      <c r="S638" s="2"/>
      <c r="T638" s="2"/>
      <c r="U638" s="2"/>
      <c r="V638" s="2"/>
      <c r="W638" s="2"/>
      <c r="X638" s="2"/>
      <c r="Y638" s="2"/>
      <c r="Z638" s="2"/>
      <c r="AA638" s="2"/>
    </row>
    <row r="639" spans="1:27" hidden="1">
      <c r="A639" s="2"/>
      <c r="B639" s="2"/>
      <c r="C639" s="47"/>
      <c r="D639" s="2"/>
      <c r="E639" s="47"/>
      <c r="F639" s="2"/>
      <c r="G639" s="2"/>
      <c r="H639" s="2"/>
      <c r="I639" s="2"/>
      <c r="J639" s="2"/>
      <c r="K639" s="2"/>
      <c r="L639" s="2"/>
      <c r="M639" s="320"/>
      <c r="N639" s="2"/>
      <c r="O639" s="2"/>
      <c r="P639" s="2"/>
      <c r="Q639" s="2"/>
      <c r="R639" s="2"/>
      <c r="S639" s="2"/>
      <c r="T639" s="2"/>
      <c r="U639" s="2"/>
      <c r="V639" s="2"/>
      <c r="W639" s="2"/>
      <c r="X639" s="2"/>
      <c r="Y639" s="2"/>
      <c r="Z639" s="2"/>
      <c r="AA639" s="2"/>
    </row>
    <row r="640" spans="1:27" hidden="1">
      <c r="A640" s="2"/>
      <c r="B640" s="2"/>
      <c r="C640" s="47"/>
      <c r="D640" s="2"/>
      <c r="E640" s="47"/>
      <c r="F640" s="2"/>
      <c r="G640" s="2"/>
      <c r="H640" s="2"/>
      <c r="I640" s="2"/>
      <c r="J640" s="2"/>
      <c r="K640" s="2"/>
      <c r="L640" s="2"/>
      <c r="M640" s="320"/>
      <c r="N640" s="2"/>
      <c r="O640" s="2"/>
      <c r="P640" s="2"/>
      <c r="Q640" s="2"/>
      <c r="R640" s="2"/>
      <c r="S640" s="2"/>
      <c r="T640" s="2"/>
      <c r="U640" s="2"/>
      <c r="V640" s="2"/>
      <c r="W640" s="2"/>
      <c r="X640" s="2"/>
      <c r="Y640" s="2"/>
      <c r="Z640" s="2"/>
      <c r="AA640" s="2"/>
    </row>
    <row r="641" spans="1:27" hidden="1">
      <c r="A641" s="2"/>
      <c r="B641" s="2"/>
      <c r="C641" s="47"/>
      <c r="D641" s="2"/>
      <c r="E641" s="47"/>
      <c r="F641" s="2"/>
      <c r="G641" s="2"/>
      <c r="H641" s="2"/>
      <c r="I641" s="2"/>
      <c r="J641" s="2"/>
      <c r="K641" s="2"/>
      <c r="L641" s="2"/>
      <c r="M641" s="320"/>
      <c r="N641" s="2"/>
      <c r="O641" s="2"/>
      <c r="P641" s="2"/>
      <c r="Q641" s="2"/>
      <c r="R641" s="2"/>
      <c r="S641" s="2"/>
      <c r="T641" s="2"/>
      <c r="U641" s="2"/>
      <c r="V641" s="2"/>
      <c r="W641" s="2"/>
      <c r="X641" s="2"/>
      <c r="Y641" s="2"/>
      <c r="Z641" s="2"/>
      <c r="AA641" s="2"/>
    </row>
    <row r="642" spans="1:27" hidden="1">
      <c r="A642" s="2"/>
      <c r="B642" s="2"/>
      <c r="C642" s="47"/>
      <c r="D642" s="2"/>
      <c r="E642" s="47"/>
      <c r="F642" s="2"/>
      <c r="G642" s="2"/>
      <c r="H642" s="2"/>
      <c r="I642" s="2"/>
      <c r="J642" s="2"/>
      <c r="K642" s="2"/>
      <c r="L642" s="2"/>
      <c r="M642" s="320"/>
      <c r="N642" s="2"/>
      <c r="O642" s="2"/>
      <c r="P642" s="2"/>
      <c r="Q642" s="2"/>
      <c r="R642" s="2"/>
      <c r="S642" s="2"/>
      <c r="T642" s="2"/>
      <c r="U642" s="2"/>
      <c r="V642" s="2"/>
      <c r="W642" s="2"/>
      <c r="X642" s="2"/>
      <c r="Y642" s="2"/>
      <c r="Z642" s="2"/>
      <c r="AA642" s="2"/>
    </row>
    <row r="643" spans="1:27" hidden="1">
      <c r="A643" s="2"/>
      <c r="B643" s="2"/>
      <c r="C643" s="47"/>
      <c r="D643" s="2"/>
      <c r="E643" s="47"/>
      <c r="F643" s="2"/>
      <c r="G643" s="2"/>
      <c r="H643" s="2"/>
      <c r="I643" s="2"/>
      <c r="J643" s="2"/>
      <c r="K643" s="2"/>
      <c r="L643" s="2"/>
      <c r="M643" s="320"/>
      <c r="N643" s="2"/>
      <c r="O643" s="2"/>
      <c r="P643" s="2"/>
      <c r="Q643" s="2"/>
      <c r="R643" s="2"/>
      <c r="S643" s="2"/>
      <c r="T643" s="2"/>
      <c r="U643" s="2"/>
      <c r="V643" s="2"/>
      <c r="W643" s="2"/>
      <c r="X643" s="2"/>
      <c r="Y643" s="2"/>
      <c r="Z643" s="2"/>
      <c r="AA643" s="2"/>
    </row>
    <row r="644" spans="1:27" hidden="1">
      <c r="A644" s="2"/>
      <c r="B644" s="2"/>
      <c r="C644" s="47"/>
      <c r="D644" s="2"/>
      <c r="E644" s="47"/>
      <c r="F644" s="2"/>
      <c r="G644" s="2"/>
      <c r="H644" s="2"/>
      <c r="I644" s="2"/>
      <c r="J644" s="2"/>
      <c r="K644" s="2"/>
      <c r="L644" s="2"/>
      <c r="M644" s="320"/>
      <c r="N644" s="2"/>
      <c r="O644" s="2"/>
      <c r="P644" s="2"/>
      <c r="Q644" s="2"/>
      <c r="R644" s="2"/>
      <c r="S644" s="2"/>
      <c r="T644" s="2"/>
      <c r="U644" s="2"/>
      <c r="V644" s="2"/>
      <c r="W644" s="2"/>
      <c r="X644" s="2"/>
      <c r="Y644" s="2"/>
      <c r="Z644" s="2"/>
      <c r="AA644" s="2"/>
    </row>
    <row r="645" spans="1:27" hidden="1">
      <c r="A645" s="2"/>
      <c r="B645" s="2"/>
      <c r="C645" s="47"/>
      <c r="D645" s="2"/>
      <c r="E645" s="47"/>
      <c r="F645" s="2"/>
      <c r="G645" s="2"/>
      <c r="H645" s="2"/>
      <c r="I645" s="2"/>
      <c r="J645" s="2"/>
      <c r="K645" s="2"/>
      <c r="L645" s="2"/>
      <c r="M645" s="320"/>
      <c r="N645" s="2"/>
      <c r="O645" s="2"/>
      <c r="P645" s="2"/>
      <c r="Q645" s="2"/>
      <c r="R645" s="2"/>
      <c r="S645" s="2"/>
      <c r="T645" s="2"/>
      <c r="U645" s="2"/>
      <c r="V645" s="2"/>
      <c r="W645" s="2"/>
      <c r="X645" s="2"/>
      <c r="Y645" s="2"/>
      <c r="Z645" s="2"/>
      <c r="AA645" s="2"/>
    </row>
    <row r="646" spans="1:27" hidden="1">
      <c r="A646" s="2"/>
      <c r="B646" s="2"/>
      <c r="C646" s="47"/>
      <c r="D646" s="2"/>
      <c r="E646" s="47"/>
      <c r="F646" s="2"/>
      <c r="G646" s="2"/>
      <c r="H646" s="2"/>
      <c r="I646" s="2"/>
      <c r="J646" s="2"/>
      <c r="K646" s="2"/>
      <c r="L646" s="2"/>
      <c r="M646" s="320"/>
      <c r="N646" s="2"/>
      <c r="O646" s="2"/>
      <c r="P646" s="2"/>
      <c r="Q646" s="2"/>
      <c r="R646" s="2"/>
      <c r="S646" s="2"/>
      <c r="T646" s="2"/>
      <c r="U646" s="2"/>
      <c r="V646" s="2"/>
      <c r="W646" s="2"/>
      <c r="X646" s="2"/>
      <c r="Y646" s="2"/>
      <c r="Z646" s="2"/>
      <c r="AA646" s="2"/>
    </row>
    <row r="647" spans="1:27" hidden="1">
      <c r="A647" s="2"/>
      <c r="B647" s="2"/>
      <c r="C647" s="47"/>
      <c r="D647" s="2"/>
      <c r="E647" s="47"/>
      <c r="F647" s="2"/>
      <c r="G647" s="2"/>
      <c r="H647" s="2"/>
      <c r="I647" s="2"/>
      <c r="J647" s="2"/>
      <c r="K647" s="2"/>
      <c r="L647" s="2"/>
      <c r="M647" s="320"/>
      <c r="N647" s="2"/>
      <c r="O647" s="2"/>
      <c r="P647" s="2"/>
      <c r="Q647" s="2"/>
      <c r="R647" s="2"/>
      <c r="S647" s="2"/>
      <c r="T647" s="2"/>
      <c r="U647" s="2"/>
      <c r="V647" s="2"/>
      <c r="W647" s="2"/>
      <c r="X647" s="2"/>
      <c r="Y647" s="2"/>
      <c r="Z647" s="2"/>
      <c r="AA647" s="2"/>
    </row>
    <row r="648" spans="1:27" hidden="1">
      <c r="A648" s="2"/>
      <c r="B648" s="2"/>
      <c r="C648" s="47"/>
      <c r="D648" s="2"/>
      <c r="E648" s="47"/>
      <c r="F648" s="2"/>
      <c r="G648" s="2"/>
      <c r="H648" s="2"/>
      <c r="I648" s="2"/>
      <c r="J648" s="2"/>
      <c r="K648" s="2"/>
      <c r="L648" s="2"/>
      <c r="M648" s="320"/>
      <c r="N648" s="2"/>
      <c r="O648" s="2"/>
      <c r="P648" s="2"/>
      <c r="Q648" s="2"/>
      <c r="R648" s="2"/>
      <c r="S648" s="2"/>
      <c r="T648" s="2"/>
      <c r="U648" s="2"/>
      <c r="V648" s="2"/>
      <c r="W648" s="2"/>
      <c r="X648" s="2"/>
      <c r="Y648" s="2"/>
      <c r="Z648" s="2"/>
      <c r="AA648" s="2"/>
    </row>
    <row r="649" spans="1:27" hidden="1">
      <c r="A649" s="2"/>
      <c r="B649" s="2"/>
      <c r="C649" s="47"/>
      <c r="D649" s="2"/>
      <c r="E649" s="47"/>
      <c r="F649" s="2"/>
      <c r="G649" s="2"/>
      <c r="H649" s="2"/>
      <c r="I649" s="2"/>
      <c r="J649" s="2"/>
      <c r="K649" s="2"/>
      <c r="L649" s="2"/>
      <c r="M649" s="320"/>
      <c r="N649" s="2"/>
      <c r="O649" s="2"/>
      <c r="P649" s="2"/>
      <c r="Q649" s="2"/>
      <c r="R649" s="2"/>
      <c r="S649" s="2"/>
      <c r="T649" s="2"/>
      <c r="U649" s="2"/>
      <c r="V649" s="2"/>
      <c r="W649" s="2"/>
      <c r="X649" s="2"/>
      <c r="Y649" s="2"/>
      <c r="Z649" s="2"/>
      <c r="AA649" s="2"/>
    </row>
    <row r="650" spans="1:27" hidden="1">
      <c r="A650" s="2"/>
      <c r="B650" s="2"/>
      <c r="C650" s="47"/>
      <c r="D650" s="2"/>
      <c r="E650" s="47"/>
      <c r="F650" s="2"/>
      <c r="G650" s="2"/>
      <c r="H650" s="2"/>
      <c r="I650" s="2"/>
      <c r="J650" s="2"/>
      <c r="K650" s="2"/>
      <c r="L650" s="2"/>
      <c r="M650" s="320"/>
      <c r="N650" s="2"/>
      <c r="O650" s="2"/>
      <c r="P650" s="2"/>
      <c r="Q650" s="2"/>
      <c r="R650" s="2"/>
      <c r="S650" s="2"/>
      <c r="T650" s="2"/>
      <c r="U650" s="2"/>
      <c r="V650" s="2"/>
      <c r="W650" s="2"/>
      <c r="X650" s="2"/>
      <c r="Y650" s="2"/>
      <c r="Z650" s="2"/>
      <c r="AA650" s="2"/>
    </row>
    <row r="651" spans="1:27" hidden="1">
      <c r="A651" s="2"/>
      <c r="B651" s="2"/>
      <c r="C651" s="47"/>
      <c r="D651" s="2"/>
      <c r="E651" s="47"/>
      <c r="F651" s="2"/>
      <c r="G651" s="2"/>
      <c r="H651" s="2"/>
      <c r="I651" s="2"/>
      <c r="J651" s="2"/>
      <c r="K651" s="2"/>
      <c r="L651" s="2"/>
      <c r="M651" s="320"/>
      <c r="N651" s="2"/>
      <c r="O651" s="2"/>
      <c r="P651" s="2"/>
      <c r="Q651" s="2"/>
      <c r="R651" s="2"/>
      <c r="S651" s="2"/>
      <c r="T651" s="2"/>
      <c r="U651" s="2"/>
      <c r="V651" s="2"/>
      <c r="W651" s="2"/>
      <c r="X651" s="2"/>
      <c r="Y651" s="2"/>
      <c r="Z651" s="2"/>
      <c r="AA651" s="2"/>
    </row>
    <row r="652" spans="1:27" hidden="1">
      <c r="A652" s="2"/>
      <c r="B652" s="2"/>
      <c r="C652" s="47"/>
      <c r="D652" s="2"/>
      <c r="E652" s="47"/>
      <c r="F652" s="2"/>
      <c r="G652" s="2"/>
      <c r="H652" s="2"/>
      <c r="I652" s="2"/>
      <c r="J652" s="2"/>
      <c r="K652" s="2"/>
      <c r="L652" s="2"/>
      <c r="M652" s="320"/>
      <c r="N652" s="2"/>
      <c r="O652" s="2"/>
      <c r="P652" s="2"/>
      <c r="Q652" s="2"/>
      <c r="R652" s="2"/>
      <c r="S652" s="2"/>
      <c r="T652" s="2"/>
      <c r="U652" s="2"/>
      <c r="V652" s="2"/>
      <c r="W652" s="2"/>
      <c r="X652" s="2"/>
      <c r="Y652" s="2"/>
      <c r="Z652" s="2"/>
      <c r="AA652" s="2"/>
    </row>
    <row r="653" spans="1:27" hidden="1">
      <c r="A653" s="2"/>
      <c r="B653" s="2"/>
      <c r="C653" s="47"/>
      <c r="D653" s="2"/>
      <c r="E653" s="47"/>
      <c r="F653" s="2"/>
      <c r="G653" s="2"/>
      <c r="H653" s="2"/>
      <c r="I653" s="2"/>
      <c r="J653" s="2"/>
      <c r="K653" s="2"/>
      <c r="L653" s="2"/>
      <c r="M653" s="320"/>
      <c r="N653" s="2"/>
      <c r="O653" s="2"/>
      <c r="P653" s="2"/>
      <c r="Q653" s="2"/>
      <c r="R653" s="2"/>
      <c r="S653" s="2"/>
      <c r="T653" s="2"/>
      <c r="U653" s="2"/>
      <c r="V653" s="2"/>
      <c r="W653" s="2"/>
      <c r="X653" s="2"/>
      <c r="Y653" s="2"/>
      <c r="Z653" s="2"/>
      <c r="AA653" s="2"/>
    </row>
    <row r="654" spans="1:27" hidden="1">
      <c r="A654" s="2"/>
      <c r="B654" s="2"/>
      <c r="C654" s="47"/>
      <c r="D654" s="2"/>
      <c r="E654" s="47"/>
      <c r="F654" s="2"/>
      <c r="G654" s="2"/>
      <c r="H654" s="2"/>
      <c r="I654" s="2"/>
      <c r="J654" s="2"/>
      <c r="K654" s="2"/>
      <c r="L654" s="2"/>
      <c r="M654" s="320"/>
      <c r="N654" s="2"/>
      <c r="O654" s="2"/>
      <c r="P654" s="2"/>
      <c r="Q654" s="2"/>
      <c r="R654" s="2"/>
      <c r="S654" s="2"/>
      <c r="T654" s="2"/>
      <c r="U654" s="2"/>
      <c r="V654" s="2"/>
      <c r="W654" s="2"/>
      <c r="X654" s="2"/>
      <c r="Y654" s="2"/>
      <c r="Z654" s="2"/>
      <c r="AA654" s="2"/>
    </row>
    <row r="655" spans="1:27" hidden="1">
      <c r="A655" s="2"/>
      <c r="B655" s="2"/>
      <c r="C655" s="47"/>
      <c r="D655" s="2"/>
      <c r="E655" s="47"/>
      <c r="F655" s="2"/>
      <c r="G655" s="2"/>
      <c r="H655" s="2"/>
      <c r="I655" s="2"/>
      <c r="J655" s="2"/>
      <c r="K655" s="2"/>
      <c r="L655" s="2"/>
      <c r="M655" s="320"/>
      <c r="N655" s="2"/>
      <c r="O655" s="2"/>
      <c r="P655" s="2"/>
      <c r="Q655" s="2"/>
      <c r="R655" s="2"/>
      <c r="S655" s="2"/>
      <c r="T655" s="2"/>
      <c r="U655" s="2"/>
      <c r="V655" s="2"/>
      <c r="W655" s="2"/>
      <c r="X655" s="2"/>
      <c r="Y655" s="2"/>
      <c r="Z655" s="2"/>
      <c r="AA655" s="2"/>
    </row>
    <row r="656" spans="1:27" hidden="1">
      <c r="A656" s="2"/>
      <c r="B656" s="2"/>
      <c r="C656" s="47"/>
      <c r="D656" s="2"/>
      <c r="E656" s="47"/>
      <c r="F656" s="2"/>
      <c r="G656" s="2"/>
      <c r="H656" s="2"/>
      <c r="I656" s="2"/>
      <c r="J656" s="2"/>
      <c r="K656" s="2"/>
      <c r="L656" s="2"/>
      <c r="M656" s="320"/>
      <c r="N656" s="2"/>
      <c r="O656" s="2"/>
      <c r="P656" s="2"/>
      <c r="Q656" s="2"/>
      <c r="R656" s="2"/>
      <c r="S656" s="2"/>
      <c r="T656" s="2"/>
      <c r="U656" s="2"/>
      <c r="V656" s="2"/>
      <c r="W656" s="2"/>
      <c r="X656" s="2"/>
      <c r="Y656" s="2"/>
      <c r="Z656" s="2"/>
      <c r="AA656" s="2"/>
    </row>
    <row r="657" spans="1:27" hidden="1">
      <c r="A657" s="2"/>
      <c r="B657" s="2"/>
      <c r="C657" s="47"/>
      <c r="D657" s="2"/>
      <c r="E657" s="47"/>
      <c r="F657" s="2"/>
      <c r="G657" s="2"/>
      <c r="H657" s="2"/>
      <c r="I657" s="2"/>
      <c r="J657" s="2"/>
      <c r="K657" s="2"/>
      <c r="L657" s="2"/>
      <c r="M657" s="320"/>
      <c r="N657" s="2"/>
      <c r="O657" s="2"/>
      <c r="P657" s="2"/>
      <c r="Q657" s="2"/>
      <c r="R657" s="2"/>
      <c r="S657" s="2"/>
      <c r="T657" s="2"/>
      <c r="U657" s="2"/>
      <c r="V657" s="2"/>
      <c r="W657" s="2"/>
      <c r="X657" s="2"/>
      <c r="Y657" s="2"/>
      <c r="Z657" s="2"/>
      <c r="AA657" s="2"/>
    </row>
    <row r="658" spans="1:27" hidden="1">
      <c r="A658" s="2"/>
      <c r="B658" s="2"/>
      <c r="C658" s="47"/>
      <c r="D658" s="2"/>
      <c r="E658" s="47"/>
      <c r="F658" s="2"/>
      <c r="G658" s="2"/>
      <c r="H658" s="2"/>
      <c r="I658" s="2"/>
      <c r="J658" s="2"/>
      <c r="K658" s="2"/>
      <c r="L658" s="2"/>
      <c r="M658" s="320"/>
      <c r="N658" s="2"/>
      <c r="O658" s="2"/>
      <c r="P658" s="2"/>
      <c r="Q658" s="2"/>
      <c r="R658" s="2"/>
      <c r="S658" s="2"/>
      <c r="T658" s="2"/>
      <c r="U658" s="2"/>
      <c r="V658" s="2"/>
      <c r="W658" s="2"/>
      <c r="X658" s="2"/>
      <c r="Y658" s="2"/>
      <c r="Z658" s="2"/>
      <c r="AA658" s="2"/>
    </row>
    <row r="659" spans="1:27" hidden="1">
      <c r="A659" s="2"/>
      <c r="B659" s="2"/>
      <c r="C659" s="47"/>
      <c r="D659" s="2"/>
      <c r="E659" s="47"/>
      <c r="F659" s="2"/>
      <c r="G659" s="2"/>
      <c r="H659" s="2"/>
      <c r="I659" s="2"/>
      <c r="J659" s="2"/>
      <c r="K659" s="2"/>
      <c r="L659" s="2"/>
      <c r="M659" s="320"/>
      <c r="N659" s="2"/>
      <c r="O659" s="2"/>
      <c r="P659" s="2"/>
      <c r="Q659" s="2"/>
      <c r="R659" s="2"/>
      <c r="S659" s="2"/>
      <c r="T659" s="2"/>
      <c r="U659" s="2"/>
      <c r="V659" s="2"/>
      <c r="W659" s="2"/>
      <c r="X659" s="2"/>
      <c r="Y659" s="2"/>
      <c r="Z659" s="2"/>
      <c r="AA659" s="2"/>
    </row>
    <row r="660" spans="1:27" hidden="1">
      <c r="A660" s="2"/>
      <c r="B660" s="2"/>
      <c r="C660" s="47"/>
      <c r="D660" s="2"/>
      <c r="E660" s="47"/>
      <c r="F660" s="2"/>
      <c r="G660" s="2"/>
      <c r="H660" s="2"/>
      <c r="I660" s="2"/>
      <c r="J660" s="2"/>
      <c r="K660" s="2"/>
      <c r="L660" s="2"/>
      <c r="M660" s="320"/>
      <c r="N660" s="2"/>
      <c r="O660" s="2"/>
      <c r="P660" s="2"/>
      <c r="Q660" s="2"/>
      <c r="R660" s="2"/>
      <c r="S660" s="2"/>
      <c r="T660" s="2"/>
      <c r="U660" s="2"/>
      <c r="V660" s="2"/>
      <c r="W660" s="2"/>
      <c r="X660" s="2"/>
      <c r="Y660" s="2"/>
      <c r="Z660" s="2"/>
      <c r="AA660" s="2"/>
    </row>
    <row r="661" spans="1:27" hidden="1">
      <c r="A661" s="2"/>
      <c r="B661" s="2"/>
      <c r="C661" s="47"/>
      <c r="D661" s="2"/>
      <c r="E661" s="47"/>
      <c r="F661" s="2"/>
      <c r="G661" s="2"/>
      <c r="H661" s="2"/>
      <c r="I661" s="2"/>
      <c r="J661" s="2"/>
      <c r="K661" s="2"/>
      <c r="L661" s="2"/>
      <c r="M661" s="320"/>
      <c r="N661" s="2"/>
      <c r="O661" s="2"/>
      <c r="P661" s="2"/>
      <c r="Q661" s="2"/>
      <c r="R661" s="2"/>
      <c r="S661" s="2"/>
      <c r="T661" s="2"/>
      <c r="U661" s="2"/>
      <c r="V661" s="2"/>
      <c r="W661" s="2"/>
      <c r="X661" s="2"/>
      <c r="Y661" s="2"/>
      <c r="Z661" s="2"/>
      <c r="AA661" s="2"/>
    </row>
    <row r="662" spans="1:27" hidden="1">
      <c r="A662" s="2"/>
      <c r="B662" s="2"/>
      <c r="C662" s="47"/>
      <c r="D662" s="2"/>
      <c r="E662" s="47"/>
      <c r="F662" s="2"/>
      <c r="G662" s="2"/>
      <c r="H662" s="2"/>
      <c r="I662" s="2"/>
      <c r="J662" s="2"/>
      <c r="K662" s="2"/>
      <c r="L662" s="2"/>
      <c r="M662" s="320"/>
      <c r="N662" s="2"/>
      <c r="O662" s="2"/>
      <c r="P662" s="2"/>
      <c r="Q662" s="2"/>
      <c r="R662" s="2"/>
      <c r="S662" s="2"/>
      <c r="T662" s="2"/>
      <c r="U662" s="2"/>
      <c r="V662" s="2"/>
      <c r="W662" s="2"/>
      <c r="X662" s="2"/>
      <c r="Y662" s="2"/>
      <c r="Z662" s="2"/>
      <c r="AA662" s="2"/>
    </row>
    <row r="663" spans="1:27" hidden="1">
      <c r="A663" s="2"/>
      <c r="B663" s="2"/>
      <c r="C663" s="47"/>
      <c r="D663" s="2"/>
      <c r="E663" s="47"/>
      <c r="F663" s="2"/>
      <c r="G663" s="2"/>
      <c r="H663" s="2"/>
      <c r="I663" s="2"/>
      <c r="J663" s="2"/>
      <c r="K663" s="2"/>
      <c r="L663" s="2"/>
      <c r="M663" s="320"/>
      <c r="N663" s="2"/>
      <c r="O663" s="2"/>
      <c r="P663" s="2"/>
      <c r="Q663" s="2"/>
      <c r="R663" s="2"/>
      <c r="S663" s="2"/>
      <c r="T663" s="2"/>
      <c r="U663" s="2"/>
      <c r="V663" s="2"/>
      <c r="W663" s="2"/>
      <c r="X663" s="2"/>
      <c r="Y663" s="2"/>
      <c r="Z663" s="2"/>
      <c r="AA663" s="2"/>
    </row>
    <row r="664" spans="1:27" hidden="1">
      <c r="A664" s="2"/>
      <c r="B664" s="2"/>
      <c r="C664" s="47"/>
      <c r="D664" s="2"/>
      <c r="E664" s="47"/>
      <c r="F664" s="2"/>
      <c r="G664" s="2"/>
      <c r="H664" s="2"/>
      <c r="I664" s="2"/>
      <c r="J664" s="2"/>
      <c r="K664" s="2"/>
      <c r="L664" s="2"/>
      <c r="M664" s="320"/>
      <c r="N664" s="2"/>
      <c r="O664" s="2"/>
      <c r="P664" s="2"/>
      <c r="Q664" s="2"/>
      <c r="R664" s="2"/>
      <c r="S664" s="2"/>
      <c r="T664" s="2"/>
      <c r="U664" s="2"/>
      <c r="V664" s="2"/>
      <c r="W664" s="2"/>
      <c r="X664" s="2"/>
      <c r="Y664" s="2"/>
      <c r="Z664" s="2"/>
      <c r="AA664" s="2"/>
    </row>
    <row r="665" spans="1:27" hidden="1">
      <c r="A665" s="2"/>
      <c r="B665" s="2"/>
      <c r="C665" s="47"/>
      <c r="D665" s="2"/>
      <c r="E665" s="47"/>
      <c r="F665" s="2"/>
      <c r="G665" s="2"/>
      <c r="H665" s="2"/>
      <c r="I665" s="2"/>
      <c r="J665" s="2"/>
      <c r="K665" s="2"/>
      <c r="L665" s="2"/>
      <c r="M665" s="320"/>
      <c r="N665" s="2"/>
      <c r="O665" s="2"/>
      <c r="P665" s="2"/>
      <c r="Q665" s="2"/>
      <c r="R665" s="2"/>
      <c r="S665" s="2"/>
      <c r="T665" s="2"/>
      <c r="U665" s="2"/>
      <c r="V665" s="2"/>
      <c r="W665" s="2"/>
      <c r="X665" s="2"/>
      <c r="Y665" s="2"/>
      <c r="Z665" s="2"/>
      <c r="AA665" s="2"/>
    </row>
    <row r="666" spans="1:27" hidden="1">
      <c r="A666" s="2"/>
      <c r="B666" s="2"/>
      <c r="C666" s="47"/>
      <c r="D666" s="2"/>
      <c r="E666" s="47"/>
      <c r="F666" s="2"/>
      <c r="G666" s="2"/>
      <c r="H666" s="2"/>
      <c r="I666" s="2"/>
      <c r="J666" s="2"/>
      <c r="K666" s="2"/>
      <c r="L666" s="2"/>
      <c r="M666" s="320"/>
      <c r="N666" s="2"/>
      <c r="O666" s="2"/>
      <c r="P666" s="2"/>
      <c r="Q666" s="2"/>
      <c r="R666" s="2"/>
      <c r="S666" s="2"/>
      <c r="T666" s="2"/>
      <c r="U666" s="2"/>
      <c r="V666" s="2"/>
      <c r="W666" s="2"/>
      <c r="X666" s="2"/>
      <c r="Y666" s="2"/>
      <c r="Z666" s="2"/>
      <c r="AA666" s="2"/>
    </row>
    <row r="667" spans="1:27" hidden="1">
      <c r="A667" s="2"/>
      <c r="B667" s="2"/>
      <c r="C667" s="47"/>
      <c r="D667" s="2"/>
      <c r="E667" s="47"/>
      <c r="F667" s="2"/>
      <c r="G667" s="2"/>
      <c r="H667" s="2"/>
      <c r="I667" s="2"/>
      <c r="J667" s="2"/>
      <c r="K667" s="2"/>
      <c r="L667" s="2"/>
      <c r="M667" s="320"/>
      <c r="N667" s="2"/>
      <c r="O667" s="2"/>
      <c r="P667" s="2"/>
      <c r="Q667" s="2"/>
      <c r="R667" s="2"/>
      <c r="S667" s="2"/>
      <c r="T667" s="2"/>
      <c r="U667" s="2"/>
      <c r="V667" s="2"/>
      <c r="W667" s="2"/>
      <c r="X667" s="2"/>
      <c r="Y667" s="2"/>
      <c r="Z667" s="2"/>
      <c r="AA667" s="2"/>
    </row>
    <row r="668" spans="1:27" hidden="1">
      <c r="A668" s="2"/>
      <c r="B668" s="2"/>
      <c r="C668" s="47"/>
      <c r="D668" s="2"/>
      <c r="E668" s="47"/>
      <c r="F668" s="2"/>
      <c r="G668" s="2"/>
      <c r="H668" s="2"/>
      <c r="I668" s="2"/>
      <c r="J668" s="2"/>
      <c r="K668" s="2"/>
      <c r="L668" s="2"/>
      <c r="M668" s="320"/>
      <c r="N668" s="2"/>
      <c r="O668" s="2"/>
      <c r="P668" s="2"/>
      <c r="Q668" s="2"/>
      <c r="R668" s="2"/>
      <c r="S668" s="2"/>
      <c r="T668" s="2"/>
      <c r="U668" s="2"/>
      <c r="V668" s="2"/>
      <c r="W668" s="2"/>
      <c r="X668" s="2"/>
      <c r="Y668" s="2"/>
      <c r="Z668" s="2"/>
      <c r="AA668" s="2"/>
    </row>
    <row r="669" spans="1:27" hidden="1">
      <c r="A669" s="2"/>
      <c r="B669" s="2"/>
      <c r="C669" s="47"/>
      <c r="D669" s="2"/>
      <c r="E669" s="47"/>
      <c r="F669" s="2"/>
      <c r="G669" s="2"/>
      <c r="H669" s="2"/>
      <c r="I669" s="2"/>
      <c r="J669" s="2"/>
      <c r="K669" s="2"/>
      <c r="L669" s="2"/>
      <c r="M669" s="320"/>
      <c r="N669" s="2"/>
      <c r="O669" s="2"/>
      <c r="P669" s="2"/>
      <c r="Q669" s="2"/>
      <c r="R669" s="2"/>
      <c r="S669" s="2"/>
      <c r="T669" s="2"/>
      <c r="U669" s="2"/>
      <c r="V669" s="2"/>
      <c r="W669" s="2"/>
      <c r="X669" s="2"/>
      <c r="Y669" s="2"/>
      <c r="Z669" s="2"/>
      <c r="AA669" s="2"/>
    </row>
    <row r="670" spans="1:27" hidden="1">
      <c r="A670" s="2"/>
      <c r="B670" s="2"/>
      <c r="C670" s="47"/>
      <c r="D670" s="2"/>
      <c r="E670" s="47"/>
      <c r="F670" s="2"/>
      <c r="G670" s="2"/>
      <c r="H670" s="2"/>
      <c r="I670" s="2"/>
      <c r="J670" s="2"/>
      <c r="K670" s="2"/>
      <c r="L670" s="2"/>
      <c r="M670" s="320"/>
      <c r="N670" s="2"/>
      <c r="O670" s="2"/>
      <c r="P670" s="2"/>
      <c r="Q670" s="2"/>
      <c r="R670" s="2"/>
      <c r="S670" s="2"/>
      <c r="T670" s="2"/>
      <c r="U670" s="2"/>
      <c r="V670" s="2"/>
      <c r="W670" s="2"/>
      <c r="X670" s="2"/>
      <c r="Y670" s="2"/>
      <c r="Z670" s="2"/>
      <c r="AA670" s="2"/>
    </row>
    <row r="671" spans="1:27" hidden="1">
      <c r="A671" s="2"/>
      <c r="B671" s="2"/>
      <c r="C671" s="47"/>
      <c r="D671" s="2"/>
      <c r="E671" s="47"/>
      <c r="F671" s="2"/>
      <c r="G671" s="2"/>
      <c r="H671" s="2"/>
      <c r="I671" s="2"/>
      <c r="J671" s="2"/>
      <c r="K671" s="2"/>
      <c r="L671" s="2"/>
      <c r="M671" s="320"/>
      <c r="N671" s="2"/>
      <c r="O671" s="2"/>
      <c r="P671" s="2"/>
      <c r="Q671" s="2"/>
      <c r="R671" s="2"/>
      <c r="S671" s="2"/>
      <c r="T671" s="2"/>
      <c r="U671" s="2"/>
      <c r="V671" s="2"/>
      <c r="W671" s="2"/>
      <c r="X671" s="2"/>
      <c r="Y671" s="2"/>
      <c r="Z671" s="2"/>
      <c r="AA671" s="2"/>
    </row>
    <row r="672" spans="1:27" hidden="1">
      <c r="A672" s="2"/>
      <c r="B672" s="2"/>
      <c r="C672" s="47"/>
      <c r="D672" s="2"/>
      <c r="E672" s="47"/>
      <c r="F672" s="2"/>
      <c r="G672" s="2"/>
      <c r="H672" s="2"/>
      <c r="I672" s="2"/>
      <c r="J672" s="2"/>
      <c r="K672" s="2"/>
      <c r="L672" s="2"/>
      <c r="M672" s="320"/>
      <c r="N672" s="2"/>
      <c r="O672" s="2"/>
      <c r="P672" s="2"/>
      <c r="Q672" s="2"/>
      <c r="R672" s="2"/>
      <c r="S672" s="2"/>
      <c r="T672" s="2"/>
      <c r="U672" s="2"/>
      <c r="V672" s="2"/>
      <c r="W672" s="2"/>
      <c r="X672" s="2"/>
      <c r="Y672" s="2"/>
      <c r="Z672" s="2"/>
      <c r="AA672" s="2"/>
    </row>
    <row r="673" spans="1:27" hidden="1">
      <c r="A673" s="2"/>
      <c r="B673" s="2"/>
      <c r="C673" s="47"/>
      <c r="D673" s="2"/>
      <c r="E673" s="47"/>
      <c r="F673" s="2"/>
      <c r="G673" s="2"/>
      <c r="H673" s="2"/>
      <c r="I673" s="2"/>
      <c r="J673" s="2"/>
      <c r="K673" s="2"/>
      <c r="L673" s="2"/>
      <c r="M673" s="320"/>
      <c r="N673" s="2"/>
      <c r="O673" s="2"/>
      <c r="P673" s="2"/>
      <c r="Q673" s="2"/>
      <c r="R673" s="2"/>
      <c r="S673" s="2"/>
      <c r="T673" s="2"/>
      <c r="U673" s="2"/>
      <c r="V673" s="2"/>
      <c r="W673" s="2"/>
      <c r="X673" s="2"/>
      <c r="Y673" s="2"/>
      <c r="Z673" s="2"/>
      <c r="AA673" s="2"/>
    </row>
    <row r="674" spans="1:27" hidden="1">
      <c r="A674" s="2"/>
      <c r="B674" s="2"/>
      <c r="C674" s="47"/>
      <c r="D674" s="2"/>
      <c r="E674" s="47"/>
      <c r="F674" s="2"/>
      <c r="G674" s="2"/>
      <c r="H674" s="2"/>
      <c r="I674" s="2"/>
      <c r="J674" s="2"/>
      <c r="K674" s="2"/>
      <c r="L674" s="2"/>
      <c r="M674" s="320"/>
      <c r="N674" s="2"/>
      <c r="O674" s="2"/>
      <c r="P674" s="2"/>
      <c r="Q674" s="2"/>
      <c r="R674" s="2"/>
      <c r="S674" s="2"/>
      <c r="T674" s="2"/>
      <c r="U674" s="2"/>
      <c r="V674" s="2"/>
      <c r="W674" s="2"/>
      <c r="X674" s="2"/>
      <c r="Y674" s="2"/>
      <c r="Z674" s="2"/>
      <c r="AA674" s="2"/>
    </row>
    <row r="675" spans="1:27" hidden="1">
      <c r="A675" s="2"/>
      <c r="B675" s="2"/>
      <c r="C675" s="47"/>
      <c r="D675" s="2"/>
      <c r="E675" s="47"/>
      <c r="F675" s="2"/>
      <c r="G675" s="2"/>
      <c r="H675" s="2"/>
      <c r="I675" s="2"/>
      <c r="J675" s="2"/>
      <c r="K675" s="2"/>
      <c r="L675" s="2"/>
      <c r="M675" s="320"/>
      <c r="N675" s="2"/>
      <c r="O675" s="2"/>
      <c r="P675" s="2"/>
      <c r="Q675" s="2"/>
      <c r="R675" s="2"/>
      <c r="S675" s="2"/>
      <c r="T675" s="2"/>
      <c r="U675" s="2"/>
      <c r="V675" s="2"/>
      <c r="W675" s="2"/>
      <c r="X675" s="2"/>
      <c r="Y675" s="2"/>
      <c r="Z675" s="2"/>
      <c r="AA675" s="2"/>
    </row>
    <row r="676" spans="1:27" hidden="1">
      <c r="A676" s="2"/>
      <c r="B676" s="2"/>
      <c r="C676" s="47"/>
      <c r="D676" s="2"/>
      <c r="E676" s="47"/>
      <c r="F676" s="2"/>
      <c r="G676" s="2"/>
      <c r="H676" s="2"/>
      <c r="I676" s="2"/>
      <c r="J676" s="2"/>
      <c r="K676" s="2"/>
      <c r="L676" s="2"/>
      <c r="M676" s="320"/>
      <c r="N676" s="2"/>
      <c r="O676" s="2"/>
      <c r="P676" s="2"/>
      <c r="Q676" s="2"/>
      <c r="R676" s="2"/>
      <c r="S676" s="2"/>
      <c r="T676" s="2"/>
      <c r="U676" s="2"/>
      <c r="V676" s="2"/>
      <c r="W676" s="2"/>
      <c r="X676" s="2"/>
      <c r="Y676" s="2"/>
      <c r="Z676" s="2"/>
      <c r="AA676" s="2"/>
    </row>
    <row r="677" spans="1:27" hidden="1">
      <c r="A677" s="2"/>
      <c r="B677" s="2"/>
      <c r="C677" s="47"/>
      <c r="D677" s="2"/>
      <c r="E677" s="47"/>
      <c r="F677" s="2"/>
      <c r="G677" s="2"/>
      <c r="H677" s="2"/>
      <c r="I677" s="2"/>
      <c r="J677" s="2"/>
      <c r="K677" s="2"/>
      <c r="L677" s="2"/>
      <c r="M677" s="320"/>
      <c r="N677" s="2"/>
      <c r="O677" s="2"/>
      <c r="P677" s="2"/>
      <c r="Q677" s="2"/>
      <c r="R677" s="2"/>
      <c r="S677" s="2"/>
      <c r="T677" s="2"/>
      <c r="U677" s="2"/>
      <c r="V677" s="2"/>
      <c r="W677" s="2"/>
      <c r="X677" s="2"/>
      <c r="Y677" s="2"/>
      <c r="Z677" s="2"/>
      <c r="AA677" s="2"/>
    </row>
    <row r="678" spans="1:27" hidden="1">
      <c r="A678" s="2"/>
      <c r="B678" s="2"/>
      <c r="C678" s="47"/>
      <c r="D678" s="2"/>
      <c r="E678" s="47"/>
      <c r="F678" s="2"/>
      <c r="G678" s="2"/>
      <c r="H678" s="2"/>
      <c r="I678" s="2"/>
      <c r="J678" s="2"/>
      <c r="K678" s="2"/>
      <c r="L678" s="2"/>
      <c r="M678" s="320"/>
      <c r="N678" s="2"/>
      <c r="O678" s="2"/>
      <c r="P678" s="2"/>
      <c r="Q678" s="2"/>
      <c r="R678" s="2"/>
      <c r="S678" s="2"/>
      <c r="T678" s="2"/>
      <c r="U678" s="2"/>
      <c r="V678" s="2"/>
      <c r="W678" s="2"/>
      <c r="X678" s="2"/>
      <c r="Y678" s="2"/>
      <c r="Z678" s="2"/>
      <c r="AA678" s="2"/>
    </row>
    <row r="679" spans="1:27" hidden="1">
      <c r="A679" s="2"/>
      <c r="B679" s="2"/>
      <c r="C679" s="47"/>
      <c r="D679" s="2"/>
      <c r="E679" s="47"/>
      <c r="F679" s="2"/>
      <c r="G679" s="2"/>
      <c r="H679" s="2"/>
      <c r="I679" s="2"/>
      <c r="J679" s="2"/>
      <c r="K679" s="2"/>
      <c r="L679" s="2"/>
      <c r="M679" s="320"/>
      <c r="N679" s="2"/>
      <c r="O679" s="2"/>
      <c r="P679" s="2"/>
      <c r="Q679" s="2"/>
      <c r="R679" s="2"/>
      <c r="S679" s="2"/>
      <c r="T679" s="2"/>
      <c r="U679" s="2"/>
      <c r="V679" s="2"/>
      <c r="W679" s="2"/>
      <c r="X679" s="2"/>
      <c r="Y679" s="2"/>
      <c r="Z679" s="2"/>
      <c r="AA679" s="2"/>
    </row>
    <row r="680" spans="1:27" hidden="1">
      <c r="A680" s="2"/>
      <c r="B680" s="2"/>
      <c r="C680" s="47"/>
      <c r="D680" s="2"/>
      <c r="E680" s="47"/>
      <c r="F680" s="2"/>
      <c r="G680" s="2"/>
      <c r="H680" s="2"/>
      <c r="I680" s="2"/>
      <c r="J680" s="2"/>
      <c r="K680" s="2"/>
      <c r="L680" s="2"/>
      <c r="M680" s="320"/>
      <c r="N680" s="2"/>
      <c r="O680" s="2"/>
      <c r="P680" s="2"/>
      <c r="Q680" s="2"/>
      <c r="R680" s="2"/>
      <c r="S680" s="2"/>
      <c r="T680" s="2"/>
      <c r="U680" s="2"/>
      <c r="V680" s="2"/>
      <c r="W680" s="2"/>
      <c r="X680" s="2"/>
      <c r="Y680" s="2"/>
      <c r="Z680" s="2"/>
      <c r="AA680" s="2"/>
    </row>
    <row r="681" spans="1:27" hidden="1">
      <c r="A681" s="2"/>
      <c r="B681" s="2"/>
      <c r="C681" s="47"/>
      <c r="D681" s="2"/>
      <c r="E681" s="47"/>
      <c r="F681" s="2"/>
      <c r="G681" s="2"/>
      <c r="H681" s="2"/>
      <c r="I681" s="2"/>
      <c r="J681" s="2"/>
      <c r="K681" s="2"/>
      <c r="L681" s="2"/>
      <c r="M681" s="320"/>
      <c r="N681" s="2"/>
      <c r="O681" s="2"/>
      <c r="P681" s="2"/>
      <c r="Q681" s="2"/>
      <c r="R681" s="2"/>
      <c r="S681" s="2"/>
      <c r="T681" s="2"/>
      <c r="U681" s="2"/>
      <c r="V681" s="2"/>
      <c r="W681" s="2"/>
      <c r="X681" s="2"/>
      <c r="Y681" s="2"/>
      <c r="Z681" s="2"/>
      <c r="AA681" s="2"/>
    </row>
    <row r="682" spans="1:27" hidden="1">
      <c r="A682" s="2"/>
      <c r="B682" s="2"/>
      <c r="C682" s="47"/>
      <c r="D682" s="2"/>
      <c r="E682" s="47"/>
      <c r="F682" s="2"/>
      <c r="G682" s="2"/>
      <c r="H682" s="2"/>
      <c r="I682" s="2"/>
      <c r="J682" s="2"/>
      <c r="K682" s="2"/>
      <c r="L682" s="2"/>
      <c r="M682" s="320"/>
      <c r="N682" s="2"/>
      <c r="O682" s="2"/>
      <c r="P682" s="2"/>
      <c r="Q682" s="2"/>
      <c r="R682" s="2"/>
      <c r="S682" s="2"/>
      <c r="T682" s="2"/>
      <c r="U682" s="2"/>
      <c r="V682" s="2"/>
      <c r="W682" s="2"/>
      <c r="X682" s="2"/>
      <c r="Y682" s="2"/>
      <c r="Z682" s="2"/>
      <c r="AA682" s="2"/>
    </row>
    <row r="683" spans="1:27" hidden="1">
      <c r="A683" s="2"/>
      <c r="B683" s="2"/>
      <c r="C683" s="47"/>
      <c r="D683" s="2"/>
      <c r="E683" s="47"/>
      <c r="F683" s="2"/>
      <c r="G683" s="2"/>
      <c r="H683" s="2"/>
      <c r="I683" s="2"/>
      <c r="J683" s="2"/>
      <c r="K683" s="2"/>
      <c r="L683" s="2"/>
      <c r="M683" s="320"/>
      <c r="N683" s="2"/>
      <c r="O683" s="2"/>
      <c r="P683" s="2"/>
      <c r="Q683" s="2"/>
      <c r="R683" s="2"/>
      <c r="S683" s="2"/>
      <c r="T683" s="2"/>
      <c r="U683" s="2"/>
      <c r="V683" s="2"/>
      <c r="W683" s="2"/>
      <c r="X683" s="2"/>
      <c r="Y683" s="2"/>
      <c r="Z683" s="2"/>
      <c r="AA683" s="2"/>
    </row>
    <row r="684" spans="1:27" hidden="1">
      <c r="A684" s="2"/>
      <c r="B684" s="2"/>
      <c r="C684" s="47"/>
      <c r="D684" s="2"/>
      <c r="E684" s="47"/>
      <c r="F684" s="2"/>
      <c r="G684" s="2"/>
      <c r="H684" s="2"/>
      <c r="I684" s="2"/>
      <c r="J684" s="2"/>
      <c r="K684" s="2"/>
      <c r="L684" s="2"/>
      <c r="M684" s="320"/>
      <c r="N684" s="2"/>
      <c r="O684" s="2"/>
      <c r="P684" s="2"/>
      <c r="Q684" s="2"/>
      <c r="R684" s="2"/>
      <c r="S684" s="2"/>
      <c r="T684" s="2"/>
      <c r="U684" s="2"/>
      <c r="V684" s="2"/>
      <c r="W684" s="2"/>
      <c r="X684" s="2"/>
      <c r="Y684" s="2"/>
      <c r="Z684" s="2"/>
      <c r="AA684" s="2"/>
    </row>
    <row r="685" spans="1:27" hidden="1">
      <c r="A685" s="2"/>
      <c r="B685" s="2"/>
      <c r="C685" s="47"/>
      <c r="D685" s="2"/>
      <c r="E685" s="47"/>
      <c r="F685" s="2"/>
      <c r="G685" s="2"/>
      <c r="H685" s="2"/>
      <c r="I685" s="2"/>
      <c r="J685" s="2"/>
      <c r="K685" s="2"/>
      <c r="L685" s="2"/>
      <c r="M685" s="320"/>
      <c r="N685" s="2"/>
      <c r="O685" s="2"/>
      <c r="P685" s="2"/>
      <c r="Q685" s="2"/>
      <c r="R685" s="2"/>
      <c r="S685" s="2"/>
      <c r="T685" s="2"/>
      <c r="U685" s="2"/>
      <c r="V685" s="2"/>
      <c r="W685" s="2"/>
      <c r="X685" s="2"/>
      <c r="Y685" s="2"/>
      <c r="Z685" s="2"/>
      <c r="AA685" s="2"/>
    </row>
    <row r="686" spans="1:27" hidden="1">
      <c r="A686" s="2"/>
      <c r="B686" s="2"/>
      <c r="C686" s="47"/>
      <c r="D686" s="2"/>
      <c r="E686" s="47"/>
      <c r="F686" s="2"/>
      <c r="G686" s="2"/>
      <c r="H686" s="2"/>
      <c r="I686" s="2"/>
      <c r="J686" s="2"/>
      <c r="K686" s="2"/>
      <c r="L686" s="2"/>
      <c r="M686" s="320"/>
      <c r="N686" s="2"/>
      <c r="O686" s="2"/>
      <c r="P686" s="2"/>
      <c r="Q686" s="2"/>
      <c r="R686" s="2"/>
      <c r="S686" s="2"/>
      <c r="T686" s="2"/>
      <c r="U686" s="2"/>
      <c r="V686" s="2"/>
      <c r="W686" s="2"/>
      <c r="X686" s="2"/>
      <c r="Y686" s="2"/>
      <c r="Z686" s="2"/>
      <c r="AA686" s="2"/>
    </row>
    <row r="687" spans="1:27" hidden="1">
      <c r="A687" s="2"/>
      <c r="B687" s="2"/>
      <c r="C687" s="47"/>
      <c r="D687" s="2"/>
      <c r="E687" s="47"/>
      <c r="F687" s="2"/>
      <c r="G687" s="2"/>
      <c r="H687" s="2"/>
      <c r="I687" s="2"/>
      <c r="J687" s="2"/>
      <c r="K687" s="2"/>
      <c r="L687" s="2"/>
      <c r="M687" s="320"/>
      <c r="N687" s="2"/>
      <c r="O687" s="2"/>
      <c r="P687" s="2"/>
      <c r="Q687" s="2"/>
      <c r="R687" s="2"/>
      <c r="S687" s="2"/>
      <c r="T687" s="2"/>
      <c r="U687" s="2"/>
      <c r="V687" s="2"/>
      <c r="W687" s="2"/>
      <c r="X687" s="2"/>
      <c r="Y687" s="2"/>
      <c r="Z687" s="2"/>
      <c r="AA687" s="2"/>
    </row>
    <row r="688" spans="1:27" hidden="1">
      <c r="A688" s="2"/>
      <c r="B688" s="2"/>
      <c r="C688" s="47"/>
      <c r="D688" s="2"/>
      <c r="E688" s="47"/>
      <c r="F688" s="2"/>
      <c r="G688" s="2"/>
      <c r="H688" s="2"/>
      <c r="I688" s="2"/>
      <c r="J688" s="2"/>
      <c r="K688" s="2"/>
      <c r="L688" s="2"/>
      <c r="M688" s="320"/>
      <c r="N688" s="2"/>
      <c r="O688" s="2"/>
      <c r="P688" s="2"/>
      <c r="Q688" s="2"/>
      <c r="R688" s="2"/>
      <c r="S688" s="2"/>
      <c r="T688" s="2"/>
      <c r="U688" s="2"/>
      <c r="V688" s="2"/>
      <c r="W688" s="2"/>
      <c r="X688" s="2"/>
      <c r="Y688" s="2"/>
      <c r="Z688" s="2"/>
      <c r="AA688" s="2"/>
    </row>
    <row r="689" spans="1:27" hidden="1">
      <c r="A689" s="2"/>
      <c r="B689" s="2"/>
      <c r="C689" s="47"/>
      <c r="D689" s="2"/>
      <c r="E689" s="47"/>
      <c r="F689" s="2"/>
      <c r="G689" s="2"/>
      <c r="H689" s="2"/>
      <c r="I689" s="2"/>
      <c r="J689" s="2"/>
      <c r="K689" s="2"/>
      <c r="L689" s="2"/>
      <c r="M689" s="320"/>
      <c r="N689" s="2"/>
      <c r="O689" s="2"/>
      <c r="P689" s="2"/>
      <c r="Q689" s="2"/>
      <c r="R689" s="2"/>
      <c r="S689" s="2"/>
      <c r="T689" s="2"/>
      <c r="U689" s="2"/>
      <c r="V689" s="2"/>
      <c r="W689" s="2"/>
      <c r="X689" s="2"/>
      <c r="Y689" s="2"/>
      <c r="Z689" s="2"/>
      <c r="AA689" s="2"/>
    </row>
    <row r="690" spans="1:27" hidden="1">
      <c r="A690" s="2"/>
      <c r="B690" s="2"/>
      <c r="C690" s="47"/>
      <c r="D690" s="2"/>
      <c r="E690" s="47"/>
      <c r="F690" s="2"/>
      <c r="G690" s="2"/>
      <c r="H690" s="2"/>
      <c r="I690" s="2"/>
      <c r="J690" s="2"/>
      <c r="K690" s="2"/>
      <c r="L690" s="2"/>
      <c r="M690" s="320"/>
      <c r="N690" s="2"/>
      <c r="O690" s="2"/>
      <c r="P690" s="2"/>
      <c r="Q690" s="2"/>
      <c r="R690" s="2"/>
      <c r="S690" s="2"/>
      <c r="T690" s="2"/>
      <c r="U690" s="2"/>
      <c r="V690" s="2"/>
      <c r="W690" s="2"/>
      <c r="X690" s="2"/>
      <c r="Y690" s="2"/>
      <c r="Z690" s="2"/>
      <c r="AA690" s="2"/>
    </row>
    <row r="691" spans="1:27" hidden="1">
      <c r="A691" s="2"/>
      <c r="B691" s="2"/>
      <c r="C691" s="47"/>
      <c r="D691" s="2"/>
      <c r="E691" s="47"/>
      <c r="F691" s="2"/>
      <c r="G691" s="2"/>
      <c r="H691" s="2"/>
      <c r="I691" s="2"/>
      <c r="J691" s="2"/>
      <c r="K691" s="2"/>
      <c r="L691" s="2"/>
      <c r="M691" s="320"/>
      <c r="N691" s="2"/>
      <c r="O691" s="2"/>
      <c r="P691" s="2"/>
      <c r="Q691" s="2"/>
      <c r="R691" s="2"/>
      <c r="S691" s="2"/>
      <c r="T691" s="2"/>
      <c r="U691" s="2"/>
      <c r="V691" s="2"/>
      <c r="W691" s="2"/>
      <c r="X691" s="2"/>
      <c r="Y691" s="2"/>
      <c r="Z691" s="2"/>
      <c r="AA691" s="2"/>
    </row>
    <row r="692" spans="1:27" hidden="1">
      <c r="A692" s="2"/>
      <c r="B692" s="2"/>
      <c r="C692" s="47"/>
      <c r="D692" s="2"/>
      <c r="E692" s="47"/>
      <c r="F692" s="2"/>
      <c r="G692" s="2"/>
      <c r="H692" s="2"/>
      <c r="I692" s="2"/>
      <c r="J692" s="2"/>
      <c r="K692" s="2"/>
      <c r="L692" s="2"/>
      <c r="M692" s="320"/>
      <c r="N692" s="2"/>
      <c r="O692" s="2"/>
      <c r="P692" s="2"/>
      <c r="Q692" s="2"/>
      <c r="R692" s="2"/>
      <c r="S692" s="2"/>
      <c r="T692" s="2"/>
      <c r="U692" s="2"/>
      <c r="V692" s="2"/>
      <c r="W692" s="2"/>
      <c r="X692" s="2"/>
      <c r="Y692" s="2"/>
      <c r="Z692" s="2"/>
      <c r="AA692" s="2"/>
    </row>
    <row r="693" spans="1:27" hidden="1">
      <c r="A693" s="2"/>
      <c r="B693" s="2"/>
      <c r="C693" s="47"/>
      <c r="D693" s="2"/>
      <c r="E693" s="47"/>
      <c r="F693" s="2"/>
      <c r="G693" s="2"/>
      <c r="H693" s="2"/>
      <c r="I693" s="2"/>
      <c r="J693" s="2"/>
      <c r="K693" s="2"/>
      <c r="L693" s="2"/>
      <c r="M693" s="320"/>
      <c r="N693" s="2"/>
      <c r="O693" s="2"/>
      <c r="P693" s="2"/>
      <c r="Q693" s="2"/>
      <c r="R693" s="2"/>
      <c r="S693" s="2"/>
      <c r="T693" s="2"/>
      <c r="U693" s="2"/>
      <c r="V693" s="2"/>
      <c r="W693" s="2"/>
      <c r="X693" s="2"/>
      <c r="Y693" s="2"/>
      <c r="Z693" s="2"/>
      <c r="AA693" s="2"/>
    </row>
    <row r="694" spans="1:27" hidden="1">
      <c r="A694" s="2"/>
      <c r="B694" s="2"/>
      <c r="C694" s="47"/>
      <c r="D694" s="2"/>
      <c r="E694" s="47"/>
      <c r="F694" s="2"/>
      <c r="G694" s="2"/>
      <c r="H694" s="2"/>
      <c r="I694" s="2"/>
      <c r="J694" s="2"/>
      <c r="K694" s="2"/>
      <c r="L694" s="2"/>
      <c r="M694" s="320"/>
      <c r="N694" s="2"/>
      <c r="O694" s="2"/>
      <c r="P694" s="2"/>
      <c r="Q694" s="2"/>
      <c r="R694" s="2"/>
      <c r="S694" s="2"/>
      <c r="T694" s="2"/>
      <c r="U694" s="2"/>
      <c r="V694" s="2"/>
      <c r="W694" s="2"/>
      <c r="X694" s="2"/>
      <c r="Y694" s="2"/>
      <c r="Z694" s="2"/>
      <c r="AA694" s="2"/>
    </row>
    <row r="695" spans="1:27" hidden="1">
      <c r="A695" s="2"/>
      <c r="B695" s="2"/>
      <c r="C695" s="47"/>
      <c r="D695" s="2"/>
      <c r="E695" s="47"/>
      <c r="F695" s="2"/>
      <c r="G695" s="2"/>
      <c r="H695" s="2"/>
      <c r="I695" s="2"/>
      <c r="J695" s="2"/>
      <c r="K695" s="2"/>
      <c r="L695" s="2"/>
      <c r="M695" s="320"/>
      <c r="N695" s="2"/>
      <c r="O695" s="2"/>
      <c r="P695" s="2"/>
      <c r="Q695" s="2"/>
      <c r="R695" s="2"/>
      <c r="S695" s="2"/>
      <c r="T695" s="2"/>
      <c r="U695" s="2"/>
      <c r="V695" s="2"/>
      <c r="W695" s="2"/>
      <c r="X695" s="2"/>
      <c r="Y695" s="2"/>
      <c r="Z695" s="2"/>
      <c r="AA695" s="2"/>
    </row>
    <row r="696" spans="1:27" hidden="1">
      <c r="A696" s="2"/>
      <c r="B696" s="2"/>
      <c r="C696" s="47"/>
      <c r="D696" s="2"/>
      <c r="E696" s="47"/>
      <c r="F696" s="2"/>
      <c r="G696" s="2"/>
      <c r="H696" s="2"/>
      <c r="I696" s="2"/>
      <c r="J696" s="2"/>
      <c r="K696" s="2"/>
      <c r="L696" s="2"/>
      <c r="M696" s="320"/>
      <c r="N696" s="2"/>
      <c r="O696" s="2"/>
      <c r="P696" s="2"/>
      <c r="Q696" s="2"/>
      <c r="R696" s="2"/>
      <c r="S696" s="2"/>
      <c r="T696" s="2"/>
      <c r="U696" s="2"/>
      <c r="V696" s="2"/>
      <c r="W696" s="2"/>
      <c r="X696" s="2"/>
      <c r="Y696" s="2"/>
      <c r="Z696" s="2"/>
      <c r="AA696" s="2"/>
    </row>
    <row r="697" spans="1:27" hidden="1">
      <c r="A697" s="2"/>
      <c r="B697" s="2"/>
      <c r="C697" s="47"/>
      <c r="D697" s="2"/>
      <c r="E697" s="47"/>
      <c r="F697" s="2"/>
      <c r="G697" s="2"/>
      <c r="H697" s="2"/>
      <c r="I697" s="2"/>
      <c r="J697" s="2"/>
      <c r="K697" s="2"/>
      <c r="L697" s="2"/>
      <c r="M697" s="320"/>
      <c r="N697" s="2"/>
      <c r="O697" s="2"/>
      <c r="P697" s="2"/>
      <c r="Q697" s="2"/>
      <c r="R697" s="2"/>
      <c r="S697" s="2"/>
      <c r="T697" s="2"/>
      <c r="U697" s="2"/>
      <c r="V697" s="2"/>
      <c r="W697" s="2"/>
      <c r="X697" s="2"/>
      <c r="Y697" s="2"/>
      <c r="Z697" s="2"/>
      <c r="AA697" s="2"/>
    </row>
    <row r="698" spans="1:27" hidden="1">
      <c r="A698" s="2"/>
      <c r="B698" s="2"/>
      <c r="C698" s="47"/>
      <c r="D698" s="2"/>
      <c r="E698" s="47"/>
      <c r="F698" s="2"/>
      <c r="G698" s="2"/>
      <c r="H698" s="2"/>
      <c r="I698" s="2"/>
      <c r="J698" s="2"/>
      <c r="K698" s="2"/>
      <c r="L698" s="2"/>
      <c r="M698" s="320"/>
      <c r="N698" s="2"/>
      <c r="O698" s="2"/>
      <c r="P698" s="2"/>
      <c r="Q698" s="2"/>
      <c r="R698" s="2"/>
      <c r="S698" s="2"/>
      <c r="T698" s="2"/>
      <c r="U698" s="2"/>
      <c r="V698" s="2"/>
      <c r="W698" s="2"/>
      <c r="X698" s="2"/>
      <c r="Y698" s="2"/>
      <c r="Z698" s="2"/>
      <c r="AA698" s="2"/>
    </row>
    <row r="699" spans="1:27" hidden="1">
      <c r="A699" s="2"/>
      <c r="B699" s="2"/>
      <c r="C699" s="47"/>
      <c r="D699" s="2"/>
      <c r="E699" s="47"/>
      <c r="F699" s="2"/>
      <c r="G699" s="2"/>
      <c r="H699" s="2"/>
      <c r="I699" s="2"/>
      <c r="J699" s="2"/>
      <c r="K699" s="2"/>
      <c r="L699" s="2"/>
      <c r="M699" s="320"/>
      <c r="N699" s="2"/>
      <c r="O699" s="2"/>
      <c r="P699" s="2"/>
      <c r="Q699" s="2"/>
      <c r="R699" s="2"/>
      <c r="S699" s="2"/>
      <c r="T699" s="2"/>
      <c r="U699" s="2"/>
      <c r="V699" s="2"/>
      <c r="W699" s="2"/>
      <c r="X699" s="2"/>
      <c r="Y699" s="2"/>
      <c r="Z699" s="2"/>
      <c r="AA699" s="2"/>
    </row>
    <row r="700" spans="1:27" hidden="1">
      <c r="A700" s="2"/>
      <c r="B700" s="2"/>
      <c r="C700" s="47"/>
      <c r="D700" s="2"/>
      <c r="E700" s="47"/>
      <c r="F700" s="2"/>
      <c r="G700" s="2"/>
      <c r="H700" s="2"/>
      <c r="I700" s="2"/>
      <c r="J700" s="2"/>
      <c r="K700" s="2"/>
      <c r="L700" s="2"/>
      <c r="M700" s="320"/>
      <c r="N700" s="2"/>
      <c r="O700" s="2"/>
      <c r="P700" s="2"/>
      <c r="Q700" s="2"/>
      <c r="R700" s="2"/>
      <c r="S700" s="2"/>
      <c r="T700" s="2"/>
      <c r="U700" s="2"/>
      <c r="V700" s="2"/>
      <c r="W700" s="2"/>
      <c r="X700" s="2"/>
      <c r="Y700" s="2"/>
      <c r="Z700" s="2"/>
      <c r="AA700" s="2"/>
    </row>
    <row r="701" spans="1:27" hidden="1">
      <c r="A701" s="2"/>
      <c r="B701" s="2"/>
      <c r="C701" s="47"/>
      <c r="D701" s="2"/>
      <c r="E701" s="47"/>
      <c r="F701" s="2"/>
      <c r="G701" s="2"/>
      <c r="H701" s="2"/>
      <c r="I701" s="2"/>
      <c r="J701" s="2"/>
      <c r="K701" s="2"/>
      <c r="L701" s="2"/>
      <c r="M701" s="320"/>
      <c r="N701" s="2"/>
      <c r="O701" s="2"/>
      <c r="P701" s="2"/>
      <c r="Q701" s="2"/>
      <c r="R701" s="2"/>
      <c r="S701" s="2"/>
      <c r="T701" s="2"/>
      <c r="U701" s="2"/>
      <c r="V701" s="2"/>
      <c r="W701" s="2"/>
      <c r="X701" s="2"/>
      <c r="Y701" s="2"/>
      <c r="Z701" s="2"/>
      <c r="AA701" s="2"/>
    </row>
    <row r="702" spans="1:27" hidden="1">
      <c r="A702" s="2"/>
      <c r="B702" s="2"/>
      <c r="C702" s="47"/>
      <c r="D702" s="2"/>
      <c r="E702" s="47"/>
      <c r="F702" s="2"/>
      <c r="G702" s="2"/>
      <c r="H702" s="2"/>
      <c r="I702" s="2"/>
      <c r="J702" s="2"/>
      <c r="K702" s="2"/>
      <c r="L702" s="2"/>
      <c r="M702" s="320"/>
      <c r="N702" s="2"/>
      <c r="O702" s="2"/>
      <c r="P702" s="2"/>
      <c r="Q702" s="2"/>
      <c r="R702" s="2"/>
      <c r="S702" s="2"/>
      <c r="T702" s="2"/>
      <c r="U702" s="2"/>
      <c r="V702" s="2"/>
      <c r="W702" s="2"/>
      <c r="X702" s="2"/>
      <c r="Y702" s="2"/>
      <c r="Z702" s="2"/>
      <c r="AA702" s="2"/>
    </row>
    <row r="703" spans="1:27" hidden="1">
      <c r="A703" s="2"/>
      <c r="B703" s="2"/>
      <c r="C703" s="47"/>
      <c r="D703" s="2"/>
      <c r="E703" s="47"/>
      <c r="F703" s="2"/>
      <c r="G703" s="2"/>
      <c r="H703" s="2"/>
      <c r="I703" s="2"/>
      <c r="J703" s="2"/>
      <c r="K703" s="2"/>
      <c r="L703" s="2"/>
      <c r="M703" s="320"/>
      <c r="N703" s="2"/>
      <c r="O703" s="2"/>
      <c r="P703" s="2"/>
      <c r="Q703" s="2"/>
      <c r="R703" s="2"/>
      <c r="S703" s="2"/>
      <c r="T703" s="2"/>
      <c r="U703" s="2"/>
      <c r="V703" s="2"/>
      <c r="W703" s="2"/>
      <c r="X703" s="2"/>
      <c r="Y703" s="2"/>
      <c r="Z703" s="2"/>
      <c r="AA703" s="2"/>
    </row>
    <row r="704" spans="1:27" hidden="1">
      <c r="A704" s="2"/>
      <c r="B704" s="2"/>
      <c r="C704" s="47"/>
      <c r="D704" s="2"/>
      <c r="E704" s="47"/>
      <c r="F704" s="2"/>
      <c r="G704" s="2"/>
      <c r="H704" s="2"/>
      <c r="I704" s="2"/>
      <c r="J704" s="2"/>
      <c r="K704" s="2"/>
      <c r="L704" s="2"/>
      <c r="M704" s="320"/>
      <c r="N704" s="2"/>
      <c r="O704" s="2"/>
      <c r="P704" s="2"/>
      <c r="Q704" s="2"/>
      <c r="R704" s="2"/>
      <c r="S704" s="2"/>
      <c r="T704" s="2"/>
      <c r="U704" s="2"/>
      <c r="V704" s="2"/>
      <c r="W704" s="2"/>
      <c r="X704" s="2"/>
      <c r="Y704" s="2"/>
      <c r="Z704" s="2"/>
      <c r="AA704" s="2"/>
    </row>
    <row r="705" spans="1:27" hidden="1">
      <c r="A705" s="2"/>
      <c r="B705" s="2"/>
      <c r="C705" s="47"/>
      <c r="D705" s="2"/>
      <c r="E705" s="47"/>
      <c r="F705" s="2"/>
      <c r="G705" s="2"/>
      <c r="H705" s="2"/>
      <c r="I705" s="2"/>
      <c r="J705" s="2"/>
      <c r="K705" s="2"/>
      <c r="L705" s="2"/>
      <c r="M705" s="320"/>
      <c r="N705" s="2"/>
      <c r="O705" s="2"/>
      <c r="P705" s="2"/>
      <c r="Q705" s="2"/>
      <c r="R705" s="2"/>
      <c r="S705" s="2"/>
      <c r="T705" s="2"/>
      <c r="U705" s="2"/>
      <c r="V705" s="2"/>
      <c r="W705" s="2"/>
      <c r="X705" s="2"/>
      <c r="Y705" s="2"/>
      <c r="Z705" s="2"/>
      <c r="AA705" s="2"/>
    </row>
    <row r="706" spans="1:27" hidden="1">
      <c r="A706" s="2"/>
      <c r="B706" s="2"/>
      <c r="C706" s="47"/>
      <c r="D706" s="2"/>
      <c r="E706" s="47"/>
      <c r="F706" s="2"/>
      <c r="G706" s="2"/>
      <c r="H706" s="2"/>
      <c r="I706" s="2"/>
      <c r="J706" s="2"/>
      <c r="K706" s="2"/>
      <c r="L706" s="2"/>
      <c r="M706" s="320"/>
      <c r="N706" s="2"/>
      <c r="O706" s="2"/>
      <c r="P706" s="2"/>
      <c r="Q706" s="2"/>
      <c r="R706" s="2"/>
      <c r="S706" s="2"/>
      <c r="T706" s="2"/>
      <c r="U706" s="2"/>
      <c r="V706" s="2"/>
      <c r="W706" s="2"/>
      <c r="X706" s="2"/>
      <c r="Y706" s="2"/>
      <c r="Z706" s="2"/>
      <c r="AA706" s="2"/>
    </row>
    <row r="707" spans="1:27" hidden="1">
      <c r="A707" s="2"/>
      <c r="B707" s="2"/>
      <c r="C707" s="47"/>
      <c r="D707" s="2"/>
      <c r="E707" s="47"/>
      <c r="F707" s="2"/>
      <c r="G707" s="2"/>
      <c r="H707" s="2"/>
      <c r="I707" s="2"/>
      <c r="J707" s="2"/>
      <c r="K707" s="2"/>
      <c r="L707" s="2"/>
      <c r="M707" s="320"/>
      <c r="N707" s="2"/>
      <c r="O707" s="2"/>
      <c r="P707" s="2"/>
      <c r="Q707" s="2"/>
      <c r="R707" s="2"/>
      <c r="S707" s="2"/>
      <c r="T707" s="2"/>
      <c r="U707" s="2"/>
      <c r="V707" s="2"/>
      <c r="W707" s="2"/>
      <c r="X707" s="2"/>
      <c r="Y707" s="2"/>
      <c r="Z707" s="2"/>
      <c r="AA707" s="2"/>
    </row>
    <row r="708" spans="1:27" hidden="1">
      <c r="A708" s="2"/>
      <c r="B708" s="2"/>
      <c r="C708" s="47"/>
      <c r="D708" s="2"/>
      <c r="E708" s="47"/>
      <c r="F708" s="2"/>
      <c r="G708" s="2"/>
      <c r="H708" s="2"/>
      <c r="I708" s="2"/>
      <c r="J708" s="2"/>
      <c r="K708" s="2"/>
      <c r="L708" s="2"/>
      <c r="M708" s="320"/>
      <c r="N708" s="2"/>
      <c r="O708" s="2"/>
      <c r="P708" s="2"/>
      <c r="Q708" s="2"/>
      <c r="R708" s="2"/>
      <c r="S708" s="2"/>
      <c r="T708" s="2"/>
      <c r="U708" s="2"/>
      <c r="V708" s="2"/>
      <c r="W708" s="2"/>
      <c r="X708" s="2"/>
      <c r="Y708" s="2"/>
      <c r="Z708" s="2"/>
      <c r="AA708" s="2"/>
    </row>
    <row r="709" spans="1:27" hidden="1">
      <c r="A709" s="2"/>
      <c r="B709" s="2"/>
      <c r="C709" s="47"/>
      <c r="D709" s="2"/>
      <c r="E709" s="47"/>
      <c r="F709" s="2"/>
      <c r="G709" s="2"/>
      <c r="H709" s="2"/>
      <c r="I709" s="2"/>
      <c r="J709" s="2"/>
      <c r="K709" s="2"/>
      <c r="L709" s="2"/>
      <c r="M709" s="320"/>
      <c r="N709" s="2"/>
      <c r="O709" s="2"/>
      <c r="P709" s="2"/>
      <c r="Q709" s="2"/>
      <c r="R709" s="2"/>
      <c r="S709" s="2"/>
      <c r="T709" s="2"/>
      <c r="U709" s="2"/>
      <c r="V709" s="2"/>
      <c r="W709" s="2"/>
      <c r="X709" s="2"/>
      <c r="Y709" s="2"/>
      <c r="Z709" s="2"/>
      <c r="AA709" s="2"/>
    </row>
    <row r="710" spans="1:27" hidden="1">
      <c r="A710" s="2"/>
      <c r="B710" s="2"/>
      <c r="C710" s="47"/>
      <c r="D710" s="2"/>
      <c r="E710" s="47"/>
      <c r="F710" s="2"/>
      <c r="G710" s="2"/>
      <c r="H710" s="2"/>
      <c r="I710" s="2"/>
      <c r="J710" s="2"/>
      <c r="K710" s="2"/>
      <c r="L710" s="2"/>
      <c r="M710" s="320"/>
      <c r="N710" s="2"/>
      <c r="O710" s="2"/>
      <c r="P710" s="2"/>
      <c r="Q710" s="2"/>
      <c r="R710" s="2"/>
      <c r="S710" s="2"/>
      <c r="T710" s="2"/>
      <c r="U710" s="2"/>
      <c r="V710" s="2"/>
      <c r="W710" s="2"/>
      <c r="X710" s="2"/>
      <c r="Y710" s="2"/>
      <c r="Z710" s="2"/>
      <c r="AA710" s="2"/>
    </row>
    <row r="711" spans="1:27" hidden="1">
      <c r="A711" s="2"/>
      <c r="B711" s="2"/>
      <c r="C711" s="47"/>
      <c r="D711" s="2"/>
      <c r="E711" s="47"/>
      <c r="F711" s="2"/>
      <c r="G711" s="2"/>
      <c r="H711" s="2"/>
      <c r="I711" s="2"/>
      <c r="J711" s="2"/>
      <c r="K711" s="2"/>
      <c r="L711" s="2"/>
      <c r="M711" s="320"/>
      <c r="N711" s="2"/>
      <c r="O711" s="2"/>
      <c r="P711" s="2"/>
      <c r="Q711" s="2"/>
      <c r="R711" s="2"/>
      <c r="S711" s="2"/>
      <c r="T711" s="2"/>
      <c r="U711" s="2"/>
      <c r="V711" s="2"/>
      <c r="W711" s="2"/>
      <c r="X711" s="2"/>
      <c r="Y711" s="2"/>
      <c r="Z711" s="2"/>
      <c r="AA711" s="2"/>
    </row>
    <row r="712" spans="1:27" hidden="1">
      <c r="A712" s="2"/>
      <c r="B712" s="2"/>
      <c r="C712" s="47"/>
      <c r="D712" s="2"/>
      <c r="E712" s="47"/>
      <c r="F712" s="2"/>
      <c r="G712" s="2"/>
      <c r="H712" s="2"/>
      <c r="I712" s="2"/>
      <c r="J712" s="2"/>
      <c r="K712" s="2"/>
      <c r="L712" s="2"/>
      <c r="M712" s="320"/>
      <c r="N712" s="2"/>
      <c r="O712" s="2"/>
      <c r="P712" s="2"/>
      <c r="Q712" s="2"/>
      <c r="R712" s="2"/>
      <c r="S712" s="2"/>
      <c r="T712" s="2"/>
      <c r="U712" s="2"/>
      <c r="V712" s="2"/>
      <c r="W712" s="2"/>
      <c r="X712" s="2"/>
      <c r="Y712" s="2"/>
      <c r="Z712" s="2"/>
      <c r="AA712" s="2"/>
    </row>
    <row r="713" spans="1:27" hidden="1">
      <c r="A713" s="2"/>
      <c r="B713" s="2"/>
      <c r="C713" s="47"/>
      <c r="D713" s="2"/>
      <c r="E713" s="47"/>
      <c r="F713" s="2"/>
      <c r="G713" s="2"/>
      <c r="H713" s="2"/>
      <c r="I713" s="2"/>
      <c r="J713" s="2"/>
      <c r="K713" s="2"/>
      <c r="L713" s="2"/>
      <c r="M713" s="320"/>
      <c r="N713" s="2"/>
      <c r="O713" s="2"/>
      <c r="P713" s="2"/>
      <c r="Q713" s="2"/>
      <c r="R713" s="2"/>
      <c r="S713" s="2"/>
      <c r="T713" s="2"/>
      <c r="U713" s="2"/>
      <c r="V713" s="2"/>
      <c r="W713" s="2"/>
      <c r="X713" s="2"/>
      <c r="Y713" s="2"/>
      <c r="Z713" s="2"/>
      <c r="AA713" s="2"/>
    </row>
    <row r="714" spans="1:27" hidden="1">
      <c r="A714" s="2"/>
      <c r="B714" s="2"/>
      <c r="C714" s="47"/>
      <c r="D714" s="2"/>
      <c r="E714" s="47"/>
      <c r="F714" s="2"/>
      <c r="G714" s="2"/>
      <c r="H714" s="2"/>
      <c r="I714" s="2"/>
      <c r="J714" s="2"/>
      <c r="K714" s="2"/>
      <c r="L714" s="2"/>
      <c r="M714" s="320"/>
      <c r="N714" s="2"/>
      <c r="O714" s="2"/>
      <c r="P714" s="2"/>
      <c r="Q714" s="2"/>
      <c r="R714" s="2"/>
      <c r="S714" s="2"/>
      <c r="T714" s="2"/>
      <c r="U714" s="2"/>
      <c r="V714" s="2"/>
      <c r="W714" s="2"/>
      <c r="X714" s="2"/>
      <c r="Y714" s="2"/>
      <c r="Z714" s="2"/>
      <c r="AA714" s="2"/>
    </row>
    <row r="715" spans="1:27" hidden="1">
      <c r="A715" s="2"/>
      <c r="B715" s="2"/>
      <c r="C715" s="47"/>
      <c r="D715" s="2"/>
      <c r="E715" s="47"/>
      <c r="F715" s="2"/>
      <c r="G715" s="2"/>
      <c r="H715" s="2"/>
      <c r="I715" s="2"/>
      <c r="J715" s="2"/>
      <c r="K715" s="2"/>
      <c r="L715" s="2"/>
      <c r="M715" s="320"/>
      <c r="N715" s="2"/>
      <c r="O715" s="2"/>
      <c r="P715" s="2"/>
      <c r="Q715" s="2"/>
      <c r="R715" s="2"/>
      <c r="S715" s="2"/>
      <c r="T715" s="2"/>
      <c r="U715" s="2"/>
      <c r="V715" s="2"/>
      <c r="W715" s="2"/>
      <c r="X715" s="2"/>
      <c r="Y715" s="2"/>
      <c r="Z715" s="2"/>
      <c r="AA715" s="2"/>
    </row>
    <row r="716" spans="1:27" hidden="1">
      <c r="A716" s="2"/>
      <c r="B716" s="2"/>
      <c r="C716" s="47"/>
      <c r="D716" s="2"/>
      <c r="E716" s="47"/>
      <c r="F716" s="2"/>
      <c r="G716" s="2"/>
      <c r="H716" s="2"/>
      <c r="I716" s="2"/>
      <c r="J716" s="2"/>
      <c r="K716" s="2"/>
      <c r="L716" s="2"/>
      <c r="M716" s="320"/>
      <c r="N716" s="2"/>
      <c r="O716" s="2"/>
      <c r="P716" s="2"/>
      <c r="Q716" s="2"/>
      <c r="R716" s="2"/>
      <c r="S716" s="2"/>
      <c r="T716" s="2"/>
      <c r="U716" s="2"/>
      <c r="V716" s="2"/>
      <c r="W716" s="2"/>
      <c r="X716" s="2"/>
      <c r="Y716" s="2"/>
      <c r="Z716" s="2"/>
      <c r="AA716" s="2"/>
    </row>
    <row r="717" spans="1:27" hidden="1">
      <c r="A717" s="2"/>
      <c r="B717" s="2"/>
      <c r="C717" s="47"/>
      <c r="D717" s="2"/>
      <c r="E717" s="47"/>
      <c r="F717" s="2"/>
      <c r="G717" s="2"/>
      <c r="H717" s="2"/>
      <c r="I717" s="2"/>
      <c r="J717" s="2"/>
      <c r="K717" s="2"/>
      <c r="L717" s="2"/>
      <c r="M717" s="320"/>
      <c r="N717" s="2"/>
      <c r="O717" s="2"/>
      <c r="P717" s="2"/>
      <c r="Q717" s="2"/>
      <c r="R717" s="2"/>
      <c r="S717" s="2"/>
      <c r="T717" s="2"/>
      <c r="U717" s="2"/>
      <c r="V717" s="2"/>
      <c r="W717" s="2"/>
      <c r="X717" s="2"/>
      <c r="Y717" s="2"/>
      <c r="Z717" s="2"/>
      <c r="AA717" s="2"/>
    </row>
    <row r="718" spans="1:27" hidden="1">
      <c r="A718" s="2"/>
      <c r="B718" s="2"/>
      <c r="C718" s="47"/>
      <c r="D718" s="2"/>
      <c r="E718" s="47"/>
      <c r="F718" s="2"/>
      <c r="G718" s="2"/>
      <c r="H718" s="2"/>
      <c r="I718" s="2"/>
      <c r="J718" s="2"/>
      <c r="K718" s="2"/>
      <c r="L718" s="2"/>
      <c r="M718" s="320"/>
      <c r="N718" s="2"/>
      <c r="O718" s="2"/>
      <c r="P718" s="2"/>
      <c r="Q718" s="2"/>
      <c r="R718" s="2"/>
      <c r="S718" s="2"/>
      <c r="T718" s="2"/>
      <c r="U718" s="2"/>
      <c r="V718" s="2"/>
      <c r="W718" s="2"/>
      <c r="X718" s="2"/>
      <c r="Y718" s="2"/>
      <c r="Z718" s="2"/>
      <c r="AA718" s="2"/>
    </row>
    <row r="719" spans="1:27" hidden="1">
      <c r="A719" s="2"/>
      <c r="B719" s="2"/>
      <c r="C719" s="47"/>
      <c r="D719" s="2"/>
      <c r="E719" s="47"/>
      <c r="F719" s="2"/>
      <c r="G719" s="2"/>
      <c r="H719" s="2"/>
      <c r="I719" s="2"/>
      <c r="J719" s="2"/>
      <c r="K719" s="2"/>
      <c r="L719" s="2"/>
      <c r="M719" s="320"/>
      <c r="N719" s="2"/>
      <c r="O719" s="2"/>
      <c r="P719" s="2"/>
      <c r="Q719" s="2"/>
      <c r="R719" s="2"/>
      <c r="S719" s="2"/>
      <c r="T719" s="2"/>
      <c r="U719" s="2"/>
      <c r="V719" s="2"/>
      <c r="W719" s="2"/>
      <c r="X719" s="2"/>
      <c r="Y719" s="2"/>
      <c r="Z719" s="2"/>
      <c r="AA719" s="2"/>
    </row>
    <row r="720" spans="1:27" hidden="1">
      <c r="A720" s="2"/>
      <c r="B720" s="2"/>
      <c r="C720" s="47"/>
      <c r="D720" s="2"/>
      <c r="E720" s="47"/>
      <c r="F720" s="2"/>
      <c r="G720" s="2"/>
      <c r="H720" s="2"/>
      <c r="I720" s="2"/>
      <c r="J720" s="2"/>
      <c r="K720" s="2"/>
      <c r="L720" s="2"/>
      <c r="M720" s="320"/>
      <c r="N720" s="2"/>
      <c r="O720" s="2"/>
      <c r="P720" s="2"/>
      <c r="Q720" s="2"/>
      <c r="R720" s="2"/>
      <c r="S720" s="2"/>
      <c r="T720" s="2"/>
      <c r="U720" s="2"/>
      <c r="V720" s="2"/>
      <c r="W720" s="2"/>
      <c r="X720" s="2"/>
      <c r="Y720" s="2"/>
      <c r="Z720" s="2"/>
      <c r="AA720" s="2"/>
    </row>
    <row r="721" spans="1:27" hidden="1">
      <c r="A721" s="2"/>
      <c r="B721" s="2"/>
      <c r="C721" s="47"/>
      <c r="D721" s="2"/>
      <c r="E721" s="47"/>
      <c r="F721" s="2"/>
      <c r="G721" s="2"/>
      <c r="H721" s="2"/>
      <c r="I721" s="2"/>
      <c r="J721" s="2"/>
      <c r="K721" s="2"/>
      <c r="L721" s="2"/>
      <c r="M721" s="320"/>
      <c r="N721" s="2"/>
      <c r="O721" s="2"/>
      <c r="P721" s="2"/>
      <c r="Q721" s="2"/>
      <c r="R721" s="2"/>
      <c r="S721" s="2"/>
      <c r="T721" s="2"/>
      <c r="U721" s="2"/>
      <c r="V721" s="2"/>
      <c r="W721" s="2"/>
      <c r="X721" s="2"/>
      <c r="Y721" s="2"/>
      <c r="Z721" s="2"/>
      <c r="AA721" s="2"/>
    </row>
    <row r="722" spans="1:27" hidden="1">
      <c r="A722" s="2"/>
      <c r="B722" s="2"/>
      <c r="C722" s="47"/>
      <c r="D722" s="2"/>
      <c r="E722" s="47"/>
      <c r="F722" s="2"/>
      <c r="G722" s="2"/>
      <c r="H722" s="2"/>
      <c r="I722" s="2"/>
      <c r="J722" s="2"/>
      <c r="K722" s="2"/>
      <c r="L722" s="2"/>
      <c r="M722" s="320"/>
      <c r="N722" s="2"/>
      <c r="O722" s="2"/>
      <c r="P722" s="2"/>
      <c r="Q722" s="2"/>
      <c r="R722" s="2"/>
      <c r="S722" s="2"/>
      <c r="T722" s="2"/>
      <c r="U722" s="2"/>
      <c r="V722" s="2"/>
      <c r="W722" s="2"/>
      <c r="X722" s="2"/>
      <c r="Y722" s="2"/>
      <c r="Z722" s="2"/>
      <c r="AA722" s="2"/>
    </row>
    <row r="723" spans="1:27" hidden="1">
      <c r="A723" s="2"/>
      <c r="B723" s="2"/>
      <c r="C723" s="47"/>
      <c r="D723" s="2"/>
      <c r="E723" s="47"/>
      <c r="F723" s="2"/>
      <c r="G723" s="2"/>
      <c r="H723" s="2"/>
      <c r="I723" s="2"/>
      <c r="J723" s="2"/>
      <c r="K723" s="2"/>
      <c r="L723" s="2"/>
      <c r="M723" s="320"/>
      <c r="N723" s="2"/>
      <c r="O723" s="2"/>
      <c r="P723" s="2"/>
      <c r="Q723" s="2"/>
      <c r="R723" s="2"/>
      <c r="S723" s="2"/>
      <c r="T723" s="2"/>
      <c r="U723" s="2"/>
      <c r="V723" s="2"/>
      <c r="W723" s="2"/>
      <c r="X723" s="2"/>
      <c r="Y723" s="2"/>
      <c r="Z723" s="2"/>
      <c r="AA723" s="2"/>
    </row>
    <row r="724" spans="1:27" hidden="1">
      <c r="A724" s="2"/>
      <c r="B724" s="2"/>
      <c r="C724" s="47"/>
      <c r="D724" s="2"/>
      <c r="E724" s="47"/>
      <c r="F724" s="2"/>
      <c r="G724" s="2"/>
      <c r="H724" s="2"/>
      <c r="I724" s="2"/>
      <c r="J724" s="2"/>
      <c r="K724" s="2"/>
      <c r="L724" s="2"/>
      <c r="M724" s="320"/>
      <c r="N724" s="2"/>
      <c r="O724" s="2"/>
      <c r="P724" s="2"/>
      <c r="Q724" s="2"/>
      <c r="R724" s="2"/>
      <c r="S724" s="2"/>
      <c r="T724" s="2"/>
      <c r="U724" s="2"/>
      <c r="V724" s="2"/>
      <c r="W724" s="2"/>
      <c r="X724" s="2"/>
      <c r="Y724" s="2"/>
      <c r="Z724" s="2"/>
      <c r="AA724" s="2"/>
    </row>
    <row r="725" spans="1:27" hidden="1">
      <c r="A725" s="2"/>
      <c r="B725" s="2"/>
      <c r="C725" s="47"/>
      <c r="D725" s="2"/>
      <c r="E725" s="47"/>
      <c r="F725" s="2"/>
      <c r="G725" s="2"/>
      <c r="H725" s="2"/>
      <c r="I725" s="2"/>
      <c r="J725" s="2"/>
      <c r="K725" s="2"/>
      <c r="L725" s="2"/>
      <c r="M725" s="320"/>
      <c r="N725" s="2"/>
      <c r="O725" s="2"/>
      <c r="P725" s="2"/>
      <c r="Q725" s="2"/>
      <c r="R725" s="2"/>
      <c r="S725" s="2"/>
      <c r="T725" s="2"/>
      <c r="U725" s="2"/>
      <c r="V725" s="2"/>
      <c r="W725" s="2"/>
      <c r="X725" s="2"/>
      <c r="Y725" s="2"/>
      <c r="Z725" s="2"/>
      <c r="AA725" s="2"/>
    </row>
    <row r="726" spans="1:27" hidden="1">
      <c r="A726" s="2"/>
      <c r="B726" s="2"/>
      <c r="C726" s="47"/>
      <c r="D726" s="2"/>
      <c r="E726" s="47"/>
      <c r="F726" s="2"/>
      <c r="G726" s="2"/>
      <c r="H726" s="2"/>
      <c r="I726" s="2"/>
      <c r="J726" s="2"/>
      <c r="K726" s="2"/>
      <c r="L726" s="2"/>
      <c r="M726" s="320"/>
      <c r="N726" s="2"/>
      <c r="O726" s="2"/>
      <c r="P726" s="2"/>
      <c r="Q726" s="2"/>
      <c r="R726" s="2"/>
      <c r="S726" s="2"/>
      <c r="T726" s="2"/>
      <c r="U726" s="2"/>
      <c r="V726" s="2"/>
      <c r="W726" s="2"/>
      <c r="X726" s="2"/>
      <c r="Y726" s="2"/>
      <c r="Z726" s="2"/>
      <c r="AA726" s="2"/>
    </row>
    <row r="727" spans="1:27" hidden="1">
      <c r="A727" s="2"/>
      <c r="B727" s="2"/>
      <c r="C727" s="47"/>
      <c r="D727" s="2"/>
      <c r="E727" s="47"/>
      <c r="F727" s="2"/>
      <c r="G727" s="2"/>
      <c r="H727" s="2"/>
      <c r="I727" s="2"/>
      <c r="J727" s="2"/>
      <c r="K727" s="2"/>
      <c r="L727" s="2"/>
      <c r="M727" s="320"/>
      <c r="N727" s="2"/>
      <c r="O727" s="2"/>
      <c r="P727" s="2"/>
      <c r="Q727" s="2"/>
      <c r="R727" s="2"/>
      <c r="S727" s="2"/>
      <c r="T727" s="2"/>
      <c r="U727" s="2"/>
      <c r="V727" s="2"/>
      <c r="W727" s="2"/>
      <c r="X727" s="2"/>
      <c r="Y727" s="2"/>
      <c r="Z727" s="2"/>
      <c r="AA727" s="2"/>
    </row>
    <row r="728" spans="1:27" hidden="1">
      <c r="A728" s="2"/>
      <c r="B728" s="2"/>
      <c r="C728" s="47"/>
      <c r="D728" s="2"/>
      <c r="E728" s="47"/>
      <c r="F728" s="2"/>
      <c r="G728" s="2"/>
      <c r="H728" s="2"/>
      <c r="I728" s="2"/>
      <c r="J728" s="2"/>
      <c r="K728" s="2"/>
      <c r="L728" s="2"/>
      <c r="M728" s="320"/>
      <c r="N728" s="2"/>
      <c r="O728" s="2"/>
      <c r="P728" s="2"/>
      <c r="Q728" s="2"/>
      <c r="R728" s="2"/>
      <c r="S728" s="2"/>
      <c r="T728" s="2"/>
      <c r="U728" s="2"/>
      <c r="V728" s="2"/>
      <c r="W728" s="2"/>
      <c r="X728" s="2"/>
      <c r="Y728" s="2"/>
      <c r="Z728" s="2"/>
      <c r="AA728" s="2"/>
    </row>
    <row r="729" spans="1:27" hidden="1">
      <c r="A729" s="2"/>
      <c r="B729" s="2"/>
      <c r="C729" s="47"/>
      <c r="D729" s="2"/>
      <c r="E729" s="47"/>
      <c r="F729" s="2"/>
      <c r="G729" s="2"/>
      <c r="H729" s="2"/>
      <c r="I729" s="2"/>
      <c r="J729" s="2"/>
      <c r="K729" s="2"/>
      <c r="L729" s="2"/>
      <c r="M729" s="320"/>
      <c r="N729" s="2"/>
      <c r="O729" s="2"/>
      <c r="P729" s="2"/>
      <c r="Q729" s="2"/>
      <c r="R729" s="2"/>
      <c r="S729" s="2"/>
      <c r="T729" s="2"/>
      <c r="U729" s="2"/>
      <c r="V729" s="2"/>
      <c r="W729" s="2"/>
      <c r="X729" s="2"/>
      <c r="Y729" s="2"/>
      <c r="Z729" s="2"/>
      <c r="AA729" s="2"/>
    </row>
    <row r="730" spans="1:27" hidden="1">
      <c r="A730" s="2"/>
      <c r="B730" s="2"/>
      <c r="C730" s="47"/>
      <c r="D730" s="2"/>
      <c r="E730" s="47"/>
      <c r="F730" s="2"/>
      <c r="G730" s="2"/>
      <c r="H730" s="2"/>
      <c r="I730" s="2"/>
      <c r="J730" s="2"/>
      <c r="K730" s="2"/>
      <c r="L730" s="2"/>
      <c r="M730" s="320"/>
      <c r="N730" s="2"/>
      <c r="O730" s="2"/>
      <c r="P730" s="2"/>
      <c r="Q730" s="2"/>
      <c r="R730" s="2"/>
      <c r="S730" s="2"/>
      <c r="T730" s="2"/>
      <c r="U730" s="2"/>
      <c r="V730" s="2"/>
      <c r="W730" s="2"/>
      <c r="X730" s="2"/>
      <c r="Y730" s="2"/>
      <c r="Z730" s="2"/>
      <c r="AA730" s="2"/>
    </row>
    <row r="731" spans="1:27" hidden="1">
      <c r="A731" s="2"/>
      <c r="B731" s="2"/>
      <c r="C731" s="47"/>
      <c r="D731" s="2"/>
      <c r="E731" s="47"/>
      <c r="F731" s="2"/>
      <c r="G731" s="2"/>
      <c r="H731" s="2"/>
      <c r="I731" s="2"/>
      <c r="J731" s="2"/>
      <c r="K731" s="2"/>
      <c r="L731" s="2"/>
      <c r="M731" s="320"/>
      <c r="N731" s="2"/>
      <c r="O731" s="2"/>
      <c r="P731" s="2"/>
      <c r="Q731" s="2"/>
      <c r="R731" s="2"/>
      <c r="S731" s="2"/>
      <c r="T731" s="2"/>
      <c r="U731" s="2"/>
      <c r="V731" s="2"/>
      <c r="W731" s="2"/>
      <c r="X731" s="2"/>
      <c r="Y731" s="2"/>
      <c r="Z731" s="2"/>
      <c r="AA731" s="2"/>
    </row>
    <row r="732" spans="1:27" hidden="1">
      <c r="A732" s="2"/>
      <c r="B732" s="2"/>
      <c r="C732" s="47"/>
      <c r="D732" s="2"/>
      <c r="E732" s="47"/>
      <c r="F732" s="2"/>
      <c r="G732" s="2"/>
      <c r="H732" s="2"/>
      <c r="I732" s="2"/>
      <c r="J732" s="2"/>
      <c r="K732" s="2"/>
      <c r="L732" s="2"/>
      <c r="M732" s="320"/>
      <c r="N732" s="2"/>
      <c r="O732" s="2"/>
      <c r="P732" s="2"/>
      <c r="Q732" s="2"/>
      <c r="R732" s="2"/>
      <c r="S732" s="2"/>
      <c r="T732" s="2"/>
      <c r="U732" s="2"/>
      <c r="V732" s="2"/>
      <c r="W732" s="2"/>
      <c r="X732" s="2"/>
      <c r="Y732" s="2"/>
      <c r="Z732" s="2"/>
      <c r="AA732" s="2"/>
    </row>
    <row r="733" spans="1:27" hidden="1">
      <c r="A733" s="2"/>
      <c r="B733" s="2"/>
      <c r="C733" s="47"/>
      <c r="D733" s="2"/>
      <c r="E733" s="47"/>
      <c r="F733" s="2"/>
      <c r="G733" s="2"/>
      <c r="H733" s="2"/>
      <c r="I733" s="2"/>
      <c r="J733" s="2"/>
      <c r="K733" s="2"/>
      <c r="L733" s="2"/>
      <c r="M733" s="320"/>
      <c r="N733" s="2"/>
      <c r="O733" s="2"/>
      <c r="P733" s="2"/>
      <c r="Q733" s="2"/>
      <c r="R733" s="2"/>
      <c r="S733" s="2"/>
      <c r="T733" s="2"/>
      <c r="U733" s="2"/>
      <c r="V733" s="2"/>
      <c r="W733" s="2"/>
      <c r="X733" s="2"/>
      <c r="Y733" s="2"/>
      <c r="Z733" s="2"/>
      <c r="AA733" s="2"/>
    </row>
    <row r="734" spans="1:27" hidden="1">
      <c r="A734" s="2"/>
      <c r="B734" s="2"/>
      <c r="C734" s="47"/>
      <c r="D734" s="2"/>
      <c r="E734" s="47"/>
      <c r="F734" s="2"/>
      <c r="G734" s="2"/>
      <c r="H734" s="2"/>
      <c r="I734" s="2"/>
      <c r="J734" s="2"/>
      <c r="K734" s="2"/>
      <c r="L734" s="2"/>
      <c r="M734" s="320"/>
      <c r="N734" s="2"/>
      <c r="O734" s="2"/>
      <c r="P734" s="2"/>
      <c r="Q734" s="2"/>
      <c r="R734" s="2"/>
      <c r="S734" s="2"/>
      <c r="T734" s="2"/>
      <c r="U734" s="2"/>
      <c r="V734" s="2"/>
      <c r="W734" s="2"/>
      <c r="X734" s="2"/>
      <c r="Y734" s="2"/>
      <c r="Z734" s="2"/>
      <c r="AA734" s="2"/>
    </row>
    <row r="735" spans="1:27" hidden="1">
      <c r="A735" s="2"/>
      <c r="B735" s="2"/>
      <c r="C735" s="47"/>
      <c r="D735" s="2"/>
      <c r="E735" s="47"/>
      <c r="F735" s="2"/>
      <c r="G735" s="2"/>
      <c r="H735" s="2"/>
      <c r="I735" s="2"/>
      <c r="J735" s="2"/>
      <c r="K735" s="2"/>
      <c r="L735" s="2"/>
      <c r="M735" s="320"/>
      <c r="N735" s="2"/>
      <c r="O735" s="2"/>
      <c r="P735" s="2"/>
      <c r="Q735" s="2"/>
      <c r="R735" s="2"/>
      <c r="S735" s="2"/>
      <c r="T735" s="2"/>
      <c r="U735" s="2"/>
      <c r="V735" s="2"/>
      <c r="W735" s="2"/>
      <c r="X735" s="2"/>
      <c r="Y735" s="2"/>
      <c r="Z735" s="2"/>
      <c r="AA735" s="2"/>
    </row>
    <row r="736" spans="1:27" hidden="1">
      <c r="A736" s="2"/>
      <c r="B736" s="2"/>
      <c r="C736" s="47"/>
      <c r="D736" s="2"/>
      <c r="E736" s="47"/>
      <c r="F736" s="2"/>
      <c r="G736" s="2"/>
      <c r="H736" s="2"/>
      <c r="I736" s="2"/>
      <c r="J736" s="2"/>
      <c r="K736" s="2"/>
      <c r="L736" s="2"/>
      <c r="M736" s="320"/>
      <c r="N736" s="2"/>
      <c r="O736" s="2"/>
      <c r="P736" s="2"/>
      <c r="Q736" s="2"/>
      <c r="R736" s="2"/>
      <c r="S736" s="2"/>
      <c r="T736" s="2"/>
      <c r="U736" s="2"/>
      <c r="V736" s="2"/>
      <c r="W736" s="2"/>
      <c r="X736" s="2"/>
      <c r="Y736" s="2"/>
      <c r="Z736" s="2"/>
      <c r="AA736" s="2"/>
    </row>
    <row r="737" spans="1:27" hidden="1">
      <c r="A737" s="2"/>
      <c r="B737" s="2"/>
      <c r="C737" s="47"/>
      <c r="D737" s="2"/>
      <c r="E737" s="47"/>
      <c r="F737" s="2"/>
      <c r="G737" s="2"/>
      <c r="H737" s="2"/>
      <c r="I737" s="2"/>
      <c r="J737" s="2"/>
      <c r="K737" s="2"/>
      <c r="L737" s="2"/>
      <c r="M737" s="320"/>
      <c r="N737" s="2"/>
      <c r="O737" s="2"/>
      <c r="P737" s="2"/>
      <c r="Q737" s="2"/>
      <c r="R737" s="2"/>
      <c r="S737" s="2"/>
      <c r="T737" s="2"/>
      <c r="U737" s="2"/>
      <c r="V737" s="2"/>
      <c r="W737" s="2"/>
      <c r="X737" s="2"/>
      <c r="Y737" s="2"/>
      <c r="Z737" s="2"/>
      <c r="AA737" s="2"/>
    </row>
    <row r="738" spans="1:27" hidden="1">
      <c r="A738" s="2"/>
      <c r="B738" s="2"/>
      <c r="C738" s="47"/>
      <c r="D738" s="2"/>
      <c r="E738" s="47"/>
      <c r="F738" s="2"/>
      <c r="G738" s="2"/>
      <c r="H738" s="2"/>
      <c r="I738" s="2"/>
      <c r="J738" s="2"/>
      <c r="K738" s="2"/>
      <c r="L738" s="2"/>
      <c r="M738" s="320"/>
      <c r="N738" s="2"/>
      <c r="O738" s="2"/>
      <c r="P738" s="2"/>
      <c r="Q738" s="2"/>
      <c r="R738" s="2"/>
      <c r="S738" s="2"/>
      <c r="T738" s="2"/>
      <c r="U738" s="2"/>
      <c r="V738" s="2"/>
      <c r="W738" s="2"/>
      <c r="X738" s="2"/>
      <c r="Y738" s="2"/>
      <c r="Z738" s="2"/>
      <c r="AA738" s="2"/>
    </row>
    <row r="739" spans="1:27" hidden="1">
      <c r="A739" s="2"/>
      <c r="B739" s="2"/>
      <c r="C739" s="47"/>
      <c r="D739" s="2"/>
      <c r="E739" s="47"/>
      <c r="F739" s="2"/>
      <c r="G739" s="2"/>
      <c r="H739" s="2"/>
      <c r="I739" s="2"/>
      <c r="J739" s="2"/>
      <c r="K739" s="2"/>
      <c r="L739" s="2"/>
      <c r="M739" s="320"/>
      <c r="N739" s="2"/>
      <c r="O739" s="2"/>
      <c r="P739" s="2"/>
      <c r="Q739" s="2"/>
      <c r="R739" s="2"/>
      <c r="S739" s="2"/>
      <c r="T739" s="2"/>
      <c r="U739" s="2"/>
      <c r="V739" s="2"/>
      <c r="W739" s="2"/>
      <c r="X739" s="2"/>
      <c r="Y739" s="2"/>
      <c r="Z739" s="2"/>
      <c r="AA739" s="2"/>
    </row>
    <row r="740" spans="1:27" hidden="1">
      <c r="A740" s="2"/>
      <c r="B740" s="2"/>
      <c r="C740" s="47"/>
      <c r="D740" s="2"/>
      <c r="E740" s="47"/>
      <c r="F740" s="2"/>
      <c r="G740" s="2"/>
      <c r="H740" s="2"/>
      <c r="I740" s="2"/>
      <c r="J740" s="2"/>
      <c r="K740" s="2"/>
      <c r="L740" s="2"/>
      <c r="M740" s="320"/>
      <c r="N740" s="2"/>
      <c r="O740" s="2"/>
      <c r="P740" s="2"/>
      <c r="Q740" s="2"/>
      <c r="R740" s="2"/>
      <c r="S740" s="2"/>
      <c r="T740" s="2"/>
      <c r="U740" s="2"/>
      <c r="V740" s="2"/>
      <c r="W740" s="2"/>
      <c r="X740" s="2"/>
      <c r="Y740" s="2"/>
      <c r="Z740" s="2"/>
      <c r="AA740" s="2"/>
    </row>
    <row r="741" spans="1:27" hidden="1">
      <c r="A741" s="2"/>
      <c r="B741" s="2"/>
      <c r="C741" s="47"/>
      <c r="D741" s="2"/>
      <c r="E741" s="47"/>
      <c r="F741" s="2"/>
      <c r="G741" s="2"/>
      <c r="H741" s="2"/>
      <c r="I741" s="2"/>
      <c r="J741" s="2"/>
      <c r="K741" s="2"/>
      <c r="L741" s="2"/>
      <c r="M741" s="320"/>
      <c r="N741" s="2"/>
      <c r="O741" s="2"/>
      <c r="P741" s="2"/>
      <c r="Q741" s="2"/>
      <c r="R741" s="2"/>
      <c r="S741" s="2"/>
      <c r="T741" s="2"/>
      <c r="U741" s="2"/>
      <c r="V741" s="2"/>
      <c r="W741" s="2"/>
      <c r="X741" s="2"/>
      <c r="Y741" s="2"/>
      <c r="Z741" s="2"/>
      <c r="AA741" s="2"/>
    </row>
    <row r="742" spans="1:27" hidden="1">
      <c r="A742" s="2"/>
      <c r="B742" s="2"/>
      <c r="C742" s="47"/>
      <c r="D742" s="2"/>
      <c r="E742" s="47"/>
      <c r="F742" s="2"/>
      <c r="G742" s="2"/>
      <c r="H742" s="2"/>
      <c r="I742" s="2"/>
      <c r="J742" s="2"/>
      <c r="K742" s="2"/>
      <c r="L742" s="2"/>
      <c r="M742" s="320"/>
      <c r="N742" s="2"/>
      <c r="O742" s="2"/>
      <c r="P742" s="2"/>
      <c r="Q742" s="2"/>
      <c r="R742" s="2"/>
      <c r="S742" s="2"/>
      <c r="T742" s="2"/>
      <c r="U742" s="2"/>
      <c r="V742" s="2"/>
      <c r="W742" s="2"/>
      <c r="X742" s="2"/>
      <c r="Y742" s="2"/>
      <c r="Z742" s="2"/>
      <c r="AA742" s="2"/>
    </row>
    <row r="743" spans="1:27" hidden="1">
      <c r="A743" s="2"/>
      <c r="B743" s="2"/>
      <c r="C743" s="47"/>
      <c r="D743" s="2"/>
      <c r="E743" s="47"/>
      <c r="F743" s="2"/>
      <c r="G743" s="2"/>
      <c r="H743" s="2"/>
      <c r="I743" s="2"/>
      <c r="J743" s="2"/>
      <c r="K743" s="2"/>
      <c r="L743" s="2"/>
      <c r="M743" s="320"/>
      <c r="N743" s="2"/>
      <c r="O743" s="2"/>
      <c r="P743" s="2"/>
      <c r="Q743" s="2"/>
      <c r="R743" s="2"/>
      <c r="S743" s="2"/>
      <c r="T743" s="2"/>
      <c r="U743" s="2"/>
      <c r="V743" s="2"/>
      <c r="W743" s="2"/>
      <c r="X743" s="2"/>
      <c r="Y743" s="2"/>
      <c r="Z743" s="2"/>
      <c r="AA743" s="2"/>
    </row>
    <row r="744" spans="1:27" hidden="1">
      <c r="A744" s="2"/>
      <c r="B744" s="2"/>
      <c r="C744" s="47"/>
      <c r="D744" s="2"/>
      <c r="E744" s="47"/>
      <c r="F744" s="2"/>
      <c r="G744" s="2"/>
      <c r="H744" s="2"/>
      <c r="I744" s="2"/>
      <c r="J744" s="2"/>
      <c r="K744" s="2"/>
      <c r="L744" s="2"/>
      <c r="M744" s="320"/>
      <c r="N744" s="2"/>
      <c r="O744" s="2"/>
      <c r="P744" s="2"/>
      <c r="Q744" s="2"/>
      <c r="R744" s="2"/>
      <c r="S744" s="2"/>
      <c r="T744" s="2"/>
      <c r="U744" s="2"/>
      <c r="V744" s="2"/>
      <c r="W744" s="2"/>
      <c r="X744" s="2"/>
      <c r="Y744" s="2"/>
      <c r="Z744" s="2"/>
      <c r="AA744" s="2"/>
    </row>
    <row r="745" spans="1:27" hidden="1">
      <c r="A745" s="2"/>
      <c r="B745" s="2"/>
      <c r="C745" s="47"/>
      <c r="D745" s="2"/>
      <c r="E745" s="47"/>
      <c r="F745" s="2"/>
      <c r="G745" s="2"/>
      <c r="H745" s="2"/>
      <c r="I745" s="2"/>
      <c r="J745" s="2"/>
      <c r="K745" s="2"/>
      <c r="L745" s="2"/>
      <c r="M745" s="320"/>
      <c r="N745" s="2"/>
      <c r="O745" s="2"/>
      <c r="P745" s="2"/>
      <c r="Q745" s="2"/>
      <c r="R745" s="2"/>
      <c r="S745" s="2"/>
      <c r="T745" s="2"/>
      <c r="U745" s="2"/>
      <c r="V745" s="2"/>
      <c r="W745" s="2"/>
      <c r="X745" s="2"/>
      <c r="Y745" s="2"/>
      <c r="Z745" s="2"/>
      <c r="AA745" s="2"/>
    </row>
    <row r="746" spans="1:27" hidden="1">
      <c r="A746" s="2"/>
      <c r="B746" s="2"/>
      <c r="C746" s="47"/>
      <c r="D746" s="2"/>
      <c r="E746" s="47"/>
      <c r="F746" s="2"/>
      <c r="G746" s="2"/>
      <c r="H746" s="2"/>
      <c r="I746" s="2"/>
      <c r="J746" s="2"/>
      <c r="K746" s="2"/>
      <c r="L746" s="2"/>
      <c r="M746" s="320"/>
      <c r="N746" s="2"/>
      <c r="O746" s="2"/>
      <c r="P746" s="2"/>
      <c r="Q746" s="2"/>
      <c r="R746" s="2"/>
      <c r="S746" s="2"/>
      <c r="T746" s="2"/>
      <c r="U746" s="2"/>
      <c r="V746" s="2"/>
      <c r="W746" s="2"/>
      <c r="X746" s="2"/>
      <c r="Y746" s="2"/>
      <c r="Z746" s="2"/>
      <c r="AA746" s="2"/>
    </row>
    <row r="747" spans="1:27" hidden="1">
      <c r="A747" s="2"/>
      <c r="B747" s="2"/>
      <c r="C747" s="47"/>
      <c r="D747" s="2"/>
      <c r="E747" s="47"/>
      <c r="F747" s="2"/>
      <c r="G747" s="2"/>
      <c r="H747" s="2"/>
      <c r="I747" s="2"/>
      <c r="J747" s="2"/>
      <c r="K747" s="2"/>
      <c r="L747" s="2"/>
      <c r="M747" s="320"/>
      <c r="N747" s="2"/>
      <c r="O747" s="2"/>
      <c r="P747" s="2"/>
      <c r="Q747" s="2"/>
      <c r="R747" s="2"/>
      <c r="S747" s="2"/>
      <c r="T747" s="2"/>
      <c r="U747" s="2"/>
      <c r="V747" s="2"/>
      <c r="W747" s="2"/>
      <c r="X747" s="2"/>
      <c r="Y747" s="2"/>
      <c r="Z747" s="2"/>
      <c r="AA747" s="2"/>
    </row>
    <row r="748" spans="1:27" hidden="1">
      <c r="A748" s="2"/>
      <c r="B748" s="2"/>
      <c r="C748" s="47"/>
      <c r="D748" s="2"/>
      <c r="E748" s="47"/>
      <c r="F748" s="2"/>
      <c r="G748" s="2"/>
      <c r="H748" s="2"/>
      <c r="I748" s="2"/>
      <c r="J748" s="2"/>
      <c r="K748" s="2"/>
      <c r="L748" s="2"/>
      <c r="M748" s="320"/>
      <c r="N748" s="2"/>
      <c r="O748" s="2"/>
      <c r="P748" s="2"/>
      <c r="Q748" s="2"/>
      <c r="R748" s="2"/>
      <c r="S748" s="2"/>
      <c r="T748" s="2"/>
      <c r="U748" s="2"/>
      <c r="V748" s="2"/>
      <c r="W748" s="2"/>
      <c r="X748" s="2"/>
      <c r="Y748" s="2"/>
      <c r="Z748" s="2"/>
      <c r="AA748" s="2"/>
    </row>
    <row r="749" spans="1:27" hidden="1">
      <c r="A749" s="2"/>
      <c r="B749" s="2"/>
      <c r="C749" s="47"/>
      <c r="D749" s="2"/>
      <c r="E749" s="47"/>
      <c r="F749" s="2"/>
      <c r="G749" s="2"/>
      <c r="H749" s="2"/>
      <c r="I749" s="2"/>
      <c r="J749" s="2"/>
      <c r="K749" s="2"/>
      <c r="L749" s="2"/>
      <c r="M749" s="320"/>
      <c r="N749" s="2"/>
      <c r="O749" s="2"/>
      <c r="P749" s="2"/>
      <c r="Q749" s="2"/>
      <c r="R749" s="2"/>
      <c r="S749" s="2"/>
      <c r="T749" s="2"/>
      <c r="U749" s="2"/>
      <c r="V749" s="2"/>
      <c r="W749" s="2"/>
      <c r="X749" s="2"/>
      <c r="Y749" s="2"/>
      <c r="Z749" s="2"/>
      <c r="AA749" s="2"/>
    </row>
    <row r="750" spans="1:27" hidden="1">
      <c r="A750" s="2"/>
      <c r="B750" s="2"/>
      <c r="C750" s="47"/>
      <c r="D750" s="2"/>
      <c r="E750" s="47"/>
      <c r="F750" s="2"/>
      <c r="G750" s="2"/>
      <c r="H750" s="2"/>
      <c r="I750" s="2"/>
      <c r="J750" s="2"/>
      <c r="K750" s="2"/>
      <c r="L750" s="2"/>
      <c r="M750" s="320"/>
      <c r="N750" s="2"/>
      <c r="O750" s="2"/>
      <c r="P750" s="2"/>
      <c r="Q750" s="2"/>
      <c r="R750" s="2"/>
      <c r="S750" s="2"/>
      <c r="T750" s="2"/>
      <c r="U750" s="2"/>
      <c r="V750" s="2"/>
      <c r="W750" s="2"/>
      <c r="X750" s="2"/>
      <c r="Y750" s="2"/>
      <c r="Z750" s="2"/>
      <c r="AA750" s="2"/>
    </row>
    <row r="751" spans="1:27" hidden="1">
      <c r="A751" s="2"/>
      <c r="B751" s="2"/>
      <c r="C751" s="47"/>
      <c r="D751" s="2"/>
      <c r="E751" s="47"/>
      <c r="F751" s="2"/>
      <c r="G751" s="2"/>
      <c r="H751" s="2"/>
      <c r="I751" s="2"/>
      <c r="J751" s="2"/>
      <c r="K751" s="2"/>
      <c r="L751" s="2"/>
      <c r="M751" s="320"/>
      <c r="N751" s="2"/>
      <c r="O751" s="2"/>
      <c r="P751" s="2"/>
      <c r="Q751" s="2"/>
      <c r="R751" s="2"/>
      <c r="S751" s="2"/>
      <c r="T751" s="2"/>
      <c r="U751" s="2"/>
      <c r="V751" s="2"/>
      <c r="W751" s="2"/>
      <c r="X751" s="2"/>
      <c r="Y751" s="2"/>
      <c r="Z751" s="2"/>
      <c r="AA751" s="2"/>
    </row>
    <row r="752" spans="1:27" hidden="1">
      <c r="A752" s="2"/>
      <c r="B752" s="2"/>
      <c r="C752" s="47"/>
      <c r="D752" s="2"/>
      <c r="E752" s="47"/>
      <c r="F752" s="2"/>
      <c r="G752" s="2"/>
      <c r="H752" s="2"/>
      <c r="I752" s="2"/>
      <c r="J752" s="2"/>
      <c r="K752" s="2"/>
      <c r="L752" s="2"/>
      <c r="M752" s="320"/>
      <c r="N752" s="2"/>
      <c r="O752" s="2"/>
      <c r="P752" s="2"/>
      <c r="Q752" s="2"/>
      <c r="R752" s="2"/>
      <c r="S752" s="2"/>
      <c r="T752" s="2"/>
      <c r="U752" s="2"/>
      <c r="V752" s="2"/>
      <c r="W752" s="2"/>
      <c r="X752" s="2"/>
      <c r="Y752" s="2"/>
      <c r="Z752" s="2"/>
      <c r="AA752" s="2"/>
    </row>
    <row r="753" spans="1:27" hidden="1">
      <c r="A753" s="2"/>
      <c r="B753" s="2"/>
      <c r="C753" s="47"/>
      <c r="D753" s="2"/>
      <c r="E753" s="47"/>
      <c r="F753" s="2"/>
      <c r="G753" s="2"/>
      <c r="H753" s="2"/>
      <c r="I753" s="2"/>
      <c r="J753" s="2"/>
      <c r="K753" s="2"/>
      <c r="L753" s="2"/>
      <c r="M753" s="320"/>
      <c r="N753" s="2"/>
      <c r="O753" s="2"/>
      <c r="P753" s="2"/>
      <c r="Q753" s="2"/>
      <c r="R753" s="2"/>
      <c r="S753" s="2"/>
      <c r="T753" s="2"/>
      <c r="U753" s="2"/>
      <c r="V753" s="2"/>
      <c r="W753" s="2"/>
      <c r="X753" s="2"/>
      <c r="Y753" s="2"/>
      <c r="Z753" s="2"/>
      <c r="AA753" s="2"/>
    </row>
    <row r="754" spans="1:27" hidden="1">
      <c r="A754" s="2"/>
      <c r="B754" s="2"/>
      <c r="C754" s="47"/>
      <c r="D754" s="2"/>
      <c r="E754" s="47"/>
      <c r="F754" s="2"/>
      <c r="G754" s="2"/>
      <c r="H754" s="2"/>
      <c r="I754" s="2"/>
      <c r="J754" s="2"/>
      <c r="K754" s="2"/>
      <c r="L754" s="2"/>
      <c r="M754" s="320"/>
      <c r="N754" s="2"/>
      <c r="O754" s="2"/>
      <c r="P754" s="2"/>
      <c r="Q754" s="2"/>
      <c r="R754" s="2"/>
      <c r="S754" s="2"/>
      <c r="T754" s="2"/>
      <c r="U754" s="2"/>
      <c r="V754" s="2"/>
      <c r="W754" s="2"/>
      <c r="X754" s="2"/>
      <c r="Y754" s="2"/>
      <c r="Z754" s="2"/>
      <c r="AA754" s="2"/>
    </row>
    <row r="755" spans="1:27" hidden="1">
      <c r="A755" s="2"/>
      <c r="B755" s="2"/>
      <c r="C755" s="47"/>
      <c r="D755" s="2"/>
      <c r="E755" s="47"/>
      <c r="F755" s="2"/>
      <c r="G755" s="2"/>
      <c r="H755" s="2"/>
      <c r="I755" s="2"/>
      <c r="J755" s="2"/>
      <c r="K755" s="2"/>
      <c r="L755" s="2"/>
      <c r="M755" s="320"/>
      <c r="N755" s="2"/>
      <c r="O755" s="2"/>
      <c r="P755" s="2"/>
      <c r="Q755" s="2"/>
      <c r="R755" s="2"/>
      <c r="S755" s="2"/>
      <c r="T755" s="2"/>
      <c r="U755" s="2"/>
      <c r="V755" s="2"/>
      <c r="W755" s="2"/>
      <c r="X755" s="2"/>
      <c r="Y755" s="2"/>
      <c r="Z755" s="2"/>
      <c r="AA755" s="2"/>
    </row>
    <row r="756" spans="1:27" hidden="1">
      <c r="A756" s="2"/>
      <c r="B756" s="2"/>
      <c r="C756" s="47"/>
      <c r="D756" s="2"/>
      <c r="E756" s="47"/>
      <c r="F756" s="2"/>
      <c r="G756" s="2"/>
      <c r="H756" s="2"/>
      <c r="I756" s="2"/>
      <c r="J756" s="2"/>
      <c r="K756" s="2"/>
      <c r="L756" s="2"/>
      <c r="M756" s="320"/>
      <c r="N756" s="2"/>
      <c r="O756" s="2"/>
      <c r="P756" s="2"/>
      <c r="Q756" s="2"/>
      <c r="R756" s="2"/>
      <c r="S756" s="2"/>
      <c r="T756" s="2"/>
      <c r="U756" s="2"/>
      <c r="V756" s="2"/>
      <c r="W756" s="2"/>
      <c r="X756" s="2"/>
      <c r="Y756" s="2"/>
      <c r="Z756" s="2"/>
      <c r="AA756" s="2"/>
    </row>
    <row r="757" spans="1:27" hidden="1">
      <c r="A757" s="2"/>
      <c r="B757" s="2"/>
      <c r="C757" s="47"/>
      <c r="D757" s="2"/>
      <c r="E757" s="47"/>
      <c r="F757" s="2"/>
      <c r="G757" s="2"/>
      <c r="H757" s="2"/>
      <c r="I757" s="2"/>
      <c r="J757" s="2"/>
      <c r="K757" s="2"/>
      <c r="L757" s="2"/>
      <c r="M757" s="320"/>
      <c r="N757" s="2"/>
      <c r="O757" s="2"/>
      <c r="P757" s="2"/>
      <c r="Q757" s="2"/>
      <c r="R757" s="2"/>
      <c r="S757" s="2"/>
      <c r="T757" s="2"/>
      <c r="U757" s="2"/>
      <c r="V757" s="2"/>
      <c r="W757" s="2"/>
      <c r="X757" s="2"/>
      <c r="Y757" s="2"/>
      <c r="Z757" s="2"/>
      <c r="AA757" s="2"/>
    </row>
    <row r="758" spans="1:27" hidden="1">
      <c r="A758" s="2"/>
      <c r="B758" s="2"/>
      <c r="C758" s="47"/>
      <c r="D758" s="2"/>
      <c r="E758" s="47"/>
      <c r="F758" s="2"/>
      <c r="G758" s="2"/>
      <c r="H758" s="2"/>
      <c r="I758" s="2"/>
      <c r="J758" s="2"/>
      <c r="K758" s="2"/>
      <c r="L758" s="2"/>
      <c r="M758" s="320"/>
      <c r="N758" s="2"/>
      <c r="O758" s="2"/>
      <c r="P758" s="2"/>
      <c r="Q758" s="2"/>
      <c r="R758" s="2"/>
      <c r="S758" s="2"/>
      <c r="T758" s="2"/>
      <c r="U758" s="2"/>
      <c r="V758" s="2"/>
      <c r="W758" s="2"/>
      <c r="X758" s="2"/>
      <c r="Y758" s="2"/>
      <c r="Z758" s="2"/>
      <c r="AA758" s="2"/>
    </row>
    <row r="759" spans="1:27" hidden="1">
      <c r="A759" s="2"/>
      <c r="B759" s="2"/>
      <c r="C759" s="47"/>
      <c r="D759" s="2"/>
      <c r="E759" s="47"/>
      <c r="F759" s="2"/>
      <c r="G759" s="2"/>
      <c r="H759" s="2"/>
      <c r="I759" s="2"/>
      <c r="J759" s="2"/>
      <c r="K759" s="2"/>
      <c r="L759" s="2"/>
      <c r="M759" s="320"/>
      <c r="N759" s="2"/>
      <c r="O759" s="2"/>
      <c r="P759" s="2"/>
      <c r="Q759" s="2"/>
      <c r="R759" s="2"/>
      <c r="S759" s="2"/>
      <c r="T759" s="2"/>
      <c r="U759" s="2"/>
      <c r="V759" s="2"/>
      <c r="W759" s="2"/>
      <c r="X759" s="2"/>
      <c r="Y759" s="2"/>
      <c r="Z759" s="2"/>
      <c r="AA759" s="2"/>
    </row>
    <row r="760" spans="1:27" hidden="1">
      <c r="A760" s="2"/>
      <c r="B760" s="2"/>
      <c r="C760" s="47"/>
      <c r="D760" s="2"/>
      <c r="E760" s="47"/>
      <c r="F760" s="2"/>
      <c r="G760" s="2"/>
      <c r="H760" s="2"/>
      <c r="I760" s="2"/>
      <c r="J760" s="2"/>
      <c r="K760" s="2"/>
      <c r="L760" s="2"/>
      <c r="M760" s="320"/>
      <c r="N760" s="2"/>
      <c r="O760" s="2"/>
      <c r="P760" s="2"/>
      <c r="Q760" s="2"/>
      <c r="R760" s="2"/>
      <c r="S760" s="2"/>
      <c r="T760" s="2"/>
      <c r="U760" s="2"/>
      <c r="V760" s="2"/>
      <c r="W760" s="2"/>
      <c r="X760" s="2"/>
      <c r="Y760" s="2"/>
      <c r="Z760" s="2"/>
      <c r="AA760" s="2"/>
    </row>
    <row r="761" spans="1:27" hidden="1">
      <c r="A761" s="2"/>
      <c r="B761" s="2"/>
      <c r="C761" s="47"/>
      <c r="D761" s="2"/>
      <c r="E761" s="47"/>
      <c r="F761" s="2"/>
      <c r="G761" s="2"/>
      <c r="H761" s="2"/>
      <c r="I761" s="2"/>
      <c r="J761" s="2"/>
      <c r="K761" s="2"/>
      <c r="L761" s="2"/>
      <c r="M761" s="320"/>
      <c r="N761" s="2"/>
      <c r="O761" s="2"/>
      <c r="P761" s="2"/>
      <c r="Q761" s="2"/>
      <c r="R761" s="2"/>
      <c r="S761" s="2"/>
      <c r="T761" s="2"/>
      <c r="U761" s="2"/>
      <c r="V761" s="2"/>
      <c r="W761" s="2"/>
      <c r="X761" s="2"/>
      <c r="Y761" s="2"/>
      <c r="Z761" s="2"/>
      <c r="AA761" s="2"/>
    </row>
    <row r="762" spans="1:27" hidden="1">
      <c r="A762" s="2"/>
      <c r="B762" s="2"/>
      <c r="C762" s="47"/>
      <c r="D762" s="2"/>
      <c r="E762" s="47"/>
      <c r="F762" s="2"/>
      <c r="G762" s="2"/>
      <c r="H762" s="2"/>
      <c r="I762" s="2"/>
      <c r="J762" s="2"/>
      <c r="K762" s="2"/>
      <c r="L762" s="2"/>
      <c r="M762" s="320"/>
      <c r="N762" s="2"/>
      <c r="O762" s="2"/>
      <c r="P762" s="2"/>
      <c r="Q762" s="2"/>
      <c r="R762" s="2"/>
      <c r="S762" s="2"/>
      <c r="T762" s="2"/>
      <c r="U762" s="2"/>
      <c r="V762" s="2"/>
      <c r="W762" s="2"/>
      <c r="X762" s="2"/>
      <c r="Y762" s="2"/>
      <c r="Z762" s="2"/>
      <c r="AA762" s="2"/>
    </row>
    <row r="763" spans="1:27" hidden="1">
      <c r="A763" s="2"/>
      <c r="B763" s="2"/>
      <c r="C763" s="47"/>
      <c r="D763" s="2"/>
      <c r="E763" s="47"/>
      <c r="F763" s="2"/>
      <c r="G763" s="2"/>
      <c r="H763" s="2"/>
      <c r="I763" s="2"/>
      <c r="J763" s="2"/>
      <c r="K763" s="2"/>
      <c r="L763" s="2"/>
      <c r="M763" s="320"/>
      <c r="N763" s="2"/>
      <c r="O763" s="2"/>
      <c r="P763" s="2"/>
      <c r="Q763" s="2"/>
      <c r="R763" s="2"/>
      <c r="S763" s="2"/>
      <c r="T763" s="2"/>
      <c r="U763" s="2"/>
      <c r="V763" s="2"/>
      <c r="W763" s="2"/>
      <c r="X763" s="2"/>
      <c r="Y763" s="2"/>
      <c r="Z763" s="2"/>
      <c r="AA763" s="2"/>
    </row>
    <row r="764" spans="1:27" hidden="1">
      <c r="A764" s="2"/>
      <c r="B764" s="2"/>
      <c r="C764" s="47"/>
      <c r="D764" s="2"/>
      <c r="E764" s="47"/>
      <c r="F764" s="2"/>
      <c r="G764" s="2"/>
      <c r="H764" s="2"/>
      <c r="I764" s="2"/>
      <c r="J764" s="2"/>
      <c r="K764" s="2"/>
      <c r="L764" s="2"/>
      <c r="M764" s="320"/>
      <c r="N764" s="2"/>
      <c r="O764" s="2"/>
      <c r="P764" s="2"/>
      <c r="Q764" s="2"/>
      <c r="R764" s="2"/>
      <c r="S764" s="2"/>
      <c r="T764" s="2"/>
      <c r="U764" s="2"/>
      <c r="V764" s="2"/>
      <c r="W764" s="2"/>
      <c r="X764" s="2"/>
      <c r="Y764" s="2"/>
      <c r="Z764" s="2"/>
      <c r="AA764" s="2"/>
    </row>
    <row r="765" spans="1:27" hidden="1">
      <c r="A765" s="2"/>
      <c r="B765" s="2"/>
      <c r="C765" s="47"/>
      <c r="D765" s="2"/>
      <c r="E765" s="47"/>
      <c r="F765" s="2"/>
      <c r="G765" s="2"/>
      <c r="H765" s="2"/>
      <c r="I765" s="2"/>
      <c r="J765" s="2"/>
      <c r="K765" s="2"/>
      <c r="L765" s="2"/>
      <c r="M765" s="320"/>
      <c r="N765" s="2"/>
      <c r="O765" s="2"/>
      <c r="P765" s="2"/>
      <c r="Q765" s="2"/>
      <c r="R765" s="2"/>
      <c r="S765" s="2"/>
      <c r="T765" s="2"/>
      <c r="U765" s="2"/>
      <c r="V765" s="2"/>
      <c r="W765" s="2"/>
      <c r="X765" s="2"/>
      <c r="Y765" s="2"/>
      <c r="Z765" s="2"/>
      <c r="AA765" s="2"/>
    </row>
    <row r="766" spans="1:27" hidden="1">
      <c r="A766" s="2"/>
      <c r="B766" s="2"/>
      <c r="C766" s="47"/>
      <c r="D766" s="2"/>
      <c r="E766" s="47"/>
      <c r="F766" s="2"/>
      <c r="G766" s="2"/>
      <c r="H766" s="2"/>
      <c r="I766" s="2"/>
      <c r="J766" s="2"/>
      <c r="K766" s="2"/>
      <c r="L766" s="2"/>
      <c r="M766" s="320"/>
      <c r="N766" s="2"/>
      <c r="O766" s="2"/>
      <c r="P766" s="2"/>
      <c r="Q766" s="2"/>
      <c r="R766" s="2"/>
      <c r="S766" s="2"/>
      <c r="T766" s="2"/>
      <c r="U766" s="2"/>
      <c r="V766" s="2"/>
      <c r="W766" s="2"/>
      <c r="X766" s="2"/>
      <c r="Y766" s="2"/>
      <c r="Z766" s="2"/>
      <c r="AA766" s="2"/>
    </row>
    <row r="767" spans="1:27" hidden="1">
      <c r="A767" s="2"/>
      <c r="B767" s="2"/>
      <c r="C767" s="47"/>
      <c r="D767" s="2"/>
      <c r="E767" s="47"/>
      <c r="F767" s="2"/>
      <c r="G767" s="2"/>
      <c r="H767" s="2"/>
      <c r="I767" s="2"/>
      <c r="J767" s="2"/>
      <c r="K767" s="2"/>
      <c r="L767" s="2"/>
      <c r="M767" s="320"/>
      <c r="N767" s="2"/>
      <c r="O767" s="2"/>
      <c r="P767" s="2"/>
      <c r="Q767" s="2"/>
      <c r="R767" s="2"/>
      <c r="S767" s="2"/>
      <c r="T767" s="2"/>
      <c r="U767" s="2"/>
      <c r="V767" s="2"/>
      <c r="W767" s="2"/>
      <c r="X767" s="2"/>
      <c r="Y767" s="2"/>
      <c r="Z767" s="2"/>
      <c r="AA767" s="2"/>
    </row>
    <row r="768" spans="1:27" hidden="1">
      <c r="A768" s="2"/>
      <c r="B768" s="2"/>
      <c r="C768" s="47"/>
      <c r="D768" s="2"/>
      <c r="E768" s="47"/>
      <c r="F768" s="2"/>
      <c r="G768" s="2"/>
      <c r="H768" s="2"/>
      <c r="I768" s="2"/>
      <c r="J768" s="2"/>
      <c r="K768" s="2"/>
      <c r="L768" s="2"/>
      <c r="M768" s="320"/>
      <c r="N768" s="2"/>
      <c r="O768" s="2"/>
      <c r="P768" s="2"/>
      <c r="Q768" s="2"/>
      <c r="R768" s="2"/>
      <c r="S768" s="2"/>
      <c r="T768" s="2"/>
      <c r="U768" s="2"/>
      <c r="V768" s="2"/>
      <c r="W768" s="2"/>
      <c r="X768" s="2"/>
      <c r="Y768" s="2"/>
      <c r="Z768" s="2"/>
      <c r="AA768" s="2"/>
    </row>
    <row r="769" spans="1:27" hidden="1">
      <c r="A769" s="2"/>
      <c r="B769" s="2"/>
      <c r="C769" s="47"/>
      <c r="D769" s="2"/>
      <c r="E769" s="47"/>
      <c r="F769" s="2"/>
      <c r="G769" s="2"/>
      <c r="H769" s="2"/>
      <c r="I769" s="2"/>
      <c r="J769" s="2"/>
      <c r="K769" s="2"/>
      <c r="L769" s="2"/>
      <c r="M769" s="320"/>
      <c r="N769" s="2"/>
      <c r="O769" s="2"/>
      <c r="P769" s="2"/>
      <c r="Q769" s="2"/>
      <c r="R769" s="2"/>
      <c r="S769" s="2"/>
      <c r="T769" s="2"/>
      <c r="U769" s="2"/>
      <c r="V769" s="2"/>
      <c r="W769" s="2"/>
      <c r="X769" s="2"/>
      <c r="Y769" s="2"/>
      <c r="Z769" s="2"/>
      <c r="AA769" s="2"/>
    </row>
    <row r="770" spans="1:27" hidden="1">
      <c r="A770" s="2"/>
      <c r="B770" s="2"/>
      <c r="C770" s="47"/>
      <c r="D770" s="2"/>
      <c r="E770" s="47"/>
      <c r="F770" s="2"/>
      <c r="G770" s="2"/>
      <c r="H770" s="2"/>
      <c r="I770" s="2"/>
      <c r="J770" s="2"/>
      <c r="K770" s="2"/>
      <c r="L770" s="2"/>
      <c r="M770" s="320"/>
      <c r="N770" s="2"/>
      <c r="O770" s="2"/>
      <c r="P770" s="2"/>
      <c r="Q770" s="2"/>
      <c r="R770" s="2"/>
      <c r="S770" s="2"/>
      <c r="T770" s="2"/>
      <c r="U770" s="2"/>
      <c r="V770" s="2"/>
      <c r="W770" s="2"/>
      <c r="X770" s="2"/>
      <c r="Y770" s="2"/>
      <c r="Z770" s="2"/>
      <c r="AA770" s="2"/>
    </row>
    <row r="771" spans="1:27" hidden="1">
      <c r="A771" s="2"/>
      <c r="B771" s="2"/>
      <c r="C771" s="47"/>
      <c r="D771" s="2"/>
      <c r="E771" s="47"/>
      <c r="F771" s="2"/>
      <c r="G771" s="2"/>
      <c r="H771" s="2"/>
      <c r="I771" s="2"/>
      <c r="J771" s="2"/>
      <c r="K771" s="2"/>
      <c r="L771" s="2"/>
      <c r="M771" s="320"/>
      <c r="N771" s="2"/>
      <c r="O771" s="2"/>
      <c r="P771" s="2"/>
      <c r="Q771" s="2"/>
      <c r="R771" s="2"/>
      <c r="S771" s="2"/>
      <c r="T771" s="2"/>
      <c r="U771" s="2"/>
      <c r="V771" s="2"/>
      <c r="W771" s="2"/>
      <c r="X771" s="2"/>
      <c r="Y771" s="2"/>
      <c r="Z771" s="2"/>
      <c r="AA771" s="2"/>
    </row>
    <row r="772" spans="1:27" hidden="1">
      <c r="A772" s="2"/>
      <c r="B772" s="2"/>
      <c r="C772" s="47"/>
      <c r="D772" s="2"/>
      <c r="E772" s="47"/>
      <c r="F772" s="2"/>
      <c r="G772" s="2"/>
      <c r="H772" s="2"/>
      <c r="I772" s="2"/>
      <c r="J772" s="2"/>
      <c r="K772" s="2"/>
      <c r="L772" s="2"/>
      <c r="M772" s="320"/>
      <c r="N772" s="2"/>
      <c r="O772" s="2"/>
      <c r="P772" s="2"/>
      <c r="Q772" s="2"/>
      <c r="R772" s="2"/>
      <c r="S772" s="2"/>
      <c r="T772" s="2"/>
      <c r="U772" s="2"/>
      <c r="V772" s="2"/>
      <c r="W772" s="2"/>
      <c r="X772" s="2"/>
      <c r="Y772" s="2"/>
      <c r="Z772" s="2"/>
      <c r="AA772" s="2"/>
    </row>
    <row r="773" spans="1:27" hidden="1">
      <c r="A773" s="2"/>
      <c r="B773" s="2"/>
      <c r="C773" s="47"/>
      <c r="D773" s="2"/>
      <c r="E773" s="47"/>
      <c r="F773" s="2"/>
      <c r="G773" s="2"/>
      <c r="H773" s="2"/>
      <c r="I773" s="2"/>
      <c r="J773" s="2"/>
      <c r="K773" s="2"/>
      <c r="L773" s="2"/>
      <c r="M773" s="320"/>
      <c r="N773" s="2"/>
      <c r="O773" s="2"/>
      <c r="P773" s="2"/>
      <c r="Q773" s="2"/>
      <c r="R773" s="2"/>
      <c r="S773" s="2"/>
      <c r="T773" s="2"/>
      <c r="U773" s="2"/>
      <c r="V773" s="2"/>
      <c r="W773" s="2"/>
      <c r="X773" s="2"/>
      <c r="Y773" s="2"/>
      <c r="Z773" s="2"/>
      <c r="AA773" s="2"/>
    </row>
    <row r="774" spans="1:27" hidden="1">
      <c r="A774" s="2"/>
      <c r="B774" s="2"/>
      <c r="C774" s="47"/>
      <c r="D774" s="2"/>
      <c r="E774" s="47"/>
      <c r="F774" s="2"/>
      <c r="G774" s="2"/>
      <c r="H774" s="2"/>
      <c r="I774" s="2"/>
      <c r="J774" s="2"/>
      <c r="K774" s="2"/>
      <c r="L774" s="2"/>
      <c r="M774" s="320"/>
      <c r="N774" s="2"/>
      <c r="O774" s="2"/>
      <c r="P774" s="2"/>
      <c r="Q774" s="2"/>
      <c r="R774" s="2"/>
      <c r="S774" s="2"/>
      <c r="T774" s="2"/>
      <c r="U774" s="2"/>
      <c r="V774" s="2"/>
      <c r="W774" s="2"/>
      <c r="X774" s="2"/>
      <c r="Y774" s="2"/>
      <c r="Z774" s="2"/>
      <c r="AA774" s="2"/>
    </row>
    <row r="775" spans="1:27" hidden="1">
      <c r="A775" s="2"/>
      <c r="B775" s="2"/>
      <c r="C775" s="47"/>
      <c r="D775" s="2"/>
      <c r="E775" s="47"/>
      <c r="F775" s="2"/>
      <c r="G775" s="2"/>
      <c r="H775" s="2"/>
      <c r="I775" s="2"/>
      <c r="J775" s="2"/>
      <c r="K775" s="2"/>
      <c r="L775" s="2"/>
      <c r="M775" s="320"/>
      <c r="N775" s="2"/>
      <c r="O775" s="2"/>
      <c r="P775" s="2"/>
      <c r="Q775" s="2"/>
      <c r="R775" s="2"/>
      <c r="S775" s="2"/>
      <c r="T775" s="2"/>
      <c r="U775" s="2"/>
      <c r="V775" s="2"/>
      <c r="W775" s="2"/>
      <c r="X775" s="2"/>
      <c r="Y775" s="2"/>
      <c r="Z775" s="2"/>
      <c r="AA775" s="2"/>
    </row>
    <row r="776" spans="1:27" hidden="1">
      <c r="A776" s="2"/>
      <c r="B776" s="2"/>
      <c r="C776" s="47"/>
      <c r="D776" s="2"/>
      <c r="E776" s="47"/>
      <c r="F776" s="2"/>
      <c r="G776" s="2"/>
      <c r="H776" s="2"/>
      <c r="I776" s="2"/>
      <c r="J776" s="2"/>
      <c r="K776" s="2"/>
      <c r="L776" s="2"/>
      <c r="M776" s="320"/>
      <c r="N776" s="2"/>
      <c r="O776" s="2"/>
      <c r="P776" s="2"/>
      <c r="Q776" s="2"/>
      <c r="R776" s="2"/>
      <c r="S776" s="2"/>
      <c r="T776" s="2"/>
      <c r="U776" s="2"/>
      <c r="V776" s="2"/>
      <c r="W776" s="2"/>
      <c r="X776" s="2"/>
      <c r="Y776" s="2"/>
      <c r="Z776" s="2"/>
      <c r="AA776" s="2"/>
    </row>
    <row r="777" spans="1:27" hidden="1">
      <c r="A777" s="2"/>
      <c r="B777" s="2"/>
      <c r="C777" s="47"/>
      <c r="D777" s="2"/>
      <c r="E777" s="47"/>
      <c r="F777" s="2"/>
      <c r="G777" s="2"/>
      <c r="H777" s="2"/>
      <c r="I777" s="2"/>
      <c r="J777" s="2"/>
      <c r="K777" s="2"/>
      <c r="L777" s="2"/>
      <c r="M777" s="320"/>
      <c r="N777" s="2"/>
      <c r="O777" s="2"/>
      <c r="P777" s="2"/>
      <c r="Q777" s="2"/>
      <c r="R777" s="2"/>
      <c r="S777" s="2"/>
      <c r="T777" s="2"/>
      <c r="U777" s="2"/>
      <c r="V777" s="2"/>
      <c r="W777" s="2"/>
      <c r="X777" s="2"/>
      <c r="Y777" s="2"/>
      <c r="Z777" s="2"/>
      <c r="AA777" s="2"/>
    </row>
    <row r="778" spans="1:27" hidden="1">
      <c r="A778" s="2"/>
      <c r="B778" s="2"/>
      <c r="C778" s="47"/>
      <c r="D778" s="2"/>
      <c r="E778" s="47"/>
      <c r="F778" s="2"/>
      <c r="G778" s="2"/>
      <c r="H778" s="2"/>
      <c r="I778" s="2"/>
      <c r="J778" s="2"/>
      <c r="K778" s="2"/>
      <c r="L778" s="2"/>
      <c r="M778" s="320"/>
      <c r="N778" s="2"/>
      <c r="O778" s="2"/>
      <c r="P778" s="2"/>
      <c r="Q778" s="2"/>
      <c r="R778" s="2"/>
      <c r="S778" s="2"/>
      <c r="T778" s="2"/>
      <c r="U778" s="2"/>
      <c r="V778" s="2"/>
      <c r="W778" s="2"/>
      <c r="X778" s="2"/>
      <c r="Y778" s="2"/>
      <c r="Z778" s="2"/>
      <c r="AA778" s="2"/>
    </row>
    <row r="779" spans="1:27" hidden="1">
      <c r="A779" s="2"/>
      <c r="B779" s="2"/>
      <c r="C779" s="47"/>
      <c r="D779" s="2"/>
      <c r="E779" s="47"/>
      <c r="F779" s="2"/>
      <c r="G779" s="2"/>
      <c r="H779" s="2"/>
      <c r="I779" s="2"/>
      <c r="J779" s="2"/>
      <c r="K779" s="2"/>
      <c r="L779" s="2"/>
      <c r="M779" s="320"/>
      <c r="N779" s="2"/>
      <c r="O779" s="2"/>
      <c r="P779" s="2"/>
      <c r="Q779" s="2"/>
      <c r="R779" s="2"/>
      <c r="S779" s="2"/>
      <c r="T779" s="2"/>
      <c r="U779" s="2"/>
      <c r="V779" s="2"/>
      <c r="W779" s="2"/>
      <c r="X779" s="2"/>
      <c r="Y779" s="2"/>
      <c r="Z779" s="2"/>
      <c r="AA779" s="2"/>
    </row>
    <row r="780" spans="1:27" hidden="1">
      <c r="A780" s="2"/>
      <c r="B780" s="2"/>
      <c r="C780" s="47"/>
      <c r="D780" s="2"/>
      <c r="E780" s="47"/>
      <c r="F780" s="2"/>
      <c r="G780" s="2"/>
      <c r="H780" s="2"/>
      <c r="I780" s="2"/>
      <c r="J780" s="2"/>
      <c r="K780" s="2"/>
      <c r="L780" s="2"/>
      <c r="M780" s="320"/>
      <c r="N780" s="2"/>
      <c r="O780" s="2"/>
      <c r="P780" s="2"/>
      <c r="Q780" s="2"/>
      <c r="R780" s="2"/>
      <c r="S780" s="2"/>
      <c r="T780" s="2"/>
      <c r="U780" s="2"/>
      <c r="V780" s="2"/>
      <c r="W780" s="2"/>
      <c r="X780" s="2"/>
      <c r="Y780" s="2"/>
      <c r="Z780" s="2"/>
      <c r="AA780" s="2"/>
    </row>
    <row r="781" spans="1:27" hidden="1">
      <c r="A781" s="2"/>
      <c r="B781" s="2"/>
      <c r="C781" s="47"/>
      <c r="D781" s="2"/>
      <c r="E781" s="47"/>
      <c r="F781" s="2"/>
      <c r="G781" s="2"/>
      <c r="H781" s="2"/>
      <c r="I781" s="2"/>
      <c r="J781" s="2"/>
      <c r="K781" s="2"/>
      <c r="L781" s="2"/>
      <c r="M781" s="320"/>
      <c r="N781" s="2"/>
      <c r="O781" s="2"/>
      <c r="P781" s="2"/>
      <c r="Q781" s="2"/>
      <c r="R781" s="2"/>
      <c r="S781" s="2"/>
      <c r="T781" s="2"/>
      <c r="U781" s="2"/>
      <c r="V781" s="2"/>
      <c r="W781" s="2"/>
      <c r="X781" s="2"/>
      <c r="Y781" s="2"/>
      <c r="Z781" s="2"/>
      <c r="AA781" s="2"/>
    </row>
    <row r="782" spans="1:27" hidden="1">
      <c r="A782" s="2"/>
      <c r="B782" s="2"/>
      <c r="C782" s="47"/>
      <c r="D782" s="2"/>
      <c r="E782" s="47"/>
      <c r="F782" s="2"/>
      <c r="G782" s="2"/>
      <c r="H782" s="2"/>
      <c r="I782" s="2"/>
      <c r="J782" s="2"/>
      <c r="K782" s="2"/>
      <c r="L782" s="2"/>
      <c r="M782" s="320"/>
      <c r="N782" s="2"/>
      <c r="O782" s="2"/>
      <c r="P782" s="2"/>
      <c r="Q782" s="2"/>
      <c r="R782" s="2"/>
      <c r="S782" s="2"/>
      <c r="T782" s="2"/>
      <c r="U782" s="2"/>
      <c r="V782" s="2"/>
      <c r="W782" s="2"/>
      <c r="X782" s="2"/>
      <c r="Y782" s="2"/>
      <c r="Z782" s="2"/>
      <c r="AA782" s="2"/>
    </row>
    <row r="783" spans="1:27" hidden="1">
      <c r="A783" s="2"/>
      <c r="B783" s="2"/>
      <c r="C783" s="47"/>
      <c r="D783" s="2"/>
      <c r="E783" s="47"/>
      <c r="F783" s="2"/>
      <c r="G783" s="2"/>
      <c r="H783" s="2"/>
      <c r="I783" s="2"/>
      <c r="J783" s="2"/>
      <c r="K783" s="2"/>
      <c r="L783" s="2"/>
      <c r="M783" s="320"/>
      <c r="N783" s="2"/>
      <c r="O783" s="2"/>
      <c r="P783" s="2"/>
      <c r="Q783" s="2"/>
      <c r="R783" s="2"/>
      <c r="S783" s="2"/>
      <c r="T783" s="2"/>
      <c r="U783" s="2"/>
      <c r="V783" s="2"/>
      <c r="W783" s="2"/>
      <c r="X783" s="2"/>
      <c r="Y783" s="2"/>
      <c r="Z783" s="2"/>
      <c r="AA783" s="2"/>
    </row>
    <row r="784" spans="1:27" hidden="1">
      <c r="A784" s="2"/>
      <c r="B784" s="2"/>
      <c r="C784" s="47"/>
      <c r="D784" s="2"/>
      <c r="E784" s="47"/>
      <c r="F784" s="2"/>
      <c r="G784" s="2"/>
      <c r="H784" s="2"/>
      <c r="I784" s="2"/>
      <c r="J784" s="2"/>
      <c r="K784" s="2"/>
      <c r="L784" s="2"/>
      <c r="M784" s="320"/>
      <c r="N784" s="2"/>
      <c r="O784" s="2"/>
      <c r="P784" s="2"/>
      <c r="Q784" s="2"/>
      <c r="R784" s="2"/>
      <c r="S784" s="2"/>
      <c r="T784" s="2"/>
      <c r="U784" s="2"/>
      <c r="V784" s="2"/>
      <c r="W784" s="2"/>
      <c r="X784" s="2"/>
      <c r="Y784" s="2"/>
      <c r="Z784" s="2"/>
      <c r="AA784" s="2"/>
    </row>
    <row r="785" spans="1:27" hidden="1">
      <c r="A785" s="2"/>
      <c r="B785" s="2"/>
      <c r="C785" s="47"/>
      <c r="D785" s="2"/>
      <c r="E785" s="47"/>
      <c r="F785" s="2"/>
      <c r="G785" s="2"/>
      <c r="H785" s="2"/>
      <c r="I785" s="2"/>
      <c r="J785" s="2"/>
      <c r="K785" s="2"/>
      <c r="L785" s="2"/>
      <c r="M785" s="320"/>
      <c r="N785" s="2"/>
      <c r="O785" s="2"/>
      <c r="P785" s="2"/>
      <c r="Q785" s="2"/>
      <c r="R785" s="2"/>
      <c r="S785" s="2"/>
      <c r="T785" s="2"/>
      <c r="U785" s="2"/>
      <c r="V785" s="2"/>
      <c r="W785" s="2"/>
      <c r="X785" s="2"/>
      <c r="Y785" s="2"/>
      <c r="Z785" s="2"/>
      <c r="AA785" s="2"/>
    </row>
    <row r="786" spans="1:27" hidden="1">
      <c r="A786" s="2"/>
      <c r="B786" s="2"/>
      <c r="C786" s="47"/>
      <c r="D786" s="2"/>
      <c r="E786" s="47"/>
      <c r="F786" s="2"/>
      <c r="G786" s="2"/>
      <c r="H786" s="2"/>
      <c r="I786" s="2"/>
      <c r="J786" s="2"/>
      <c r="K786" s="2"/>
      <c r="L786" s="2"/>
      <c r="M786" s="320"/>
      <c r="N786" s="2"/>
      <c r="O786" s="2"/>
      <c r="P786" s="2"/>
      <c r="Q786" s="2"/>
      <c r="R786" s="2"/>
      <c r="S786" s="2"/>
      <c r="T786" s="2"/>
      <c r="U786" s="2"/>
      <c r="V786" s="2"/>
      <c r="W786" s="2"/>
      <c r="X786" s="2"/>
      <c r="Y786" s="2"/>
      <c r="Z786" s="2"/>
      <c r="AA786" s="2"/>
    </row>
    <row r="787" spans="1:27" hidden="1">
      <c r="A787" s="2"/>
      <c r="B787" s="2"/>
      <c r="C787" s="47"/>
      <c r="D787" s="2"/>
      <c r="E787" s="47"/>
      <c r="F787" s="2"/>
      <c r="G787" s="2"/>
      <c r="H787" s="2"/>
      <c r="I787" s="2"/>
      <c r="J787" s="2"/>
      <c r="K787" s="2"/>
      <c r="L787" s="2"/>
      <c r="M787" s="320"/>
      <c r="N787" s="2"/>
      <c r="O787" s="2"/>
      <c r="P787" s="2"/>
      <c r="Q787" s="2"/>
      <c r="R787" s="2"/>
      <c r="S787" s="2"/>
      <c r="T787" s="2"/>
      <c r="U787" s="2"/>
      <c r="V787" s="2"/>
      <c r="W787" s="2"/>
      <c r="X787" s="2"/>
      <c r="Y787" s="2"/>
      <c r="Z787" s="2"/>
      <c r="AA787" s="2"/>
    </row>
    <row r="788" spans="1:27" hidden="1">
      <c r="A788" s="2"/>
      <c r="B788" s="2"/>
      <c r="C788" s="47"/>
      <c r="D788" s="2"/>
      <c r="E788" s="47"/>
      <c r="F788" s="2"/>
      <c r="G788" s="2"/>
      <c r="H788" s="2"/>
      <c r="I788" s="2"/>
      <c r="J788" s="2"/>
      <c r="K788" s="2"/>
      <c r="L788" s="2"/>
      <c r="M788" s="320"/>
      <c r="N788" s="2"/>
      <c r="O788" s="2"/>
      <c r="P788" s="2"/>
      <c r="Q788" s="2"/>
      <c r="R788" s="2"/>
      <c r="S788" s="2"/>
      <c r="T788" s="2"/>
      <c r="U788" s="2"/>
      <c r="V788" s="2"/>
      <c r="W788" s="2"/>
      <c r="X788" s="2"/>
      <c r="Y788" s="2"/>
      <c r="Z788" s="2"/>
      <c r="AA788" s="2"/>
    </row>
    <row r="789" spans="1:27" hidden="1">
      <c r="A789" s="2"/>
      <c r="B789" s="2"/>
      <c r="C789" s="47"/>
      <c r="D789" s="2"/>
      <c r="E789" s="47"/>
      <c r="F789" s="2"/>
      <c r="G789" s="2"/>
      <c r="H789" s="2"/>
      <c r="I789" s="2"/>
      <c r="J789" s="2"/>
      <c r="K789" s="2"/>
      <c r="L789" s="2"/>
      <c r="M789" s="320"/>
      <c r="N789" s="2"/>
      <c r="O789" s="2"/>
      <c r="P789" s="2"/>
      <c r="Q789" s="2"/>
      <c r="R789" s="2"/>
      <c r="S789" s="2"/>
      <c r="T789" s="2"/>
      <c r="U789" s="2"/>
      <c r="V789" s="2"/>
      <c r="W789" s="2"/>
      <c r="X789" s="2"/>
      <c r="Y789" s="2"/>
      <c r="Z789" s="2"/>
      <c r="AA789" s="2"/>
    </row>
    <row r="790" spans="1:27" hidden="1">
      <c r="A790" s="2"/>
      <c r="B790" s="2"/>
      <c r="C790" s="47"/>
      <c r="D790" s="2"/>
      <c r="E790" s="47"/>
      <c r="F790" s="2"/>
      <c r="G790" s="2"/>
      <c r="H790" s="2"/>
      <c r="I790" s="2"/>
      <c r="J790" s="2"/>
      <c r="K790" s="2"/>
      <c r="L790" s="2"/>
      <c r="M790" s="320"/>
      <c r="N790" s="2"/>
      <c r="O790" s="2"/>
      <c r="P790" s="2"/>
      <c r="Q790" s="2"/>
      <c r="R790" s="2"/>
      <c r="S790" s="2"/>
      <c r="T790" s="2"/>
      <c r="U790" s="2"/>
      <c r="V790" s="2"/>
      <c r="W790" s="2"/>
      <c r="X790" s="2"/>
      <c r="Y790" s="2"/>
      <c r="Z790" s="2"/>
      <c r="AA790" s="2"/>
    </row>
    <row r="791" spans="1:27" hidden="1">
      <c r="A791" s="2"/>
      <c r="B791" s="2"/>
      <c r="C791" s="47"/>
      <c r="D791" s="2"/>
      <c r="E791" s="47"/>
      <c r="F791" s="2"/>
      <c r="G791" s="2"/>
      <c r="H791" s="2"/>
      <c r="I791" s="2"/>
      <c r="J791" s="2"/>
      <c r="K791" s="2"/>
      <c r="L791" s="2"/>
      <c r="M791" s="320"/>
      <c r="N791" s="2"/>
      <c r="O791" s="2"/>
      <c r="P791" s="2"/>
      <c r="Q791" s="2"/>
      <c r="R791" s="2"/>
      <c r="S791" s="2"/>
      <c r="T791" s="2"/>
      <c r="U791" s="2"/>
      <c r="V791" s="2"/>
      <c r="W791" s="2"/>
      <c r="X791" s="2"/>
      <c r="Y791" s="2"/>
      <c r="Z791" s="2"/>
      <c r="AA791" s="2"/>
    </row>
    <row r="792" spans="1:27" hidden="1">
      <c r="A792" s="2"/>
      <c r="B792" s="2"/>
      <c r="C792" s="47"/>
      <c r="D792" s="2"/>
      <c r="E792" s="47"/>
      <c r="F792" s="2"/>
      <c r="G792" s="2"/>
      <c r="H792" s="2"/>
      <c r="I792" s="2"/>
      <c r="J792" s="2"/>
      <c r="K792" s="2"/>
      <c r="L792" s="2"/>
      <c r="M792" s="320"/>
      <c r="N792" s="2"/>
      <c r="O792" s="2"/>
      <c r="P792" s="2"/>
      <c r="Q792" s="2"/>
      <c r="R792" s="2"/>
      <c r="S792" s="2"/>
      <c r="T792" s="2"/>
      <c r="U792" s="2"/>
      <c r="V792" s="2"/>
      <c r="W792" s="2"/>
      <c r="X792" s="2"/>
      <c r="Y792" s="2"/>
      <c r="Z792" s="2"/>
      <c r="AA792" s="2"/>
    </row>
    <row r="793" spans="1:27" hidden="1">
      <c r="A793" s="2"/>
      <c r="B793" s="2"/>
      <c r="C793" s="47"/>
      <c r="D793" s="2"/>
      <c r="E793" s="47"/>
      <c r="F793" s="2"/>
      <c r="G793" s="2"/>
      <c r="H793" s="2"/>
      <c r="I793" s="2"/>
      <c r="J793" s="2"/>
      <c r="K793" s="2"/>
      <c r="L793" s="2"/>
      <c r="M793" s="320"/>
      <c r="N793" s="2"/>
      <c r="O793" s="2"/>
      <c r="P793" s="2"/>
      <c r="Q793" s="2"/>
      <c r="R793" s="2"/>
      <c r="S793" s="2"/>
      <c r="T793" s="2"/>
      <c r="U793" s="2"/>
      <c r="V793" s="2"/>
      <c r="W793" s="2"/>
      <c r="X793" s="2"/>
      <c r="Y793" s="2"/>
      <c r="Z793" s="2"/>
      <c r="AA793" s="2"/>
    </row>
    <row r="794" spans="1:27" hidden="1">
      <c r="A794" s="2"/>
      <c r="B794" s="2"/>
      <c r="C794" s="47"/>
      <c r="D794" s="2"/>
      <c r="E794" s="47"/>
      <c r="F794" s="2"/>
      <c r="G794" s="2"/>
      <c r="H794" s="2"/>
      <c r="I794" s="2"/>
      <c r="J794" s="2"/>
      <c r="K794" s="2"/>
      <c r="L794" s="2"/>
      <c r="M794" s="320"/>
      <c r="N794" s="2"/>
      <c r="O794" s="2"/>
      <c r="P794" s="2"/>
      <c r="Q794" s="2"/>
      <c r="R794" s="2"/>
      <c r="S794" s="2"/>
      <c r="T794" s="2"/>
      <c r="U794" s="2"/>
      <c r="V794" s="2"/>
      <c r="W794" s="2"/>
      <c r="X794" s="2"/>
      <c r="Y794" s="2"/>
      <c r="Z794" s="2"/>
      <c r="AA794" s="2"/>
    </row>
    <row r="795" spans="1:27" hidden="1">
      <c r="A795" s="2"/>
      <c r="B795" s="2"/>
      <c r="C795" s="47"/>
      <c r="D795" s="2"/>
      <c r="E795" s="47"/>
      <c r="F795" s="2"/>
      <c r="G795" s="2"/>
      <c r="H795" s="2"/>
      <c r="I795" s="2"/>
      <c r="J795" s="2"/>
      <c r="K795" s="2"/>
      <c r="L795" s="2"/>
      <c r="M795" s="320"/>
      <c r="N795" s="2"/>
      <c r="O795" s="2"/>
      <c r="P795" s="2"/>
      <c r="Q795" s="2"/>
      <c r="R795" s="2"/>
      <c r="S795" s="2"/>
      <c r="T795" s="2"/>
      <c r="U795" s="2"/>
      <c r="V795" s="2"/>
      <c r="W795" s="2"/>
      <c r="X795" s="2"/>
      <c r="Y795" s="2"/>
      <c r="Z795" s="2"/>
      <c r="AA795" s="2"/>
    </row>
    <row r="796" spans="1:27" hidden="1">
      <c r="A796" s="2"/>
      <c r="B796" s="2"/>
      <c r="C796" s="47"/>
      <c r="D796" s="2"/>
      <c r="E796" s="47"/>
      <c r="F796" s="2"/>
      <c r="G796" s="2"/>
      <c r="H796" s="2"/>
      <c r="I796" s="2"/>
      <c r="J796" s="2"/>
      <c r="K796" s="2"/>
      <c r="L796" s="2"/>
      <c r="M796" s="320"/>
      <c r="N796" s="2"/>
      <c r="O796" s="2"/>
      <c r="P796" s="2"/>
      <c r="Q796" s="2"/>
      <c r="R796" s="2"/>
      <c r="S796" s="2"/>
      <c r="T796" s="2"/>
      <c r="U796" s="2"/>
      <c r="V796" s="2"/>
      <c r="W796" s="2"/>
      <c r="X796" s="2"/>
      <c r="Y796" s="2"/>
      <c r="Z796" s="2"/>
      <c r="AA796" s="2"/>
    </row>
    <row r="797" spans="1:27" hidden="1">
      <c r="A797" s="2"/>
      <c r="B797" s="2"/>
      <c r="C797" s="47"/>
      <c r="D797" s="2"/>
      <c r="E797" s="47"/>
      <c r="F797" s="2"/>
      <c r="G797" s="2"/>
      <c r="H797" s="2"/>
      <c r="I797" s="2"/>
      <c r="J797" s="2"/>
      <c r="K797" s="2"/>
      <c r="L797" s="2"/>
      <c r="M797" s="320"/>
      <c r="N797" s="2"/>
      <c r="O797" s="2"/>
      <c r="P797" s="2"/>
      <c r="Q797" s="2"/>
      <c r="R797" s="2"/>
      <c r="S797" s="2"/>
      <c r="T797" s="2"/>
      <c r="U797" s="2"/>
      <c r="V797" s="2"/>
      <c r="W797" s="2"/>
      <c r="X797" s="2"/>
      <c r="Y797" s="2"/>
      <c r="Z797" s="2"/>
      <c r="AA797" s="2"/>
    </row>
    <row r="798" spans="1:27" hidden="1">
      <c r="A798" s="2"/>
      <c r="B798" s="2"/>
      <c r="C798" s="47"/>
      <c r="D798" s="2"/>
      <c r="E798" s="47"/>
      <c r="F798" s="2"/>
      <c r="G798" s="2"/>
      <c r="H798" s="2"/>
      <c r="I798" s="2"/>
      <c r="J798" s="2"/>
      <c r="K798" s="2"/>
      <c r="L798" s="2"/>
      <c r="M798" s="320"/>
      <c r="N798" s="2"/>
      <c r="O798" s="2"/>
      <c r="P798" s="2"/>
      <c r="Q798" s="2"/>
      <c r="R798" s="2"/>
      <c r="S798" s="2"/>
      <c r="T798" s="2"/>
      <c r="U798" s="2"/>
      <c r="V798" s="2"/>
      <c r="W798" s="2"/>
      <c r="X798" s="2"/>
      <c r="Y798" s="2"/>
      <c r="Z798" s="2"/>
      <c r="AA798" s="2"/>
    </row>
    <row r="799" spans="1:27" hidden="1">
      <c r="A799" s="2"/>
      <c r="B799" s="2"/>
      <c r="C799" s="47"/>
      <c r="D799" s="2"/>
      <c r="E799" s="47"/>
      <c r="F799" s="2"/>
      <c r="G799" s="2"/>
      <c r="H799" s="2"/>
      <c r="I799" s="2"/>
      <c r="J799" s="2"/>
      <c r="K799" s="2"/>
      <c r="L799" s="2"/>
      <c r="M799" s="320"/>
      <c r="N799" s="2"/>
      <c r="O799" s="2"/>
      <c r="P799" s="2"/>
      <c r="Q799" s="2"/>
      <c r="R799" s="2"/>
      <c r="S799" s="2"/>
      <c r="T799" s="2"/>
      <c r="U799" s="2"/>
      <c r="V799" s="2"/>
      <c r="W799" s="2"/>
      <c r="X799" s="2"/>
      <c r="Y799" s="2"/>
      <c r="Z799" s="2"/>
      <c r="AA799" s="2"/>
    </row>
    <row r="800" spans="1:27" hidden="1">
      <c r="A800" s="2"/>
      <c r="B800" s="2"/>
      <c r="C800" s="47"/>
      <c r="D800" s="2"/>
      <c r="E800" s="47"/>
      <c r="F800" s="2"/>
      <c r="G800" s="2"/>
      <c r="H800" s="2"/>
      <c r="I800" s="2"/>
      <c r="J800" s="2"/>
      <c r="K800" s="2"/>
      <c r="L800" s="2"/>
      <c r="M800" s="320"/>
      <c r="N800" s="2"/>
      <c r="O800" s="2"/>
      <c r="P800" s="2"/>
      <c r="Q800" s="2"/>
      <c r="R800" s="2"/>
      <c r="S800" s="2"/>
      <c r="T800" s="2"/>
      <c r="U800" s="2"/>
      <c r="V800" s="2"/>
      <c r="W800" s="2"/>
      <c r="X800" s="2"/>
      <c r="Y800" s="2"/>
      <c r="Z800" s="2"/>
      <c r="AA800" s="2"/>
    </row>
    <row r="801" spans="1:27" hidden="1">
      <c r="A801" s="2"/>
      <c r="B801" s="2"/>
      <c r="C801" s="47"/>
      <c r="D801" s="2"/>
      <c r="E801" s="47"/>
      <c r="F801" s="2"/>
      <c r="G801" s="2"/>
      <c r="H801" s="2"/>
      <c r="I801" s="2"/>
      <c r="J801" s="2"/>
      <c r="K801" s="2"/>
      <c r="L801" s="2"/>
      <c r="M801" s="320"/>
      <c r="N801" s="2"/>
      <c r="O801" s="2"/>
      <c r="P801" s="2"/>
      <c r="Q801" s="2"/>
      <c r="R801" s="2"/>
      <c r="S801" s="2"/>
      <c r="T801" s="2"/>
      <c r="U801" s="2"/>
      <c r="V801" s="2"/>
      <c r="W801" s="2"/>
      <c r="X801" s="2"/>
      <c r="Y801" s="2"/>
      <c r="Z801" s="2"/>
      <c r="AA801" s="2"/>
    </row>
    <row r="802" spans="1:27" hidden="1">
      <c r="A802" s="2"/>
      <c r="B802" s="2"/>
      <c r="C802" s="47"/>
      <c r="D802" s="2"/>
      <c r="E802" s="47"/>
      <c r="F802" s="2"/>
      <c r="G802" s="2"/>
      <c r="H802" s="2"/>
      <c r="I802" s="2"/>
      <c r="J802" s="2"/>
      <c r="K802" s="2"/>
      <c r="L802" s="2"/>
      <c r="M802" s="320"/>
      <c r="N802" s="2"/>
      <c r="O802" s="2"/>
      <c r="P802" s="2"/>
      <c r="Q802" s="2"/>
      <c r="R802" s="2"/>
      <c r="S802" s="2"/>
      <c r="T802" s="2"/>
      <c r="U802" s="2"/>
      <c r="V802" s="2"/>
      <c r="W802" s="2"/>
      <c r="X802" s="2"/>
      <c r="Y802" s="2"/>
      <c r="Z802" s="2"/>
      <c r="AA802" s="2"/>
    </row>
    <row r="803" spans="1:27" hidden="1">
      <c r="A803" s="2"/>
      <c r="B803" s="2"/>
      <c r="C803" s="47"/>
      <c r="D803" s="2"/>
      <c r="E803" s="47"/>
      <c r="F803" s="2"/>
      <c r="G803" s="2"/>
      <c r="H803" s="2"/>
      <c r="I803" s="2"/>
      <c r="J803" s="2"/>
      <c r="K803" s="2"/>
      <c r="L803" s="2"/>
      <c r="M803" s="320"/>
      <c r="N803" s="2"/>
      <c r="O803" s="2"/>
      <c r="P803" s="2"/>
      <c r="Q803" s="2"/>
      <c r="R803" s="2"/>
      <c r="S803" s="2"/>
      <c r="T803" s="2"/>
      <c r="U803" s="2"/>
      <c r="V803" s="2"/>
      <c r="W803" s="2"/>
      <c r="X803" s="2"/>
      <c r="Y803" s="2"/>
      <c r="Z803" s="2"/>
      <c r="AA803" s="2"/>
    </row>
    <row r="804" spans="1:27" hidden="1">
      <c r="A804" s="2"/>
      <c r="B804" s="2"/>
      <c r="C804" s="47"/>
      <c r="D804" s="2"/>
      <c r="E804" s="47"/>
      <c r="F804" s="2"/>
      <c r="G804" s="2"/>
      <c r="H804" s="2"/>
      <c r="I804" s="2"/>
      <c r="J804" s="2"/>
      <c r="K804" s="2"/>
      <c r="L804" s="2"/>
      <c r="M804" s="320"/>
      <c r="N804" s="2"/>
      <c r="O804" s="2"/>
      <c r="P804" s="2"/>
      <c r="Q804" s="2"/>
      <c r="R804" s="2"/>
      <c r="S804" s="2"/>
      <c r="T804" s="2"/>
      <c r="U804" s="2"/>
      <c r="V804" s="2"/>
      <c r="W804" s="2"/>
      <c r="X804" s="2"/>
      <c r="Y804" s="2"/>
      <c r="Z804" s="2"/>
      <c r="AA804" s="2"/>
    </row>
    <row r="805" spans="1:27" hidden="1">
      <c r="A805" s="2"/>
      <c r="B805" s="2"/>
      <c r="C805" s="47"/>
      <c r="D805" s="2"/>
      <c r="E805" s="47"/>
      <c r="F805" s="2"/>
      <c r="G805" s="2"/>
      <c r="H805" s="2"/>
      <c r="I805" s="2"/>
      <c r="J805" s="2"/>
      <c r="K805" s="2"/>
      <c r="L805" s="2"/>
      <c r="M805" s="320"/>
      <c r="N805" s="2"/>
      <c r="O805" s="2"/>
      <c r="P805" s="2"/>
      <c r="Q805" s="2"/>
      <c r="R805" s="2"/>
      <c r="S805" s="2"/>
      <c r="T805" s="2"/>
      <c r="U805" s="2"/>
      <c r="V805" s="2"/>
      <c r="W805" s="2"/>
      <c r="X805" s="2"/>
      <c r="Y805" s="2"/>
      <c r="Z805" s="2"/>
      <c r="AA805" s="2"/>
    </row>
    <row r="806" spans="1:27" hidden="1">
      <c r="A806" s="2"/>
      <c r="B806" s="2"/>
      <c r="C806" s="47"/>
      <c r="D806" s="2"/>
      <c r="E806" s="47"/>
      <c r="F806" s="2"/>
      <c r="G806" s="2"/>
      <c r="H806" s="2"/>
      <c r="I806" s="2"/>
      <c r="J806" s="2"/>
      <c r="K806" s="2"/>
      <c r="L806" s="2"/>
      <c r="M806" s="320"/>
      <c r="N806" s="2"/>
      <c r="O806" s="2"/>
      <c r="P806" s="2"/>
      <c r="Q806" s="2"/>
      <c r="R806" s="2"/>
      <c r="S806" s="2"/>
      <c r="T806" s="2"/>
      <c r="U806" s="2"/>
      <c r="V806" s="2"/>
      <c r="W806" s="2"/>
      <c r="X806" s="2"/>
      <c r="Y806" s="2"/>
      <c r="Z806" s="2"/>
      <c r="AA806" s="2"/>
    </row>
    <row r="807" spans="1:27" hidden="1">
      <c r="A807" s="2"/>
      <c r="B807" s="2"/>
      <c r="C807" s="47"/>
      <c r="D807" s="2"/>
      <c r="E807" s="47"/>
      <c r="F807" s="2"/>
      <c r="G807" s="2"/>
      <c r="H807" s="2"/>
      <c r="I807" s="2"/>
      <c r="J807" s="2"/>
      <c r="K807" s="2"/>
      <c r="L807" s="2"/>
      <c r="M807" s="320"/>
      <c r="N807" s="2"/>
      <c r="O807" s="2"/>
      <c r="P807" s="2"/>
      <c r="Q807" s="2"/>
      <c r="R807" s="2"/>
      <c r="S807" s="2"/>
      <c r="T807" s="2"/>
      <c r="U807" s="2"/>
      <c r="V807" s="2"/>
      <c r="W807" s="2"/>
      <c r="X807" s="2"/>
      <c r="Y807" s="2"/>
      <c r="Z807" s="2"/>
      <c r="AA807" s="2"/>
    </row>
    <row r="808" spans="1:27" hidden="1">
      <c r="A808" s="2"/>
      <c r="B808" s="2"/>
      <c r="C808" s="47"/>
      <c r="D808" s="2"/>
      <c r="E808" s="47"/>
      <c r="F808" s="2"/>
      <c r="G808" s="2"/>
      <c r="H808" s="2"/>
      <c r="I808" s="2"/>
      <c r="J808" s="2"/>
      <c r="K808" s="2"/>
      <c r="L808" s="2"/>
      <c r="M808" s="320"/>
      <c r="N808" s="2"/>
      <c r="O808" s="2"/>
      <c r="P808" s="2"/>
      <c r="Q808" s="2"/>
      <c r="R808" s="2"/>
      <c r="S808" s="2"/>
      <c r="T808" s="2"/>
      <c r="U808" s="2"/>
      <c r="V808" s="2"/>
      <c r="W808" s="2"/>
      <c r="X808" s="2"/>
      <c r="Y808" s="2"/>
      <c r="Z808" s="2"/>
      <c r="AA808" s="2"/>
    </row>
    <row r="809" spans="1:27" hidden="1">
      <c r="A809" s="2"/>
      <c r="B809" s="2"/>
      <c r="C809" s="47"/>
      <c r="D809" s="2"/>
      <c r="E809" s="47"/>
      <c r="F809" s="2"/>
      <c r="G809" s="2"/>
      <c r="H809" s="2"/>
      <c r="I809" s="2"/>
      <c r="J809" s="2"/>
      <c r="K809" s="2"/>
      <c r="L809" s="2"/>
      <c r="M809" s="320"/>
      <c r="N809" s="2"/>
      <c r="O809" s="2"/>
      <c r="P809" s="2"/>
      <c r="Q809" s="2"/>
      <c r="R809" s="2"/>
      <c r="S809" s="2"/>
      <c r="T809" s="2"/>
      <c r="U809" s="2"/>
      <c r="V809" s="2"/>
      <c r="W809" s="2"/>
      <c r="X809" s="2"/>
      <c r="Y809" s="2"/>
      <c r="Z809" s="2"/>
      <c r="AA809" s="2"/>
    </row>
    <row r="810" spans="1:27" hidden="1">
      <c r="A810" s="2"/>
      <c r="B810" s="2"/>
      <c r="C810" s="47"/>
      <c r="D810" s="2"/>
      <c r="E810" s="47"/>
      <c r="F810" s="2"/>
      <c r="G810" s="2"/>
      <c r="H810" s="2"/>
      <c r="I810" s="2"/>
      <c r="J810" s="2"/>
      <c r="K810" s="2"/>
      <c r="L810" s="2"/>
      <c r="M810" s="320"/>
      <c r="N810" s="2"/>
      <c r="O810" s="2"/>
      <c r="P810" s="2"/>
      <c r="Q810" s="2"/>
      <c r="R810" s="2"/>
      <c r="S810" s="2"/>
      <c r="T810" s="2"/>
      <c r="U810" s="2"/>
      <c r="V810" s="2"/>
      <c r="W810" s="2"/>
      <c r="X810" s="2"/>
      <c r="Y810" s="2"/>
      <c r="Z810" s="2"/>
      <c r="AA810" s="2"/>
    </row>
    <row r="811" spans="1:27" hidden="1">
      <c r="A811" s="2"/>
      <c r="B811" s="2"/>
      <c r="C811" s="47"/>
      <c r="D811" s="2"/>
      <c r="E811" s="47"/>
      <c r="F811" s="2"/>
      <c r="G811" s="2"/>
      <c r="H811" s="2"/>
      <c r="I811" s="2"/>
      <c r="J811" s="2"/>
      <c r="K811" s="2"/>
      <c r="L811" s="2"/>
      <c r="M811" s="320"/>
      <c r="N811" s="2"/>
      <c r="O811" s="2"/>
      <c r="P811" s="2"/>
      <c r="Q811" s="2"/>
      <c r="R811" s="2"/>
      <c r="S811" s="2"/>
      <c r="T811" s="2"/>
      <c r="U811" s="2"/>
      <c r="V811" s="2"/>
      <c r="W811" s="2"/>
      <c r="X811" s="2"/>
      <c r="Y811" s="2"/>
      <c r="Z811" s="2"/>
      <c r="AA811" s="2"/>
    </row>
    <row r="812" spans="1:27" hidden="1">
      <c r="A812" s="2"/>
      <c r="B812" s="2"/>
      <c r="C812" s="47"/>
      <c r="D812" s="2"/>
      <c r="E812" s="47"/>
      <c r="F812" s="2"/>
      <c r="G812" s="2"/>
      <c r="H812" s="2"/>
      <c r="I812" s="2"/>
      <c r="J812" s="2"/>
      <c r="K812" s="2"/>
      <c r="L812" s="2"/>
      <c r="M812" s="320"/>
      <c r="N812" s="2"/>
      <c r="O812" s="2"/>
      <c r="P812" s="2"/>
      <c r="Q812" s="2"/>
      <c r="R812" s="2"/>
      <c r="S812" s="2"/>
      <c r="T812" s="2"/>
      <c r="U812" s="2"/>
      <c r="V812" s="2"/>
      <c r="W812" s="2"/>
      <c r="X812" s="2"/>
      <c r="Y812" s="2"/>
      <c r="Z812" s="2"/>
      <c r="AA812" s="2"/>
    </row>
    <row r="813" spans="1:27" hidden="1">
      <c r="A813" s="2"/>
      <c r="B813" s="2"/>
      <c r="C813" s="47"/>
      <c r="D813" s="2"/>
      <c r="E813" s="47"/>
      <c r="F813" s="2"/>
      <c r="G813" s="2"/>
      <c r="H813" s="2"/>
      <c r="I813" s="2"/>
      <c r="J813" s="2"/>
      <c r="K813" s="2"/>
      <c r="L813" s="2"/>
      <c r="M813" s="320"/>
      <c r="N813" s="2"/>
      <c r="O813" s="2"/>
      <c r="P813" s="2"/>
      <c r="Q813" s="2"/>
      <c r="R813" s="2"/>
      <c r="S813" s="2"/>
      <c r="T813" s="2"/>
      <c r="U813" s="2"/>
      <c r="V813" s="2"/>
      <c r="W813" s="2"/>
      <c r="X813" s="2"/>
      <c r="Y813" s="2"/>
      <c r="Z813" s="2"/>
      <c r="AA813" s="2"/>
    </row>
    <row r="814" spans="1:27" hidden="1">
      <c r="A814" s="2"/>
      <c r="B814" s="2"/>
      <c r="C814" s="47"/>
      <c r="D814" s="2"/>
      <c r="E814" s="47"/>
      <c r="F814" s="2"/>
      <c r="G814" s="2"/>
      <c r="H814" s="2"/>
      <c r="I814" s="2"/>
      <c r="J814" s="2"/>
      <c r="K814" s="2"/>
      <c r="L814" s="2"/>
      <c r="M814" s="320"/>
      <c r="N814" s="2"/>
      <c r="O814" s="2"/>
      <c r="P814" s="2"/>
      <c r="Q814" s="2"/>
      <c r="R814" s="2"/>
      <c r="S814" s="2"/>
      <c r="T814" s="2"/>
      <c r="U814" s="2"/>
      <c r="V814" s="2"/>
      <c r="W814" s="2"/>
      <c r="X814" s="2"/>
      <c r="Y814" s="2"/>
      <c r="Z814" s="2"/>
      <c r="AA814" s="2"/>
    </row>
    <row r="815" spans="1:27" hidden="1">
      <c r="A815" s="2"/>
      <c r="B815" s="2"/>
      <c r="C815" s="47"/>
      <c r="D815" s="2"/>
      <c r="E815" s="47"/>
      <c r="F815" s="2"/>
      <c r="G815" s="2"/>
      <c r="H815" s="2"/>
      <c r="I815" s="2"/>
      <c r="J815" s="2"/>
      <c r="K815" s="2"/>
      <c r="L815" s="2"/>
      <c r="M815" s="320"/>
      <c r="N815" s="2"/>
      <c r="O815" s="2"/>
      <c r="P815" s="2"/>
      <c r="Q815" s="2"/>
      <c r="R815" s="2"/>
      <c r="S815" s="2"/>
      <c r="T815" s="2"/>
      <c r="U815" s="2"/>
      <c r="V815" s="2"/>
      <c r="W815" s="2"/>
      <c r="X815" s="2"/>
      <c r="Y815" s="2"/>
      <c r="Z815" s="2"/>
      <c r="AA815" s="2"/>
    </row>
    <row r="816" spans="1:27" hidden="1">
      <c r="A816" s="2"/>
      <c r="B816" s="2"/>
      <c r="C816" s="47"/>
      <c r="D816" s="2"/>
      <c r="E816" s="47"/>
      <c r="F816" s="2"/>
      <c r="G816" s="2"/>
      <c r="H816" s="2"/>
      <c r="I816" s="2"/>
      <c r="J816" s="2"/>
      <c r="K816" s="2"/>
      <c r="L816" s="2"/>
      <c r="M816" s="320"/>
      <c r="N816" s="2"/>
      <c r="O816" s="2"/>
      <c r="P816" s="2"/>
      <c r="Q816" s="2"/>
      <c r="R816" s="2"/>
      <c r="S816" s="2"/>
      <c r="T816" s="2"/>
      <c r="U816" s="2"/>
      <c r="V816" s="2"/>
      <c r="W816" s="2"/>
      <c r="X816" s="2"/>
      <c r="Y816" s="2"/>
      <c r="Z816" s="2"/>
      <c r="AA816" s="2"/>
    </row>
    <row r="817" spans="1:27" hidden="1">
      <c r="A817" s="2"/>
      <c r="B817" s="2"/>
      <c r="C817" s="47"/>
      <c r="D817" s="2"/>
      <c r="E817" s="47"/>
      <c r="F817" s="2"/>
      <c r="G817" s="2"/>
      <c r="H817" s="2"/>
      <c r="I817" s="2"/>
      <c r="J817" s="2"/>
      <c r="K817" s="2"/>
      <c r="L817" s="2"/>
      <c r="M817" s="320"/>
      <c r="N817" s="2"/>
      <c r="O817" s="2"/>
      <c r="P817" s="2"/>
      <c r="Q817" s="2"/>
      <c r="R817" s="2"/>
      <c r="S817" s="2"/>
      <c r="T817" s="2"/>
      <c r="U817" s="2"/>
      <c r="V817" s="2"/>
      <c r="W817" s="2"/>
      <c r="X817" s="2"/>
      <c r="Y817" s="2"/>
      <c r="Z817" s="2"/>
      <c r="AA817" s="2"/>
    </row>
    <row r="818" spans="1:27" hidden="1">
      <c r="A818" s="2"/>
      <c r="B818" s="2"/>
      <c r="C818" s="47"/>
      <c r="D818" s="2"/>
      <c r="E818" s="47"/>
      <c r="F818" s="2"/>
      <c r="G818" s="2"/>
      <c r="H818" s="2"/>
      <c r="I818" s="2"/>
      <c r="J818" s="2"/>
      <c r="K818" s="2"/>
      <c r="L818" s="2"/>
      <c r="M818" s="320"/>
      <c r="N818" s="2"/>
      <c r="O818" s="2"/>
      <c r="P818" s="2"/>
      <c r="Q818" s="2"/>
      <c r="R818" s="2"/>
      <c r="S818" s="2"/>
      <c r="T818" s="2"/>
      <c r="U818" s="2"/>
      <c r="V818" s="2"/>
      <c r="W818" s="2"/>
      <c r="X818" s="2"/>
      <c r="Y818" s="2"/>
      <c r="Z818" s="2"/>
      <c r="AA818" s="2"/>
    </row>
    <row r="819" spans="1:27" hidden="1">
      <c r="A819" s="2"/>
      <c r="B819" s="2"/>
      <c r="C819" s="47"/>
      <c r="D819" s="2"/>
      <c r="E819" s="47"/>
      <c r="F819" s="2"/>
      <c r="G819" s="2"/>
      <c r="H819" s="2"/>
      <c r="I819" s="2"/>
      <c r="J819" s="2"/>
      <c r="K819" s="2"/>
      <c r="L819" s="2"/>
      <c r="M819" s="320"/>
      <c r="N819" s="2"/>
      <c r="O819" s="2"/>
      <c r="P819" s="2"/>
      <c r="Q819" s="2"/>
      <c r="R819" s="2"/>
      <c r="S819" s="2"/>
      <c r="T819" s="2"/>
      <c r="U819" s="2"/>
      <c r="V819" s="2"/>
      <c r="W819" s="2"/>
      <c r="X819" s="2"/>
      <c r="Y819" s="2"/>
      <c r="Z819" s="2"/>
      <c r="AA819" s="2"/>
    </row>
    <row r="820" spans="1:27" hidden="1">
      <c r="A820" s="2"/>
      <c r="B820" s="2"/>
      <c r="C820" s="47"/>
      <c r="D820" s="2"/>
      <c r="E820" s="47"/>
      <c r="F820" s="2"/>
      <c r="G820" s="2"/>
      <c r="H820" s="2"/>
      <c r="I820" s="2"/>
      <c r="J820" s="2"/>
      <c r="K820" s="2"/>
      <c r="L820" s="2"/>
      <c r="M820" s="320"/>
      <c r="N820" s="2"/>
      <c r="O820" s="2"/>
      <c r="P820" s="2"/>
      <c r="Q820" s="2"/>
      <c r="R820" s="2"/>
      <c r="S820" s="2"/>
      <c r="T820" s="2"/>
      <c r="U820" s="2"/>
      <c r="V820" s="2"/>
      <c r="W820" s="2"/>
      <c r="X820" s="2"/>
      <c r="Y820" s="2"/>
      <c r="Z820" s="2"/>
      <c r="AA820" s="2"/>
    </row>
    <row r="821" spans="1:27" hidden="1">
      <c r="A821" s="2"/>
      <c r="B821" s="2"/>
      <c r="C821" s="47"/>
      <c r="D821" s="2"/>
      <c r="E821" s="47"/>
      <c r="F821" s="2"/>
      <c r="G821" s="2"/>
      <c r="H821" s="2"/>
      <c r="I821" s="2"/>
      <c r="J821" s="2"/>
      <c r="K821" s="2"/>
      <c r="L821" s="2"/>
      <c r="M821" s="320"/>
      <c r="N821" s="2"/>
      <c r="O821" s="2"/>
      <c r="P821" s="2"/>
      <c r="Q821" s="2"/>
      <c r="R821" s="2"/>
      <c r="S821" s="2"/>
      <c r="T821" s="2"/>
      <c r="U821" s="2"/>
      <c r="V821" s="2"/>
      <c r="W821" s="2"/>
      <c r="X821" s="2"/>
      <c r="Y821" s="2"/>
      <c r="Z821" s="2"/>
      <c r="AA821" s="2"/>
    </row>
    <row r="822" spans="1:27" hidden="1">
      <c r="A822" s="2"/>
      <c r="B822" s="2"/>
      <c r="C822" s="47"/>
      <c r="D822" s="2"/>
      <c r="E822" s="47"/>
      <c r="F822" s="2"/>
      <c r="G822" s="2"/>
      <c r="H822" s="2"/>
      <c r="I822" s="2"/>
      <c r="J822" s="2"/>
      <c r="K822" s="2"/>
      <c r="L822" s="2"/>
      <c r="M822" s="320"/>
      <c r="N822" s="2"/>
      <c r="O822" s="2"/>
      <c r="P822" s="2"/>
      <c r="Q822" s="2"/>
      <c r="R822" s="2"/>
      <c r="S822" s="2"/>
      <c r="T822" s="2"/>
      <c r="U822" s="2"/>
      <c r="V822" s="2"/>
      <c r="W822" s="2"/>
      <c r="X822" s="2"/>
      <c r="Y822" s="2"/>
      <c r="Z822" s="2"/>
      <c r="AA822" s="2"/>
    </row>
    <row r="823" spans="1:27" hidden="1">
      <c r="A823" s="2"/>
      <c r="B823" s="2"/>
      <c r="C823" s="47"/>
      <c r="D823" s="2"/>
      <c r="E823" s="47"/>
      <c r="F823" s="2"/>
      <c r="G823" s="2"/>
      <c r="H823" s="2"/>
      <c r="I823" s="2"/>
      <c r="J823" s="2"/>
      <c r="K823" s="2"/>
      <c r="L823" s="2"/>
      <c r="M823" s="320"/>
      <c r="N823" s="2"/>
      <c r="O823" s="2"/>
      <c r="P823" s="2"/>
      <c r="Q823" s="2"/>
      <c r="R823" s="2"/>
      <c r="S823" s="2"/>
      <c r="T823" s="2"/>
      <c r="U823" s="2"/>
      <c r="V823" s="2"/>
      <c r="W823" s="2"/>
      <c r="X823" s="2"/>
      <c r="Y823" s="2"/>
      <c r="Z823" s="2"/>
      <c r="AA823" s="2"/>
    </row>
    <row r="824" spans="1:27" hidden="1">
      <c r="A824" s="2"/>
      <c r="B824" s="2"/>
      <c r="C824" s="47"/>
      <c r="D824" s="2"/>
      <c r="E824" s="47"/>
      <c r="F824" s="2"/>
      <c r="G824" s="2"/>
      <c r="H824" s="2"/>
      <c r="I824" s="2"/>
      <c r="J824" s="2"/>
      <c r="K824" s="2"/>
      <c r="L824" s="2"/>
      <c r="M824" s="320"/>
      <c r="N824" s="2"/>
      <c r="O824" s="2"/>
      <c r="P824" s="2"/>
      <c r="Q824" s="2"/>
      <c r="R824" s="2"/>
      <c r="S824" s="2"/>
      <c r="T824" s="2"/>
      <c r="U824" s="2"/>
      <c r="V824" s="2"/>
      <c r="W824" s="2"/>
      <c r="X824" s="2"/>
      <c r="Y824" s="2"/>
      <c r="Z824" s="2"/>
      <c r="AA824" s="2"/>
    </row>
    <row r="825" spans="1:27" hidden="1">
      <c r="A825" s="2"/>
      <c r="B825" s="2"/>
      <c r="C825" s="47"/>
      <c r="D825" s="2"/>
      <c r="E825" s="47"/>
      <c r="F825" s="2"/>
      <c r="G825" s="2"/>
      <c r="H825" s="2"/>
      <c r="I825" s="2"/>
      <c r="J825" s="2"/>
      <c r="K825" s="2"/>
      <c r="L825" s="2"/>
      <c r="M825" s="320"/>
      <c r="N825" s="2"/>
      <c r="O825" s="2"/>
      <c r="P825" s="2"/>
      <c r="Q825" s="2"/>
      <c r="R825" s="2"/>
      <c r="S825" s="2"/>
      <c r="T825" s="2"/>
      <c r="U825" s="2"/>
      <c r="V825" s="2"/>
      <c r="W825" s="2"/>
      <c r="X825" s="2"/>
      <c r="Y825" s="2"/>
      <c r="Z825" s="2"/>
      <c r="AA825" s="2"/>
    </row>
    <row r="826" spans="1:27" hidden="1">
      <c r="A826" s="2"/>
      <c r="B826" s="2"/>
      <c r="C826" s="47"/>
      <c r="D826" s="2"/>
      <c r="E826" s="47"/>
      <c r="F826" s="2"/>
      <c r="G826" s="2"/>
      <c r="H826" s="2"/>
      <c r="I826" s="2"/>
      <c r="J826" s="2"/>
      <c r="K826" s="2"/>
      <c r="L826" s="2"/>
      <c r="M826" s="320"/>
      <c r="N826" s="2"/>
      <c r="O826" s="2"/>
      <c r="P826" s="2"/>
      <c r="Q826" s="2"/>
      <c r="R826" s="2"/>
      <c r="S826" s="2"/>
      <c r="T826" s="2"/>
      <c r="U826" s="2"/>
      <c r="V826" s="2"/>
      <c r="W826" s="2"/>
      <c r="X826" s="2"/>
      <c r="Y826" s="2"/>
      <c r="Z826" s="2"/>
      <c r="AA826" s="2"/>
    </row>
    <row r="827" spans="1:27" hidden="1">
      <c r="A827" s="2"/>
      <c r="B827" s="2"/>
      <c r="C827" s="47"/>
      <c r="D827" s="2"/>
      <c r="E827" s="47"/>
      <c r="F827" s="2"/>
      <c r="G827" s="2"/>
      <c r="H827" s="2"/>
      <c r="I827" s="2"/>
      <c r="J827" s="2"/>
      <c r="K827" s="2"/>
      <c r="L827" s="2"/>
      <c r="M827" s="320"/>
      <c r="N827" s="2"/>
      <c r="O827" s="2"/>
      <c r="P827" s="2"/>
      <c r="Q827" s="2"/>
      <c r="R827" s="2"/>
      <c r="S827" s="2"/>
      <c r="T827" s="2"/>
      <c r="U827" s="2"/>
      <c r="V827" s="2"/>
      <c r="W827" s="2"/>
      <c r="X827" s="2"/>
      <c r="Y827" s="2"/>
      <c r="Z827" s="2"/>
      <c r="AA827" s="2"/>
    </row>
    <row r="828" spans="1:27" hidden="1">
      <c r="A828" s="2"/>
      <c r="B828" s="2"/>
      <c r="C828" s="47"/>
      <c r="D828" s="2"/>
      <c r="E828" s="47"/>
      <c r="F828" s="2"/>
      <c r="G828" s="2"/>
      <c r="H828" s="2"/>
      <c r="I828" s="2"/>
      <c r="J828" s="2"/>
      <c r="K828" s="2"/>
      <c r="L828" s="2"/>
      <c r="M828" s="320"/>
      <c r="N828" s="2"/>
      <c r="O828" s="2"/>
      <c r="P828" s="2"/>
      <c r="Q828" s="2"/>
      <c r="R828" s="2"/>
      <c r="S828" s="2"/>
      <c r="T828" s="2"/>
      <c r="U828" s="2"/>
      <c r="V828" s="2"/>
      <c r="W828" s="2"/>
      <c r="X828" s="2"/>
      <c r="Y828" s="2"/>
      <c r="Z828" s="2"/>
      <c r="AA828" s="2"/>
    </row>
    <row r="829" spans="1:27" hidden="1">
      <c r="A829" s="2"/>
      <c r="B829" s="2"/>
      <c r="C829" s="47"/>
      <c r="D829" s="2"/>
      <c r="E829" s="47"/>
      <c r="F829" s="2"/>
      <c r="G829" s="2"/>
      <c r="H829" s="2"/>
      <c r="I829" s="2"/>
      <c r="J829" s="2"/>
      <c r="K829" s="2"/>
      <c r="L829" s="2"/>
      <c r="M829" s="320"/>
      <c r="N829" s="2"/>
      <c r="O829" s="2"/>
      <c r="P829" s="2"/>
      <c r="Q829" s="2"/>
      <c r="R829" s="2"/>
      <c r="S829" s="2"/>
      <c r="T829" s="2"/>
      <c r="U829" s="2"/>
      <c r="V829" s="2"/>
      <c r="W829" s="2"/>
      <c r="X829" s="2"/>
      <c r="Y829" s="2"/>
      <c r="Z829" s="2"/>
      <c r="AA829" s="2"/>
    </row>
    <row r="830" spans="1:27" hidden="1">
      <c r="A830" s="2"/>
      <c r="B830" s="2"/>
      <c r="C830" s="47"/>
      <c r="D830" s="2"/>
      <c r="E830" s="47"/>
      <c r="F830" s="2"/>
      <c r="G830" s="2"/>
      <c r="H830" s="2"/>
      <c r="I830" s="2"/>
      <c r="J830" s="2"/>
      <c r="K830" s="2"/>
      <c r="L830" s="2"/>
      <c r="M830" s="320"/>
      <c r="N830" s="2"/>
      <c r="O830" s="2"/>
      <c r="P830" s="2"/>
      <c r="Q830" s="2"/>
      <c r="R830" s="2"/>
      <c r="S830" s="2"/>
      <c r="T830" s="2"/>
      <c r="U830" s="2"/>
      <c r="V830" s="2"/>
      <c r="W830" s="2"/>
      <c r="X830" s="2"/>
      <c r="Y830" s="2"/>
      <c r="Z830" s="2"/>
      <c r="AA830" s="2"/>
    </row>
    <row r="831" spans="1:27" hidden="1">
      <c r="A831" s="2"/>
      <c r="B831" s="2"/>
      <c r="C831" s="47"/>
      <c r="D831" s="2"/>
      <c r="E831" s="47"/>
      <c r="F831" s="2"/>
      <c r="G831" s="2"/>
      <c r="H831" s="2"/>
      <c r="I831" s="2"/>
      <c r="J831" s="2"/>
      <c r="K831" s="2"/>
      <c r="L831" s="2"/>
      <c r="M831" s="320"/>
      <c r="N831" s="2"/>
      <c r="O831" s="2"/>
      <c r="P831" s="2"/>
      <c r="Q831" s="2"/>
      <c r="R831" s="2"/>
      <c r="S831" s="2"/>
      <c r="T831" s="2"/>
      <c r="U831" s="2"/>
      <c r="V831" s="2"/>
      <c r="W831" s="2"/>
      <c r="X831" s="2"/>
      <c r="Y831" s="2"/>
      <c r="Z831" s="2"/>
      <c r="AA831" s="2"/>
    </row>
    <row r="832" spans="1:27" hidden="1">
      <c r="A832" s="2"/>
      <c r="B832" s="2"/>
      <c r="C832" s="47"/>
      <c r="D832" s="2"/>
      <c r="E832" s="47"/>
      <c r="F832" s="2"/>
      <c r="G832" s="2"/>
      <c r="H832" s="2"/>
      <c r="I832" s="2"/>
      <c r="J832" s="2"/>
      <c r="K832" s="2"/>
      <c r="L832" s="2"/>
      <c r="M832" s="320"/>
      <c r="N832" s="2"/>
      <c r="O832" s="2"/>
      <c r="P832" s="2"/>
      <c r="Q832" s="2"/>
      <c r="R832" s="2"/>
      <c r="S832" s="2"/>
      <c r="T832" s="2"/>
      <c r="U832" s="2"/>
      <c r="V832" s="2"/>
      <c r="W832" s="2"/>
      <c r="X832" s="2"/>
      <c r="Y832" s="2"/>
      <c r="Z832" s="2"/>
      <c r="AA832" s="2"/>
    </row>
    <row r="833" spans="1:27" hidden="1">
      <c r="A833" s="2"/>
      <c r="B833" s="2"/>
      <c r="C833" s="47"/>
      <c r="D833" s="2"/>
      <c r="E833" s="47"/>
      <c r="F833" s="2"/>
      <c r="G833" s="2"/>
      <c r="H833" s="2"/>
      <c r="I833" s="2"/>
      <c r="J833" s="2"/>
      <c r="K833" s="2"/>
      <c r="L833" s="2"/>
      <c r="M833" s="320"/>
      <c r="N833" s="2"/>
      <c r="O833" s="2"/>
      <c r="P833" s="2"/>
      <c r="Q833" s="2"/>
      <c r="R833" s="2"/>
      <c r="S833" s="2"/>
      <c r="T833" s="2"/>
      <c r="U833" s="2"/>
      <c r="V833" s="2"/>
      <c r="W833" s="2"/>
      <c r="X833" s="2"/>
      <c r="Y833" s="2"/>
      <c r="Z833" s="2"/>
      <c r="AA833" s="2"/>
    </row>
    <row r="834" spans="1:27" hidden="1">
      <c r="A834" s="2"/>
      <c r="B834" s="2"/>
      <c r="C834" s="47"/>
      <c r="D834" s="2"/>
      <c r="E834" s="47"/>
      <c r="F834" s="2"/>
      <c r="G834" s="2"/>
      <c r="H834" s="2"/>
      <c r="I834" s="2"/>
      <c r="J834" s="2"/>
      <c r="K834" s="2"/>
      <c r="L834" s="2"/>
      <c r="M834" s="320"/>
      <c r="N834" s="2"/>
      <c r="O834" s="2"/>
      <c r="P834" s="2"/>
      <c r="Q834" s="2"/>
      <c r="R834" s="2"/>
      <c r="S834" s="2"/>
      <c r="T834" s="2"/>
      <c r="U834" s="2"/>
      <c r="V834" s="2"/>
      <c r="W834" s="2"/>
      <c r="X834" s="2"/>
      <c r="Y834" s="2"/>
      <c r="Z834" s="2"/>
      <c r="AA834" s="2"/>
    </row>
    <row r="835" spans="1:27" hidden="1">
      <c r="A835" s="2"/>
      <c r="B835" s="2"/>
      <c r="C835" s="47"/>
      <c r="D835" s="2"/>
      <c r="E835" s="47"/>
      <c r="F835" s="2"/>
      <c r="G835" s="2"/>
      <c r="H835" s="2"/>
      <c r="I835" s="2"/>
      <c r="J835" s="2"/>
      <c r="K835" s="2"/>
      <c r="L835" s="2"/>
      <c r="M835" s="320"/>
      <c r="N835" s="2"/>
      <c r="O835" s="2"/>
      <c r="P835" s="2"/>
      <c r="Q835" s="2"/>
      <c r="R835" s="2"/>
      <c r="S835" s="2"/>
      <c r="T835" s="2"/>
      <c r="U835" s="2"/>
      <c r="V835" s="2"/>
      <c r="W835" s="2"/>
      <c r="X835" s="2"/>
      <c r="Y835" s="2"/>
      <c r="Z835" s="2"/>
      <c r="AA835" s="2"/>
    </row>
    <row r="836" spans="1:27" hidden="1">
      <c r="A836" s="2"/>
      <c r="B836" s="2"/>
      <c r="C836" s="47"/>
      <c r="D836" s="2"/>
      <c r="E836" s="47"/>
      <c r="F836" s="2"/>
      <c r="G836" s="2"/>
      <c r="H836" s="2"/>
      <c r="I836" s="2"/>
      <c r="J836" s="2"/>
      <c r="K836" s="2"/>
      <c r="L836" s="2"/>
      <c r="M836" s="320"/>
      <c r="N836" s="2"/>
      <c r="O836" s="2"/>
      <c r="P836" s="2"/>
      <c r="Q836" s="2"/>
      <c r="R836" s="2"/>
      <c r="S836" s="2"/>
      <c r="T836" s="2"/>
      <c r="U836" s="2"/>
      <c r="V836" s="2"/>
      <c r="W836" s="2"/>
      <c r="X836" s="2"/>
      <c r="Y836" s="2"/>
      <c r="Z836" s="2"/>
      <c r="AA836" s="2"/>
    </row>
    <row r="837" spans="1:27" hidden="1">
      <c r="A837" s="2"/>
      <c r="B837" s="2"/>
      <c r="C837" s="47"/>
      <c r="D837" s="2"/>
      <c r="E837" s="47"/>
      <c r="F837" s="2"/>
      <c r="G837" s="2"/>
      <c r="H837" s="2"/>
      <c r="I837" s="2"/>
      <c r="J837" s="2"/>
      <c r="K837" s="2"/>
      <c r="L837" s="2"/>
      <c r="M837" s="320"/>
      <c r="N837" s="2"/>
      <c r="O837" s="2"/>
      <c r="P837" s="2"/>
      <c r="Q837" s="2"/>
      <c r="R837" s="2"/>
      <c r="S837" s="2"/>
      <c r="T837" s="2"/>
      <c r="U837" s="2"/>
      <c r="V837" s="2"/>
      <c r="W837" s="2"/>
      <c r="X837" s="2"/>
      <c r="Y837" s="2"/>
      <c r="Z837" s="2"/>
      <c r="AA837" s="2"/>
    </row>
    <row r="838" spans="1:27" hidden="1">
      <c r="A838" s="2"/>
      <c r="B838" s="2"/>
      <c r="C838" s="47"/>
      <c r="D838" s="2"/>
      <c r="E838" s="47"/>
      <c r="F838" s="2"/>
      <c r="G838" s="2"/>
      <c r="H838" s="2"/>
      <c r="I838" s="2"/>
      <c r="J838" s="2"/>
      <c r="K838" s="2"/>
      <c r="L838" s="2"/>
      <c r="M838" s="320"/>
      <c r="N838" s="2"/>
      <c r="O838" s="2"/>
      <c r="P838" s="2"/>
      <c r="Q838" s="2"/>
      <c r="R838" s="2"/>
      <c r="S838" s="2"/>
      <c r="T838" s="2"/>
      <c r="U838" s="2"/>
      <c r="V838" s="2"/>
      <c r="W838" s="2"/>
      <c r="X838" s="2"/>
      <c r="Y838" s="2"/>
      <c r="Z838" s="2"/>
      <c r="AA838" s="2"/>
    </row>
    <row r="839" spans="1:27" hidden="1">
      <c r="A839" s="2"/>
      <c r="B839" s="2"/>
      <c r="C839" s="47"/>
      <c r="D839" s="2"/>
      <c r="E839" s="47"/>
      <c r="F839" s="2"/>
      <c r="G839" s="2"/>
      <c r="H839" s="2"/>
      <c r="I839" s="2"/>
      <c r="J839" s="2"/>
      <c r="K839" s="2"/>
      <c r="L839" s="2"/>
      <c r="M839" s="320"/>
      <c r="N839" s="2"/>
      <c r="O839" s="2"/>
      <c r="P839" s="2"/>
      <c r="Q839" s="2"/>
      <c r="R839" s="2"/>
      <c r="S839" s="2"/>
      <c r="T839" s="2"/>
      <c r="U839" s="2"/>
      <c r="V839" s="2"/>
      <c r="W839" s="2"/>
      <c r="X839" s="2"/>
      <c r="Y839" s="2"/>
      <c r="Z839" s="2"/>
      <c r="AA839" s="2"/>
    </row>
    <row r="840" spans="1:27" hidden="1">
      <c r="A840" s="2"/>
      <c r="B840" s="2"/>
      <c r="C840" s="47"/>
      <c r="D840" s="2"/>
      <c r="E840" s="47"/>
      <c r="F840" s="2"/>
      <c r="G840" s="2"/>
      <c r="H840" s="2"/>
      <c r="I840" s="2"/>
      <c r="J840" s="2"/>
      <c r="K840" s="2"/>
      <c r="L840" s="2"/>
      <c r="M840" s="320"/>
      <c r="N840" s="2"/>
      <c r="O840" s="2"/>
      <c r="P840" s="2"/>
      <c r="Q840" s="2"/>
      <c r="R840" s="2"/>
      <c r="S840" s="2"/>
      <c r="T840" s="2"/>
      <c r="U840" s="2"/>
      <c r="V840" s="2"/>
      <c r="W840" s="2"/>
      <c r="X840" s="2"/>
      <c r="Y840" s="2"/>
      <c r="Z840" s="2"/>
      <c r="AA840" s="2"/>
    </row>
    <row r="841" spans="1:27" hidden="1">
      <c r="A841" s="2"/>
      <c r="B841" s="2"/>
      <c r="C841" s="47"/>
      <c r="D841" s="2"/>
      <c r="E841" s="47"/>
      <c r="F841" s="2"/>
      <c r="G841" s="2"/>
      <c r="H841" s="2"/>
      <c r="I841" s="2"/>
      <c r="J841" s="2"/>
      <c r="K841" s="2"/>
      <c r="L841" s="2"/>
      <c r="M841" s="320"/>
      <c r="N841" s="2"/>
      <c r="O841" s="2"/>
      <c r="P841" s="2"/>
      <c r="Q841" s="2"/>
      <c r="R841" s="2"/>
      <c r="S841" s="2"/>
      <c r="T841" s="2"/>
      <c r="U841" s="2"/>
      <c r="V841" s="2"/>
      <c r="W841" s="2"/>
      <c r="X841" s="2"/>
      <c r="Y841" s="2"/>
      <c r="Z841" s="2"/>
      <c r="AA841" s="2"/>
    </row>
    <row r="842" spans="1:27" hidden="1">
      <c r="A842" s="2"/>
      <c r="B842" s="2"/>
      <c r="C842" s="47"/>
      <c r="D842" s="2"/>
      <c r="E842" s="47"/>
      <c r="F842" s="2"/>
      <c r="G842" s="2"/>
      <c r="H842" s="2"/>
      <c r="I842" s="2"/>
      <c r="J842" s="2"/>
      <c r="K842" s="2"/>
      <c r="L842" s="2"/>
      <c r="M842" s="320"/>
      <c r="N842" s="2"/>
      <c r="O842" s="2"/>
      <c r="P842" s="2"/>
      <c r="Q842" s="2"/>
      <c r="R842" s="2"/>
      <c r="S842" s="2"/>
      <c r="T842" s="2"/>
      <c r="U842" s="2"/>
      <c r="V842" s="2"/>
      <c r="W842" s="2"/>
      <c r="X842" s="2"/>
      <c r="Y842" s="2"/>
      <c r="Z842" s="2"/>
      <c r="AA842" s="2"/>
    </row>
    <row r="843" spans="1:27" hidden="1">
      <c r="A843" s="2"/>
      <c r="B843" s="2"/>
      <c r="C843" s="47"/>
      <c r="D843" s="2"/>
      <c r="E843" s="47"/>
      <c r="F843" s="2"/>
      <c r="G843" s="2"/>
      <c r="H843" s="2"/>
      <c r="I843" s="2"/>
      <c r="J843" s="2"/>
      <c r="K843" s="2"/>
      <c r="L843" s="2"/>
      <c r="M843" s="320"/>
      <c r="N843" s="2"/>
      <c r="O843" s="2"/>
      <c r="P843" s="2"/>
      <c r="Q843" s="2"/>
      <c r="R843" s="2"/>
      <c r="S843" s="2"/>
      <c r="T843" s="2"/>
      <c r="U843" s="2"/>
      <c r="V843" s="2"/>
      <c r="W843" s="2"/>
      <c r="X843" s="2"/>
      <c r="Y843" s="2"/>
      <c r="Z843" s="2"/>
      <c r="AA843" s="2"/>
    </row>
    <row r="844" spans="1:27" hidden="1">
      <c r="A844" s="2"/>
      <c r="B844" s="2"/>
      <c r="C844" s="47"/>
      <c r="D844" s="2"/>
      <c r="E844" s="47"/>
      <c r="F844" s="2"/>
      <c r="G844" s="2"/>
      <c r="H844" s="2"/>
      <c r="I844" s="2"/>
      <c r="J844" s="2"/>
      <c r="K844" s="2"/>
      <c r="L844" s="2"/>
      <c r="M844" s="320"/>
      <c r="N844" s="2"/>
      <c r="O844" s="2"/>
      <c r="P844" s="2"/>
      <c r="Q844" s="2"/>
      <c r="R844" s="2"/>
      <c r="S844" s="2"/>
      <c r="T844" s="2"/>
      <c r="U844" s="2"/>
      <c r="V844" s="2"/>
      <c r="W844" s="2"/>
      <c r="X844" s="2"/>
      <c r="Y844" s="2"/>
      <c r="Z844" s="2"/>
      <c r="AA844" s="2"/>
    </row>
    <row r="845" spans="1:27" hidden="1">
      <c r="A845" s="2"/>
      <c r="B845" s="2"/>
      <c r="C845" s="47"/>
      <c r="D845" s="2"/>
      <c r="E845" s="47"/>
      <c r="F845" s="2"/>
      <c r="G845" s="2"/>
      <c r="H845" s="2"/>
      <c r="I845" s="2"/>
      <c r="J845" s="2"/>
      <c r="K845" s="2"/>
      <c r="L845" s="2"/>
      <c r="M845" s="320"/>
      <c r="N845" s="2"/>
      <c r="O845" s="2"/>
      <c r="P845" s="2"/>
      <c r="Q845" s="2"/>
      <c r="R845" s="2"/>
      <c r="S845" s="2"/>
      <c r="T845" s="2"/>
      <c r="U845" s="2"/>
      <c r="V845" s="2"/>
      <c r="W845" s="2"/>
      <c r="X845" s="2"/>
      <c r="Y845" s="2"/>
      <c r="Z845" s="2"/>
      <c r="AA845" s="2"/>
    </row>
    <row r="846" spans="1:27" hidden="1">
      <c r="A846" s="2"/>
      <c r="B846" s="2"/>
      <c r="C846" s="47"/>
      <c r="D846" s="2"/>
      <c r="E846" s="47"/>
      <c r="F846" s="2"/>
      <c r="G846" s="2"/>
      <c r="H846" s="2"/>
      <c r="I846" s="2"/>
      <c r="J846" s="2"/>
      <c r="K846" s="2"/>
      <c r="L846" s="2"/>
      <c r="M846" s="320"/>
      <c r="N846" s="2"/>
      <c r="O846" s="2"/>
      <c r="P846" s="2"/>
      <c r="Q846" s="2"/>
      <c r="R846" s="2"/>
      <c r="S846" s="2"/>
      <c r="T846" s="2"/>
      <c r="U846" s="2"/>
      <c r="V846" s="2"/>
      <c r="W846" s="2"/>
      <c r="X846" s="2"/>
      <c r="Y846" s="2"/>
      <c r="Z846" s="2"/>
      <c r="AA846" s="2"/>
    </row>
    <row r="847" spans="1:27" hidden="1">
      <c r="A847" s="2"/>
      <c r="B847" s="2"/>
      <c r="C847" s="47"/>
      <c r="D847" s="2"/>
      <c r="E847" s="47"/>
      <c r="F847" s="2"/>
      <c r="G847" s="2"/>
      <c r="H847" s="2"/>
      <c r="I847" s="2"/>
      <c r="J847" s="2"/>
      <c r="K847" s="2"/>
      <c r="L847" s="2"/>
      <c r="M847" s="320"/>
      <c r="N847" s="2"/>
      <c r="O847" s="2"/>
      <c r="P847" s="2"/>
      <c r="Q847" s="2"/>
      <c r="R847" s="2"/>
      <c r="S847" s="2"/>
      <c r="T847" s="2"/>
      <c r="U847" s="2"/>
      <c r="V847" s="2"/>
      <c r="W847" s="2"/>
      <c r="X847" s="2"/>
      <c r="Y847" s="2"/>
      <c r="Z847" s="2"/>
      <c r="AA847" s="2"/>
    </row>
    <row r="848" spans="1:27" hidden="1">
      <c r="A848" s="2"/>
      <c r="B848" s="2"/>
      <c r="C848" s="47"/>
      <c r="D848" s="2"/>
      <c r="E848" s="47"/>
      <c r="F848" s="2"/>
      <c r="G848" s="2"/>
      <c r="H848" s="2"/>
      <c r="I848" s="2"/>
      <c r="J848" s="2"/>
      <c r="K848" s="2"/>
      <c r="L848" s="2"/>
      <c r="M848" s="320"/>
      <c r="N848" s="2"/>
      <c r="O848" s="2"/>
      <c r="P848" s="2"/>
      <c r="Q848" s="2"/>
      <c r="R848" s="2"/>
      <c r="S848" s="2"/>
      <c r="T848" s="2"/>
      <c r="U848" s="2"/>
      <c r="V848" s="2"/>
      <c r="W848" s="2"/>
      <c r="X848" s="2"/>
      <c r="Y848" s="2"/>
      <c r="Z848" s="2"/>
      <c r="AA848" s="2"/>
    </row>
    <row r="849" spans="1:27" hidden="1">
      <c r="A849" s="2"/>
      <c r="B849" s="2"/>
      <c r="C849" s="47"/>
      <c r="D849" s="2"/>
      <c r="E849" s="47"/>
      <c r="F849" s="2"/>
      <c r="G849" s="2"/>
      <c r="H849" s="2"/>
      <c r="I849" s="2"/>
      <c r="J849" s="2"/>
      <c r="K849" s="2"/>
      <c r="L849" s="2"/>
      <c r="M849" s="320"/>
      <c r="N849" s="2"/>
      <c r="O849" s="2"/>
      <c r="P849" s="2"/>
      <c r="Q849" s="2"/>
      <c r="R849" s="2"/>
      <c r="S849" s="2"/>
      <c r="T849" s="2"/>
      <c r="U849" s="2"/>
      <c r="V849" s="2"/>
      <c r="W849" s="2"/>
      <c r="X849" s="2"/>
      <c r="Y849" s="2"/>
      <c r="Z849" s="2"/>
      <c r="AA849" s="2"/>
    </row>
    <row r="850" spans="1:27" hidden="1">
      <c r="A850" s="2"/>
      <c r="B850" s="2"/>
      <c r="C850" s="47"/>
      <c r="D850" s="2"/>
      <c r="E850" s="47"/>
      <c r="F850" s="2"/>
      <c r="G850" s="2"/>
      <c r="H850" s="2"/>
      <c r="I850" s="2"/>
      <c r="J850" s="2"/>
      <c r="K850" s="2"/>
      <c r="L850" s="2"/>
      <c r="M850" s="320"/>
      <c r="N850" s="2"/>
      <c r="O850" s="2"/>
      <c r="P850" s="2"/>
      <c r="Q850" s="2"/>
      <c r="R850" s="2"/>
      <c r="S850" s="2"/>
      <c r="T850" s="2"/>
      <c r="U850" s="2"/>
      <c r="V850" s="2"/>
      <c r="W850" s="2"/>
      <c r="X850" s="2"/>
      <c r="Y850" s="2"/>
      <c r="Z850" s="2"/>
      <c r="AA850" s="2"/>
    </row>
    <row r="851" spans="1:27" hidden="1">
      <c r="A851" s="2"/>
      <c r="B851" s="2"/>
      <c r="C851" s="47"/>
      <c r="D851" s="2"/>
      <c r="E851" s="47"/>
      <c r="F851" s="2"/>
      <c r="G851" s="2"/>
      <c r="H851" s="2"/>
      <c r="I851" s="2"/>
      <c r="J851" s="2"/>
      <c r="K851" s="2"/>
      <c r="L851" s="2"/>
      <c r="M851" s="320"/>
      <c r="N851" s="2"/>
      <c r="O851" s="2"/>
      <c r="P851" s="2"/>
      <c r="Q851" s="2"/>
      <c r="R851" s="2"/>
      <c r="S851" s="2"/>
      <c r="T851" s="2"/>
      <c r="U851" s="2"/>
      <c r="V851" s="2"/>
      <c r="W851" s="2"/>
      <c r="X851" s="2"/>
      <c r="Y851" s="2"/>
      <c r="Z851" s="2"/>
      <c r="AA851" s="2"/>
    </row>
    <row r="852" spans="1:27" hidden="1">
      <c r="A852" s="2"/>
      <c r="B852" s="2"/>
      <c r="C852" s="47"/>
      <c r="D852" s="2"/>
      <c r="E852" s="47"/>
      <c r="F852" s="2"/>
      <c r="G852" s="2"/>
      <c r="H852" s="2"/>
      <c r="I852" s="2"/>
      <c r="J852" s="2"/>
      <c r="K852" s="2"/>
      <c r="L852" s="2"/>
      <c r="M852" s="320"/>
      <c r="N852" s="2"/>
      <c r="O852" s="2"/>
      <c r="P852" s="2"/>
      <c r="Q852" s="2"/>
      <c r="R852" s="2"/>
      <c r="S852" s="2"/>
      <c r="T852" s="2"/>
      <c r="U852" s="2"/>
      <c r="V852" s="2"/>
      <c r="W852" s="2"/>
      <c r="X852" s="2"/>
      <c r="Y852" s="2"/>
      <c r="Z852" s="2"/>
      <c r="AA852" s="2"/>
    </row>
    <row r="853" spans="1:27" hidden="1">
      <c r="A853" s="2"/>
      <c r="B853" s="2"/>
      <c r="C853" s="47"/>
      <c r="D853" s="2"/>
      <c r="E853" s="47"/>
      <c r="F853" s="2"/>
      <c r="G853" s="2"/>
      <c r="H853" s="2"/>
      <c r="I853" s="2"/>
      <c r="J853" s="2"/>
      <c r="K853" s="2"/>
      <c r="L853" s="2"/>
      <c r="M853" s="320"/>
      <c r="N853" s="2"/>
      <c r="O853" s="2"/>
      <c r="P853" s="2"/>
      <c r="Q853" s="2"/>
      <c r="R853" s="2"/>
      <c r="S853" s="2"/>
      <c r="T853" s="2"/>
      <c r="U853" s="2"/>
      <c r="V853" s="2"/>
      <c r="W853" s="2"/>
      <c r="X853" s="2"/>
      <c r="Y853" s="2"/>
      <c r="Z853" s="2"/>
      <c r="AA853" s="2"/>
    </row>
    <row r="854" spans="1:27" hidden="1">
      <c r="A854" s="2"/>
      <c r="B854" s="2"/>
      <c r="C854" s="47"/>
      <c r="D854" s="2"/>
      <c r="E854" s="47"/>
      <c r="F854" s="2"/>
      <c r="G854" s="2"/>
      <c r="H854" s="2"/>
      <c r="I854" s="2"/>
      <c r="J854" s="2"/>
      <c r="K854" s="2"/>
      <c r="L854" s="2"/>
      <c r="M854" s="320"/>
      <c r="N854" s="2"/>
      <c r="O854" s="2"/>
      <c r="P854" s="2"/>
      <c r="Q854" s="2"/>
      <c r="R854" s="2"/>
      <c r="S854" s="2"/>
      <c r="T854" s="2"/>
      <c r="U854" s="2"/>
      <c r="V854" s="2"/>
      <c r="W854" s="2"/>
      <c r="X854" s="2"/>
      <c r="Y854" s="2"/>
      <c r="Z854" s="2"/>
      <c r="AA854" s="2"/>
    </row>
    <row r="855" spans="1:27" hidden="1">
      <c r="A855" s="2"/>
      <c r="B855" s="2"/>
      <c r="C855" s="47"/>
      <c r="D855" s="2"/>
      <c r="E855" s="47"/>
      <c r="F855" s="2"/>
      <c r="G855" s="2"/>
      <c r="H855" s="2"/>
      <c r="I855" s="2"/>
      <c r="J855" s="2"/>
      <c r="K855" s="2"/>
      <c r="L855" s="2"/>
      <c r="M855" s="320"/>
      <c r="N855" s="2"/>
      <c r="O855" s="2"/>
      <c r="P855" s="2"/>
      <c r="Q855" s="2"/>
      <c r="R855" s="2"/>
      <c r="S855" s="2"/>
      <c r="T855" s="2"/>
      <c r="U855" s="2"/>
      <c r="V855" s="2"/>
      <c r="W855" s="2"/>
      <c r="X855" s="2"/>
      <c r="Y855" s="2"/>
      <c r="Z855" s="2"/>
      <c r="AA855" s="2"/>
    </row>
    <row r="856" spans="1:27" hidden="1">
      <c r="A856" s="2"/>
      <c r="B856" s="2"/>
      <c r="C856" s="47"/>
      <c r="D856" s="2"/>
      <c r="E856" s="47"/>
      <c r="F856" s="2"/>
      <c r="G856" s="2"/>
      <c r="H856" s="2"/>
      <c r="I856" s="2"/>
      <c r="J856" s="2"/>
      <c r="K856" s="2"/>
      <c r="L856" s="2"/>
      <c r="M856" s="320"/>
      <c r="N856" s="2"/>
      <c r="O856" s="2"/>
      <c r="P856" s="2"/>
      <c r="Q856" s="2"/>
      <c r="R856" s="2"/>
      <c r="S856" s="2"/>
      <c r="T856" s="2"/>
      <c r="U856" s="2"/>
      <c r="V856" s="2"/>
      <c r="W856" s="2"/>
      <c r="X856" s="2"/>
      <c r="Y856" s="2"/>
      <c r="Z856" s="2"/>
      <c r="AA856" s="2"/>
    </row>
    <row r="857" spans="1:27" hidden="1">
      <c r="A857" s="2"/>
      <c r="B857" s="2"/>
      <c r="C857" s="47"/>
      <c r="D857" s="2"/>
      <c r="E857" s="47"/>
      <c r="F857" s="2"/>
      <c r="G857" s="2"/>
      <c r="H857" s="2"/>
      <c r="I857" s="2"/>
      <c r="J857" s="2"/>
      <c r="K857" s="2"/>
      <c r="L857" s="2"/>
      <c r="M857" s="320"/>
      <c r="N857" s="2"/>
      <c r="O857" s="2"/>
      <c r="P857" s="2"/>
      <c r="Q857" s="2"/>
      <c r="R857" s="2"/>
      <c r="S857" s="2"/>
      <c r="T857" s="2"/>
      <c r="U857" s="2"/>
      <c r="V857" s="2"/>
      <c r="W857" s="2"/>
      <c r="X857" s="2"/>
      <c r="Y857" s="2"/>
      <c r="Z857" s="2"/>
      <c r="AA857" s="2"/>
    </row>
    <row r="858" spans="1:27" hidden="1">
      <c r="A858" s="2"/>
      <c r="B858" s="2"/>
      <c r="C858" s="47"/>
      <c r="D858" s="2"/>
      <c r="E858" s="47"/>
      <c r="F858" s="2"/>
      <c r="G858" s="2"/>
      <c r="H858" s="2"/>
      <c r="I858" s="2"/>
      <c r="J858" s="2"/>
      <c r="K858" s="2"/>
      <c r="L858" s="2"/>
      <c r="M858" s="320"/>
      <c r="N858" s="2"/>
      <c r="O858" s="2"/>
      <c r="P858" s="2"/>
      <c r="Q858" s="2"/>
      <c r="R858" s="2"/>
      <c r="S858" s="2"/>
      <c r="T858" s="2"/>
      <c r="U858" s="2"/>
      <c r="V858" s="2"/>
      <c r="W858" s="2"/>
      <c r="X858" s="2"/>
      <c r="Y858" s="2"/>
      <c r="Z858" s="2"/>
      <c r="AA858" s="2"/>
    </row>
    <row r="859" spans="1:27" hidden="1">
      <c r="A859" s="2"/>
      <c r="B859" s="2"/>
      <c r="C859" s="47"/>
      <c r="D859" s="2"/>
      <c r="E859" s="47"/>
      <c r="F859" s="2"/>
      <c r="G859" s="2"/>
      <c r="H859" s="2"/>
      <c r="I859" s="2"/>
      <c r="J859" s="2"/>
      <c r="K859" s="2"/>
      <c r="L859" s="2"/>
      <c r="M859" s="320"/>
      <c r="N859" s="2"/>
      <c r="O859" s="2"/>
      <c r="P859" s="2"/>
      <c r="Q859" s="2"/>
      <c r="R859" s="2"/>
      <c r="S859" s="2"/>
      <c r="T859" s="2"/>
      <c r="U859" s="2"/>
      <c r="V859" s="2"/>
      <c r="W859" s="2"/>
      <c r="X859" s="2"/>
      <c r="Y859" s="2"/>
      <c r="Z859" s="2"/>
      <c r="AA859" s="2"/>
    </row>
    <row r="860" spans="1:27" hidden="1">
      <c r="A860" s="2"/>
      <c r="B860" s="2"/>
      <c r="C860" s="47"/>
      <c r="D860" s="2"/>
      <c r="E860" s="47"/>
      <c r="F860" s="2"/>
      <c r="G860" s="2"/>
      <c r="H860" s="2"/>
      <c r="I860" s="2"/>
      <c r="J860" s="2"/>
      <c r="K860" s="2"/>
      <c r="L860" s="2"/>
      <c r="M860" s="320"/>
      <c r="N860" s="2"/>
      <c r="O860" s="2"/>
      <c r="P860" s="2"/>
      <c r="Q860" s="2"/>
      <c r="R860" s="2"/>
      <c r="S860" s="2"/>
      <c r="T860" s="2"/>
      <c r="U860" s="2"/>
      <c r="V860" s="2"/>
      <c r="W860" s="2"/>
      <c r="X860" s="2"/>
      <c r="Y860" s="2"/>
      <c r="Z860" s="2"/>
      <c r="AA860" s="2"/>
    </row>
    <row r="861" spans="1:27" hidden="1">
      <c r="A861" s="2"/>
      <c r="B861" s="2"/>
      <c r="C861" s="47"/>
      <c r="D861" s="2"/>
      <c r="E861" s="47"/>
      <c r="F861" s="2"/>
      <c r="G861" s="2"/>
      <c r="H861" s="2"/>
      <c r="I861" s="2"/>
      <c r="J861" s="2"/>
      <c r="K861" s="2"/>
      <c r="L861" s="2"/>
      <c r="M861" s="320"/>
      <c r="N861" s="2"/>
      <c r="O861" s="2"/>
      <c r="P861" s="2"/>
      <c r="Q861" s="2"/>
      <c r="R861" s="2"/>
      <c r="S861" s="2"/>
      <c r="T861" s="2"/>
      <c r="U861" s="2"/>
      <c r="V861" s="2"/>
      <c r="W861" s="2"/>
      <c r="X861" s="2"/>
      <c r="Y861" s="2"/>
      <c r="Z861" s="2"/>
      <c r="AA861" s="2"/>
    </row>
    <row r="862" spans="1:27" hidden="1">
      <c r="A862" s="2"/>
      <c r="B862" s="2"/>
      <c r="C862" s="47"/>
      <c r="D862" s="2"/>
      <c r="E862" s="47"/>
      <c r="F862" s="2"/>
      <c r="G862" s="2"/>
      <c r="H862" s="2"/>
      <c r="I862" s="2"/>
      <c r="J862" s="2"/>
      <c r="K862" s="2"/>
      <c r="L862" s="2"/>
      <c r="M862" s="320"/>
      <c r="N862" s="2"/>
      <c r="O862" s="2"/>
      <c r="P862" s="2"/>
      <c r="Q862" s="2"/>
      <c r="R862" s="2"/>
      <c r="S862" s="2"/>
      <c r="T862" s="2"/>
      <c r="U862" s="2"/>
      <c r="V862" s="2"/>
      <c r="W862" s="2"/>
      <c r="X862" s="2"/>
      <c r="Y862" s="2"/>
      <c r="Z862" s="2"/>
      <c r="AA862" s="2"/>
    </row>
    <row r="863" spans="1:27" hidden="1">
      <c r="A863" s="2"/>
      <c r="B863" s="2"/>
      <c r="C863" s="47"/>
      <c r="D863" s="2"/>
      <c r="E863" s="47"/>
      <c r="F863" s="2"/>
      <c r="G863" s="2"/>
      <c r="H863" s="2"/>
      <c r="I863" s="2"/>
      <c r="J863" s="2"/>
      <c r="K863" s="2"/>
      <c r="L863" s="2"/>
      <c r="M863" s="320"/>
      <c r="N863" s="2"/>
      <c r="O863" s="2"/>
      <c r="P863" s="2"/>
      <c r="Q863" s="2"/>
      <c r="R863" s="2"/>
      <c r="S863" s="2"/>
      <c r="T863" s="2"/>
      <c r="U863" s="2"/>
      <c r="V863" s="2"/>
      <c r="W863" s="2"/>
      <c r="X863" s="2"/>
      <c r="Y863" s="2"/>
      <c r="Z863" s="2"/>
      <c r="AA863" s="2"/>
    </row>
    <row r="864" spans="1:27" hidden="1">
      <c r="A864" s="2"/>
      <c r="B864" s="2"/>
      <c r="C864" s="47"/>
      <c r="D864" s="2"/>
      <c r="E864" s="47"/>
      <c r="F864" s="2"/>
      <c r="G864" s="2"/>
      <c r="H864" s="2"/>
      <c r="I864" s="2"/>
      <c r="J864" s="2"/>
      <c r="K864" s="2"/>
      <c r="L864" s="2"/>
      <c r="M864" s="320"/>
      <c r="N864" s="2"/>
      <c r="O864" s="2"/>
      <c r="P864" s="2"/>
      <c r="Q864" s="2"/>
      <c r="R864" s="2"/>
      <c r="S864" s="2"/>
      <c r="T864" s="2"/>
      <c r="U864" s="2"/>
      <c r="V864" s="2"/>
      <c r="W864" s="2"/>
      <c r="X864" s="2"/>
      <c r="Y864" s="2"/>
      <c r="Z864" s="2"/>
      <c r="AA864" s="2"/>
    </row>
    <row r="865" spans="1:27" hidden="1">
      <c r="A865" s="2"/>
      <c r="B865" s="2"/>
      <c r="C865" s="47"/>
      <c r="D865" s="2"/>
      <c r="E865" s="47"/>
      <c r="F865" s="2"/>
      <c r="G865" s="2"/>
      <c r="H865" s="2"/>
      <c r="I865" s="2"/>
      <c r="J865" s="2"/>
      <c r="K865" s="2"/>
      <c r="L865" s="2"/>
      <c r="M865" s="320"/>
      <c r="N865" s="2"/>
      <c r="O865" s="2"/>
      <c r="P865" s="2"/>
      <c r="Q865" s="2"/>
      <c r="R865" s="2"/>
      <c r="S865" s="2"/>
      <c r="T865" s="2"/>
      <c r="U865" s="2"/>
      <c r="V865" s="2"/>
      <c r="W865" s="2"/>
      <c r="X865" s="2"/>
      <c r="Y865" s="2"/>
      <c r="Z865" s="2"/>
      <c r="AA865" s="2"/>
    </row>
    <row r="866" spans="1:27" hidden="1">
      <c r="A866" s="2"/>
      <c r="B866" s="2"/>
      <c r="C866" s="47"/>
      <c r="D866" s="2"/>
      <c r="E866" s="47"/>
      <c r="F866" s="2"/>
      <c r="G866" s="2"/>
      <c r="H866" s="2"/>
      <c r="I866" s="2"/>
      <c r="J866" s="2"/>
      <c r="K866" s="2"/>
      <c r="L866" s="2"/>
      <c r="M866" s="320"/>
      <c r="N866" s="2"/>
      <c r="O866" s="2"/>
      <c r="P866" s="2"/>
      <c r="Q866" s="2"/>
      <c r="R866" s="2"/>
      <c r="S866" s="2"/>
      <c r="T866" s="2"/>
      <c r="U866" s="2"/>
      <c r="V866" s="2"/>
      <c r="W866" s="2"/>
      <c r="X866" s="2"/>
      <c r="Y866" s="2"/>
      <c r="Z866" s="2"/>
      <c r="AA866" s="2"/>
    </row>
    <row r="867" spans="1:27" hidden="1">
      <c r="A867" s="2"/>
      <c r="B867" s="2"/>
      <c r="C867" s="47"/>
      <c r="D867" s="2"/>
      <c r="E867" s="47"/>
      <c r="F867" s="2"/>
      <c r="G867" s="2"/>
      <c r="H867" s="2"/>
      <c r="I867" s="2"/>
      <c r="J867" s="2"/>
      <c r="K867" s="2"/>
      <c r="L867" s="2"/>
      <c r="M867" s="320"/>
      <c r="N867" s="2"/>
      <c r="O867" s="2"/>
      <c r="P867" s="2"/>
      <c r="Q867" s="2"/>
      <c r="R867" s="2"/>
      <c r="S867" s="2"/>
      <c r="T867" s="2"/>
      <c r="U867" s="2"/>
      <c r="V867" s="2"/>
      <c r="W867" s="2"/>
      <c r="X867" s="2"/>
      <c r="Y867" s="2"/>
      <c r="Z867" s="2"/>
      <c r="AA867" s="2"/>
    </row>
    <row r="868" spans="1:27" hidden="1">
      <c r="A868" s="2"/>
      <c r="B868" s="2"/>
      <c r="C868" s="47"/>
      <c r="D868" s="2"/>
      <c r="E868" s="47"/>
      <c r="F868" s="2"/>
      <c r="G868" s="2"/>
      <c r="H868" s="2"/>
      <c r="I868" s="2"/>
      <c r="J868" s="2"/>
      <c r="K868" s="2"/>
      <c r="L868" s="2"/>
      <c r="M868" s="320"/>
      <c r="N868" s="2"/>
      <c r="O868" s="2"/>
      <c r="P868" s="2"/>
      <c r="Q868" s="2"/>
      <c r="R868" s="2"/>
      <c r="S868" s="2"/>
      <c r="T868" s="2"/>
      <c r="U868" s="2"/>
      <c r="V868" s="2"/>
      <c r="W868" s="2"/>
      <c r="X868" s="2"/>
      <c r="Y868" s="2"/>
      <c r="Z868" s="2"/>
      <c r="AA868" s="2"/>
    </row>
    <row r="869" spans="1:27" hidden="1">
      <c r="A869" s="2"/>
      <c r="B869" s="2"/>
      <c r="C869" s="47"/>
      <c r="D869" s="2"/>
      <c r="E869" s="47"/>
      <c r="F869" s="2"/>
      <c r="G869" s="2"/>
      <c r="H869" s="2"/>
      <c r="I869" s="2"/>
      <c r="J869" s="2"/>
      <c r="K869" s="2"/>
      <c r="L869" s="2"/>
      <c r="M869" s="320"/>
      <c r="N869" s="2"/>
      <c r="O869" s="2"/>
      <c r="P869" s="2"/>
      <c r="Q869" s="2"/>
      <c r="R869" s="2"/>
      <c r="S869" s="2"/>
      <c r="T869" s="2"/>
      <c r="U869" s="2"/>
      <c r="V869" s="2"/>
      <c r="W869" s="2"/>
      <c r="X869" s="2"/>
      <c r="Y869" s="2"/>
      <c r="Z869" s="2"/>
      <c r="AA869" s="2"/>
    </row>
    <row r="870" spans="1:27" hidden="1">
      <c r="A870" s="2"/>
      <c r="B870" s="2"/>
      <c r="C870" s="47"/>
      <c r="D870" s="2"/>
      <c r="E870" s="47"/>
      <c r="F870" s="2"/>
      <c r="G870" s="2"/>
      <c r="H870" s="2"/>
      <c r="I870" s="2"/>
      <c r="J870" s="2"/>
      <c r="K870" s="2"/>
      <c r="L870" s="2"/>
      <c r="M870" s="320"/>
      <c r="N870" s="2"/>
      <c r="O870" s="2"/>
      <c r="P870" s="2"/>
      <c r="Q870" s="2"/>
      <c r="R870" s="2"/>
      <c r="S870" s="2"/>
      <c r="T870" s="2"/>
      <c r="U870" s="2"/>
      <c r="V870" s="2"/>
      <c r="W870" s="2"/>
      <c r="X870" s="2"/>
      <c r="Y870" s="2"/>
      <c r="Z870" s="2"/>
      <c r="AA870" s="2"/>
    </row>
    <row r="871" spans="1:27" hidden="1">
      <c r="A871" s="2"/>
      <c r="B871" s="2"/>
      <c r="C871" s="47"/>
      <c r="D871" s="2"/>
      <c r="E871" s="47"/>
      <c r="F871" s="2"/>
      <c r="G871" s="2"/>
      <c r="H871" s="2"/>
      <c r="I871" s="2"/>
      <c r="J871" s="2"/>
      <c r="K871" s="2"/>
      <c r="L871" s="2"/>
      <c r="M871" s="320"/>
      <c r="N871" s="2"/>
      <c r="O871" s="2"/>
      <c r="P871" s="2"/>
      <c r="Q871" s="2"/>
      <c r="R871" s="2"/>
      <c r="S871" s="2"/>
      <c r="T871" s="2"/>
      <c r="U871" s="2"/>
      <c r="V871" s="2"/>
      <c r="W871" s="2"/>
      <c r="X871" s="2"/>
      <c r="Y871" s="2"/>
      <c r="Z871" s="2"/>
      <c r="AA871" s="2"/>
    </row>
    <row r="872" spans="1:27" hidden="1">
      <c r="A872" s="2"/>
      <c r="B872" s="2"/>
      <c r="C872" s="47"/>
      <c r="D872" s="2"/>
      <c r="E872" s="47"/>
      <c r="F872" s="2"/>
      <c r="G872" s="2"/>
      <c r="H872" s="2"/>
      <c r="I872" s="2"/>
      <c r="J872" s="2"/>
      <c r="K872" s="2"/>
      <c r="L872" s="2"/>
      <c r="M872" s="320"/>
      <c r="N872" s="2"/>
      <c r="O872" s="2"/>
      <c r="P872" s="2"/>
      <c r="Q872" s="2"/>
      <c r="R872" s="2"/>
      <c r="S872" s="2"/>
      <c r="T872" s="2"/>
      <c r="U872" s="2"/>
      <c r="V872" s="2"/>
      <c r="W872" s="2"/>
      <c r="X872" s="2"/>
      <c r="Y872" s="2"/>
      <c r="Z872" s="2"/>
      <c r="AA872" s="2"/>
    </row>
    <row r="873" spans="1:27" hidden="1">
      <c r="A873" s="2"/>
      <c r="B873" s="2"/>
      <c r="C873" s="47"/>
      <c r="D873" s="2"/>
      <c r="E873" s="47"/>
      <c r="F873" s="2"/>
      <c r="G873" s="2"/>
      <c r="H873" s="2"/>
      <c r="I873" s="2"/>
      <c r="J873" s="2"/>
      <c r="K873" s="2"/>
      <c r="L873" s="2"/>
      <c r="M873" s="320"/>
      <c r="N873" s="2"/>
      <c r="O873" s="2"/>
      <c r="P873" s="2"/>
      <c r="Q873" s="2"/>
      <c r="R873" s="2"/>
      <c r="S873" s="2"/>
      <c r="T873" s="2"/>
      <c r="U873" s="2"/>
      <c r="V873" s="2"/>
      <c r="W873" s="2"/>
      <c r="X873" s="2"/>
      <c r="Y873" s="2"/>
      <c r="Z873" s="2"/>
      <c r="AA873" s="2"/>
    </row>
    <row r="874" spans="1:27" hidden="1">
      <c r="A874" s="2"/>
      <c r="B874" s="2"/>
      <c r="C874" s="47"/>
      <c r="D874" s="2"/>
      <c r="E874" s="47"/>
      <c r="F874" s="2"/>
      <c r="G874" s="2"/>
      <c r="H874" s="2"/>
      <c r="I874" s="2"/>
      <c r="J874" s="2"/>
      <c r="K874" s="2"/>
      <c r="L874" s="2"/>
      <c r="M874" s="320"/>
      <c r="N874" s="2"/>
      <c r="O874" s="2"/>
      <c r="P874" s="2"/>
      <c r="Q874" s="2"/>
      <c r="R874" s="2"/>
      <c r="S874" s="2"/>
      <c r="T874" s="2"/>
      <c r="U874" s="2"/>
      <c r="V874" s="2"/>
      <c r="W874" s="2"/>
      <c r="X874" s="2"/>
      <c r="Y874" s="2"/>
      <c r="Z874" s="2"/>
      <c r="AA874" s="2"/>
    </row>
    <row r="875" spans="1:27" hidden="1">
      <c r="A875" s="2"/>
      <c r="B875" s="2"/>
      <c r="C875" s="47"/>
      <c r="D875" s="2"/>
      <c r="E875" s="47"/>
      <c r="F875" s="2"/>
      <c r="G875" s="2"/>
      <c r="H875" s="2"/>
      <c r="I875" s="2"/>
      <c r="J875" s="2"/>
      <c r="K875" s="2"/>
      <c r="L875" s="2"/>
      <c r="M875" s="320"/>
      <c r="N875" s="2"/>
      <c r="O875" s="2"/>
      <c r="P875" s="2"/>
      <c r="Q875" s="2"/>
      <c r="R875" s="2"/>
      <c r="S875" s="2"/>
      <c r="T875" s="2"/>
      <c r="U875" s="2"/>
      <c r="V875" s="2"/>
      <c r="W875" s="2"/>
      <c r="X875" s="2"/>
      <c r="Y875" s="2"/>
      <c r="Z875" s="2"/>
      <c r="AA875" s="2"/>
    </row>
    <row r="876" spans="1:27" hidden="1">
      <c r="A876" s="2"/>
      <c r="B876" s="2"/>
      <c r="C876" s="47"/>
      <c r="D876" s="2"/>
      <c r="E876" s="47"/>
      <c r="F876" s="2"/>
      <c r="G876" s="2"/>
      <c r="H876" s="2"/>
      <c r="I876" s="2"/>
      <c r="J876" s="2"/>
      <c r="K876" s="2"/>
      <c r="L876" s="2"/>
      <c r="M876" s="320"/>
      <c r="N876" s="2"/>
      <c r="O876" s="2"/>
      <c r="P876" s="2"/>
      <c r="Q876" s="2"/>
      <c r="R876" s="2"/>
      <c r="S876" s="2"/>
      <c r="T876" s="2"/>
      <c r="U876" s="2"/>
      <c r="V876" s="2"/>
      <c r="W876" s="2"/>
      <c r="X876" s="2"/>
      <c r="Y876" s="2"/>
      <c r="Z876" s="2"/>
      <c r="AA876" s="2"/>
    </row>
    <row r="877" spans="1:27" hidden="1">
      <c r="A877" s="2"/>
      <c r="B877" s="2"/>
      <c r="C877" s="47"/>
      <c r="D877" s="2"/>
      <c r="E877" s="47"/>
      <c r="F877" s="2"/>
      <c r="G877" s="2"/>
      <c r="H877" s="2"/>
      <c r="I877" s="2"/>
      <c r="J877" s="2"/>
      <c r="K877" s="2"/>
      <c r="L877" s="2"/>
      <c r="M877" s="320"/>
      <c r="N877" s="2"/>
      <c r="O877" s="2"/>
      <c r="P877" s="2"/>
      <c r="Q877" s="2"/>
      <c r="R877" s="2"/>
      <c r="S877" s="2"/>
      <c r="T877" s="2"/>
      <c r="U877" s="2"/>
      <c r="V877" s="2"/>
      <c r="W877" s="2"/>
      <c r="X877" s="2"/>
      <c r="Y877" s="2"/>
      <c r="Z877" s="2"/>
      <c r="AA877" s="2"/>
    </row>
    <row r="878" spans="1:27" hidden="1">
      <c r="A878" s="2"/>
      <c r="B878" s="2"/>
      <c r="C878" s="47"/>
      <c r="D878" s="2"/>
      <c r="E878" s="47"/>
      <c r="F878" s="2"/>
      <c r="G878" s="2"/>
      <c r="H878" s="2"/>
      <c r="I878" s="2"/>
      <c r="J878" s="2"/>
      <c r="K878" s="2"/>
      <c r="L878" s="2"/>
      <c r="M878" s="320"/>
      <c r="N878" s="2"/>
      <c r="O878" s="2"/>
      <c r="P878" s="2"/>
      <c r="Q878" s="2"/>
      <c r="R878" s="2"/>
      <c r="S878" s="2"/>
      <c r="T878" s="2"/>
      <c r="U878" s="2"/>
      <c r="V878" s="2"/>
      <c r="W878" s="2"/>
      <c r="X878" s="2"/>
      <c r="Y878" s="2"/>
      <c r="Z878" s="2"/>
      <c r="AA878" s="2"/>
    </row>
    <row r="879" spans="1:27" hidden="1">
      <c r="A879" s="2"/>
      <c r="B879" s="2"/>
      <c r="C879" s="47"/>
      <c r="D879" s="2"/>
      <c r="E879" s="47"/>
      <c r="F879" s="2"/>
      <c r="G879" s="2"/>
      <c r="H879" s="2"/>
      <c r="I879" s="2"/>
      <c r="J879" s="2"/>
      <c r="K879" s="2"/>
      <c r="L879" s="2"/>
      <c r="M879" s="320"/>
      <c r="N879" s="2"/>
      <c r="O879" s="2"/>
      <c r="P879" s="2"/>
      <c r="Q879" s="2"/>
      <c r="R879" s="2"/>
      <c r="S879" s="2"/>
      <c r="T879" s="2"/>
      <c r="U879" s="2"/>
      <c r="V879" s="2"/>
      <c r="W879" s="2"/>
      <c r="X879" s="2"/>
      <c r="Y879" s="2"/>
      <c r="Z879" s="2"/>
      <c r="AA879" s="2"/>
    </row>
    <row r="880" spans="1:27" hidden="1">
      <c r="A880" s="2"/>
      <c r="B880" s="2"/>
      <c r="C880" s="47"/>
      <c r="D880" s="2"/>
      <c r="E880" s="47"/>
      <c r="F880" s="2"/>
      <c r="G880" s="2"/>
      <c r="H880" s="2"/>
      <c r="I880" s="2"/>
      <c r="J880" s="2"/>
      <c r="K880" s="2"/>
      <c r="L880" s="2"/>
      <c r="M880" s="320"/>
      <c r="N880" s="2"/>
      <c r="O880" s="2"/>
      <c r="P880" s="2"/>
      <c r="Q880" s="2"/>
      <c r="R880" s="2"/>
      <c r="S880" s="2"/>
      <c r="T880" s="2"/>
      <c r="U880" s="2"/>
      <c r="V880" s="2"/>
      <c r="W880" s="2"/>
      <c r="X880" s="2"/>
      <c r="Y880" s="2"/>
      <c r="Z880" s="2"/>
      <c r="AA880" s="2"/>
    </row>
    <row r="881" spans="1:27" hidden="1">
      <c r="A881" s="2"/>
      <c r="B881" s="2"/>
      <c r="C881" s="47"/>
      <c r="D881" s="2"/>
      <c r="E881" s="47"/>
      <c r="F881" s="2"/>
      <c r="G881" s="2"/>
      <c r="H881" s="2"/>
      <c r="I881" s="2"/>
      <c r="J881" s="2"/>
      <c r="K881" s="2"/>
      <c r="L881" s="2"/>
      <c r="M881" s="320"/>
      <c r="N881" s="2"/>
      <c r="O881" s="2"/>
      <c r="P881" s="2"/>
      <c r="Q881" s="2"/>
      <c r="R881" s="2"/>
      <c r="S881" s="2"/>
      <c r="T881" s="2"/>
      <c r="U881" s="2"/>
      <c r="V881" s="2"/>
      <c r="W881" s="2"/>
      <c r="X881" s="2"/>
      <c r="Y881" s="2"/>
      <c r="Z881" s="2"/>
      <c r="AA881" s="2"/>
    </row>
    <row r="882" spans="1:27" hidden="1">
      <c r="A882" s="2"/>
      <c r="B882" s="2"/>
      <c r="C882" s="47"/>
      <c r="D882" s="2"/>
      <c r="E882" s="47"/>
      <c r="F882" s="2"/>
      <c r="G882" s="2"/>
      <c r="H882" s="2"/>
      <c r="I882" s="2"/>
      <c r="J882" s="2"/>
      <c r="K882" s="2"/>
      <c r="L882" s="2"/>
      <c r="M882" s="320"/>
      <c r="N882" s="2"/>
      <c r="O882" s="2"/>
      <c r="P882" s="2"/>
      <c r="Q882" s="2"/>
      <c r="R882" s="2"/>
      <c r="S882" s="2"/>
      <c r="T882" s="2"/>
      <c r="U882" s="2"/>
      <c r="V882" s="2"/>
      <c r="W882" s="2"/>
      <c r="X882" s="2"/>
      <c r="Y882" s="2"/>
      <c r="Z882" s="2"/>
      <c r="AA882" s="2"/>
    </row>
    <row r="883" spans="1:27" hidden="1">
      <c r="A883" s="2"/>
      <c r="B883" s="2"/>
      <c r="C883" s="47"/>
      <c r="D883" s="2"/>
      <c r="E883" s="47"/>
      <c r="F883" s="2"/>
      <c r="G883" s="2"/>
      <c r="H883" s="2"/>
      <c r="I883" s="2"/>
      <c r="J883" s="2"/>
      <c r="K883" s="2"/>
      <c r="L883" s="2"/>
      <c r="M883" s="320"/>
      <c r="N883" s="2"/>
      <c r="O883" s="2"/>
      <c r="P883" s="2"/>
      <c r="Q883" s="2"/>
      <c r="R883" s="2"/>
      <c r="S883" s="2"/>
      <c r="T883" s="2"/>
      <c r="U883" s="2"/>
      <c r="V883" s="2"/>
      <c r="W883" s="2"/>
      <c r="X883" s="2"/>
      <c r="Y883" s="2"/>
      <c r="Z883" s="2"/>
      <c r="AA883" s="2"/>
    </row>
    <row r="884" spans="1:27" hidden="1">
      <c r="A884" s="2"/>
      <c r="B884" s="2"/>
      <c r="C884" s="47"/>
      <c r="D884" s="2"/>
      <c r="E884" s="47"/>
      <c r="F884" s="2"/>
      <c r="G884" s="2"/>
      <c r="H884" s="2"/>
      <c r="I884" s="2"/>
      <c r="J884" s="2"/>
      <c r="K884" s="2"/>
      <c r="L884" s="2"/>
      <c r="M884" s="320"/>
      <c r="N884" s="2"/>
      <c r="O884" s="2"/>
      <c r="P884" s="2"/>
      <c r="Q884" s="2"/>
      <c r="R884" s="2"/>
      <c r="S884" s="2"/>
      <c r="T884" s="2"/>
      <c r="U884" s="2"/>
      <c r="V884" s="2"/>
      <c r="W884" s="2"/>
      <c r="X884" s="2"/>
      <c r="Y884" s="2"/>
      <c r="Z884" s="2"/>
      <c r="AA884" s="2"/>
    </row>
    <row r="885" spans="1:27" hidden="1">
      <c r="A885" s="2"/>
      <c r="B885" s="2"/>
      <c r="C885" s="47"/>
      <c r="D885" s="2"/>
      <c r="E885" s="47"/>
      <c r="F885" s="2"/>
      <c r="G885" s="2"/>
      <c r="H885" s="2"/>
      <c r="I885" s="2"/>
      <c r="J885" s="2"/>
      <c r="K885" s="2"/>
      <c r="L885" s="2"/>
      <c r="M885" s="320"/>
      <c r="N885" s="2"/>
      <c r="O885" s="2"/>
      <c r="P885" s="2"/>
      <c r="Q885" s="2"/>
      <c r="R885" s="2"/>
      <c r="S885" s="2"/>
      <c r="T885" s="2"/>
      <c r="U885" s="2"/>
      <c r="V885" s="2"/>
      <c r="W885" s="2"/>
      <c r="X885" s="2"/>
      <c r="Y885" s="2"/>
      <c r="Z885" s="2"/>
      <c r="AA885" s="2"/>
    </row>
    <row r="886" spans="1:27" hidden="1">
      <c r="A886" s="2"/>
      <c r="B886" s="2"/>
      <c r="C886" s="47"/>
      <c r="D886" s="2"/>
      <c r="E886" s="47"/>
      <c r="F886" s="2"/>
      <c r="G886" s="2"/>
      <c r="H886" s="2"/>
      <c r="I886" s="2"/>
      <c r="J886" s="2"/>
      <c r="K886" s="2"/>
      <c r="L886" s="2"/>
      <c r="M886" s="320"/>
      <c r="N886" s="2"/>
      <c r="O886" s="2"/>
      <c r="P886" s="2"/>
      <c r="Q886" s="2"/>
      <c r="R886" s="2"/>
      <c r="S886" s="2"/>
      <c r="T886" s="2"/>
      <c r="U886" s="2"/>
      <c r="V886" s="2"/>
      <c r="W886" s="2"/>
      <c r="X886" s="2"/>
      <c r="Y886" s="2"/>
      <c r="Z886" s="2"/>
      <c r="AA886" s="2"/>
    </row>
    <row r="887" spans="1:27" hidden="1">
      <c r="A887" s="2"/>
      <c r="B887" s="2"/>
      <c r="C887" s="47"/>
      <c r="D887" s="2"/>
      <c r="E887" s="47"/>
      <c r="F887" s="2"/>
      <c r="G887" s="2"/>
      <c r="H887" s="2"/>
      <c r="I887" s="2"/>
      <c r="J887" s="2"/>
      <c r="K887" s="2"/>
      <c r="L887" s="2"/>
      <c r="M887" s="320"/>
      <c r="N887" s="2"/>
      <c r="O887" s="2"/>
      <c r="P887" s="2"/>
      <c r="Q887" s="2"/>
      <c r="R887" s="2"/>
      <c r="S887" s="2"/>
      <c r="T887" s="2"/>
      <c r="U887" s="2"/>
      <c r="V887" s="2"/>
      <c r="W887" s="2"/>
      <c r="X887" s="2"/>
      <c r="Y887" s="2"/>
      <c r="Z887" s="2"/>
      <c r="AA887" s="2"/>
    </row>
    <row r="888" spans="1:27" hidden="1">
      <c r="A888" s="2"/>
      <c r="B888" s="2"/>
      <c r="C888" s="47"/>
      <c r="D888" s="2"/>
      <c r="E888" s="47"/>
      <c r="F888" s="2"/>
      <c r="G888" s="2"/>
      <c r="H888" s="2"/>
      <c r="I888" s="2"/>
      <c r="J888" s="2"/>
      <c r="K888" s="2"/>
      <c r="L888" s="2"/>
      <c r="M888" s="320"/>
      <c r="N888" s="2"/>
      <c r="O888" s="2"/>
      <c r="P888" s="2"/>
      <c r="Q888" s="2"/>
      <c r="R888" s="2"/>
      <c r="S888" s="2"/>
      <c r="T888" s="2"/>
      <c r="U888" s="2"/>
      <c r="V888" s="2"/>
      <c r="W888" s="2"/>
      <c r="X888" s="2"/>
      <c r="Y888" s="2"/>
      <c r="Z888" s="2"/>
      <c r="AA888" s="2"/>
    </row>
    <row r="889" spans="1:27" hidden="1">
      <c r="A889" s="2"/>
      <c r="B889" s="2"/>
      <c r="C889" s="47"/>
      <c r="D889" s="2"/>
      <c r="E889" s="47"/>
      <c r="F889" s="2"/>
      <c r="G889" s="2"/>
      <c r="H889" s="2"/>
      <c r="I889" s="2"/>
      <c r="J889" s="2"/>
      <c r="K889" s="2"/>
      <c r="L889" s="2"/>
      <c r="M889" s="320"/>
      <c r="N889" s="2"/>
      <c r="O889" s="2"/>
      <c r="P889" s="2"/>
      <c r="Q889" s="2"/>
      <c r="R889" s="2"/>
      <c r="S889" s="2"/>
      <c r="T889" s="2"/>
      <c r="U889" s="2"/>
      <c r="V889" s="2"/>
      <c r="W889" s="2"/>
      <c r="X889" s="2"/>
      <c r="Y889" s="2"/>
      <c r="Z889" s="2"/>
      <c r="AA889" s="2"/>
    </row>
    <row r="890" spans="1:27" hidden="1">
      <c r="A890" s="2"/>
      <c r="B890" s="2"/>
      <c r="C890" s="47"/>
      <c r="D890" s="2"/>
      <c r="E890" s="47"/>
      <c r="F890" s="2"/>
      <c r="G890" s="2"/>
      <c r="H890" s="2"/>
      <c r="I890" s="2"/>
      <c r="J890" s="2"/>
      <c r="K890" s="2"/>
      <c r="L890" s="2"/>
      <c r="M890" s="320"/>
      <c r="N890" s="2"/>
      <c r="O890" s="2"/>
      <c r="P890" s="2"/>
      <c r="Q890" s="2"/>
      <c r="R890" s="2"/>
      <c r="S890" s="2"/>
      <c r="T890" s="2"/>
      <c r="U890" s="2"/>
      <c r="V890" s="2"/>
      <c r="W890" s="2"/>
      <c r="X890" s="2"/>
      <c r="Y890" s="2"/>
      <c r="Z890" s="2"/>
      <c r="AA890" s="2"/>
    </row>
    <row r="891" spans="1:27" hidden="1">
      <c r="A891" s="2"/>
      <c r="B891" s="2"/>
      <c r="C891" s="47"/>
      <c r="D891" s="2"/>
      <c r="E891" s="47"/>
      <c r="F891" s="2"/>
      <c r="G891" s="2"/>
      <c r="H891" s="2"/>
      <c r="I891" s="2"/>
      <c r="J891" s="2"/>
      <c r="K891" s="2"/>
      <c r="L891" s="2"/>
      <c r="M891" s="320"/>
      <c r="N891" s="2"/>
      <c r="O891" s="2"/>
      <c r="P891" s="2"/>
      <c r="Q891" s="2"/>
      <c r="R891" s="2"/>
      <c r="S891" s="2"/>
      <c r="T891" s="2"/>
      <c r="U891" s="2"/>
      <c r="V891" s="2"/>
      <c r="W891" s="2"/>
      <c r="X891" s="2"/>
      <c r="Y891" s="2"/>
      <c r="Z891" s="2"/>
      <c r="AA891" s="2"/>
    </row>
    <row r="892" spans="1:27" hidden="1">
      <c r="A892" s="2"/>
      <c r="B892" s="2"/>
      <c r="C892" s="47"/>
      <c r="D892" s="2"/>
      <c r="E892" s="47"/>
      <c r="F892" s="2"/>
      <c r="G892" s="2"/>
      <c r="H892" s="2"/>
      <c r="I892" s="2"/>
      <c r="J892" s="2"/>
      <c r="K892" s="2"/>
      <c r="L892" s="2"/>
      <c r="M892" s="320"/>
      <c r="N892" s="2"/>
      <c r="O892" s="2"/>
      <c r="P892" s="2"/>
      <c r="Q892" s="2"/>
      <c r="R892" s="2"/>
      <c r="S892" s="2"/>
      <c r="T892" s="2"/>
      <c r="U892" s="2"/>
      <c r="V892" s="2"/>
      <c r="W892" s="2"/>
      <c r="X892" s="2"/>
      <c r="Y892" s="2"/>
      <c r="Z892" s="2"/>
      <c r="AA892" s="2"/>
    </row>
    <row r="893" spans="1:27" hidden="1">
      <c r="A893" s="2"/>
      <c r="B893" s="2"/>
      <c r="C893" s="47"/>
      <c r="D893" s="2"/>
      <c r="E893" s="47"/>
      <c r="F893" s="2"/>
      <c r="G893" s="2"/>
      <c r="H893" s="2"/>
      <c r="I893" s="2"/>
      <c r="J893" s="2"/>
      <c r="K893" s="2"/>
      <c r="L893" s="2"/>
      <c r="M893" s="320"/>
      <c r="N893" s="2"/>
      <c r="O893" s="2"/>
      <c r="P893" s="2"/>
      <c r="Q893" s="2"/>
      <c r="R893" s="2"/>
      <c r="S893" s="2"/>
      <c r="T893" s="2"/>
      <c r="U893" s="2"/>
      <c r="V893" s="2"/>
      <c r="W893" s="2"/>
      <c r="X893" s="2"/>
      <c r="Y893" s="2"/>
      <c r="Z893" s="2"/>
      <c r="AA893" s="2"/>
    </row>
    <row r="894" spans="1:27" hidden="1">
      <c r="A894" s="2"/>
      <c r="B894" s="2"/>
      <c r="C894" s="47"/>
      <c r="D894" s="2"/>
      <c r="E894" s="47"/>
      <c r="F894" s="2"/>
      <c r="G894" s="2"/>
      <c r="H894" s="2"/>
      <c r="I894" s="2"/>
      <c r="J894" s="2"/>
      <c r="K894" s="2"/>
      <c r="L894" s="2"/>
      <c r="M894" s="320"/>
      <c r="N894" s="2"/>
      <c r="O894" s="2"/>
      <c r="P894" s="2"/>
      <c r="Q894" s="2"/>
      <c r="R894" s="2"/>
      <c r="S894" s="2"/>
      <c r="T894" s="2"/>
      <c r="U894" s="2"/>
      <c r="V894" s="2"/>
      <c r="W894" s="2"/>
      <c r="X894" s="2"/>
      <c r="Y894" s="2"/>
      <c r="Z894" s="2"/>
      <c r="AA894" s="2"/>
    </row>
    <row r="895" spans="1:27" hidden="1">
      <c r="A895" s="2"/>
      <c r="B895" s="2"/>
      <c r="C895" s="47"/>
      <c r="D895" s="2"/>
      <c r="E895" s="47"/>
      <c r="F895" s="2"/>
      <c r="G895" s="2"/>
      <c r="H895" s="2"/>
      <c r="I895" s="2"/>
      <c r="J895" s="2"/>
      <c r="K895" s="2"/>
      <c r="L895" s="2"/>
      <c r="M895" s="320"/>
      <c r="N895" s="2"/>
      <c r="O895" s="2"/>
      <c r="P895" s="2"/>
      <c r="Q895" s="2"/>
      <c r="R895" s="2"/>
      <c r="S895" s="2"/>
      <c r="T895" s="2"/>
      <c r="U895" s="2"/>
      <c r="V895" s="2"/>
      <c r="W895" s="2"/>
      <c r="X895" s="2"/>
      <c r="Y895" s="2"/>
      <c r="Z895" s="2"/>
      <c r="AA895" s="2"/>
    </row>
    <row r="896" spans="1:27" hidden="1">
      <c r="A896" s="2"/>
      <c r="B896" s="2"/>
      <c r="C896" s="47"/>
      <c r="D896" s="2"/>
      <c r="E896" s="47"/>
      <c r="F896" s="2"/>
      <c r="G896" s="2"/>
      <c r="H896" s="2"/>
      <c r="I896" s="2"/>
      <c r="J896" s="2"/>
      <c r="K896" s="2"/>
      <c r="L896" s="2"/>
      <c r="M896" s="320"/>
      <c r="N896" s="2"/>
      <c r="O896" s="2"/>
      <c r="P896" s="2"/>
      <c r="Q896" s="2"/>
      <c r="R896" s="2"/>
      <c r="S896" s="2"/>
      <c r="T896" s="2"/>
      <c r="U896" s="2"/>
      <c r="V896" s="2"/>
      <c r="W896" s="2"/>
      <c r="X896" s="2"/>
      <c r="Y896" s="2"/>
      <c r="Z896" s="2"/>
      <c r="AA896" s="2"/>
    </row>
    <row r="897" spans="1:27" hidden="1">
      <c r="A897" s="2"/>
      <c r="B897" s="2"/>
      <c r="C897" s="47"/>
      <c r="D897" s="2"/>
      <c r="E897" s="47"/>
      <c r="F897" s="2"/>
      <c r="G897" s="2"/>
      <c r="H897" s="2"/>
      <c r="I897" s="2"/>
      <c r="J897" s="2"/>
      <c r="K897" s="2"/>
      <c r="L897" s="2"/>
      <c r="M897" s="320"/>
      <c r="N897" s="2"/>
      <c r="O897" s="2"/>
      <c r="P897" s="2"/>
      <c r="Q897" s="2"/>
      <c r="R897" s="2"/>
      <c r="S897" s="2"/>
      <c r="T897" s="2"/>
      <c r="U897" s="2"/>
      <c r="V897" s="2"/>
      <c r="W897" s="2"/>
      <c r="X897" s="2"/>
      <c r="Y897" s="2"/>
      <c r="Z897" s="2"/>
      <c r="AA897" s="2"/>
    </row>
    <row r="898" spans="1:27" hidden="1">
      <c r="A898" s="2"/>
      <c r="B898" s="2"/>
      <c r="C898" s="47"/>
      <c r="D898" s="2"/>
      <c r="E898" s="47"/>
      <c r="F898" s="2"/>
      <c r="G898" s="2"/>
      <c r="H898" s="2"/>
      <c r="I898" s="2"/>
      <c r="J898" s="2"/>
      <c r="K898" s="2"/>
      <c r="L898" s="2"/>
      <c r="M898" s="320"/>
      <c r="N898" s="2"/>
      <c r="O898" s="2"/>
      <c r="P898" s="2"/>
      <c r="Q898" s="2"/>
      <c r="R898" s="2"/>
      <c r="S898" s="2"/>
      <c r="T898" s="2"/>
      <c r="U898" s="2"/>
      <c r="V898" s="2"/>
      <c r="W898" s="2"/>
      <c r="X898" s="2"/>
      <c r="Y898" s="2"/>
      <c r="Z898" s="2"/>
      <c r="AA898" s="2"/>
    </row>
    <row r="899" spans="1:27" hidden="1">
      <c r="A899" s="2"/>
      <c r="B899" s="2"/>
      <c r="C899" s="47"/>
      <c r="D899" s="2"/>
      <c r="E899" s="47"/>
      <c r="F899" s="2"/>
      <c r="G899" s="2"/>
      <c r="H899" s="2"/>
      <c r="I899" s="2"/>
      <c r="J899" s="2"/>
      <c r="K899" s="2"/>
      <c r="L899" s="2"/>
      <c r="M899" s="320"/>
      <c r="N899" s="2"/>
      <c r="O899" s="2"/>
      <c r="P899" s="2"/>
      <c r="Q899" s="2"/>
      <c r="R899" s="2"/>
      <c r="S899" s="2"/>
      <c r="T899" s="2"/>
      <c r="U899" s="2"/>
      <c r="V899" s="2"/>
      <c r="W899" s="2"/>
      <c r="X899" s="2"/>
      <c r="Y899" s="2"/>
      <c r="Z899" s="2"/>
      <c r="AA899" s="2"/>
    </row>
    <row r="900" spans="1:27" hidden="1">
      <c r="A900" s="2"/>
      <c r="B900" s="2"/>
      <c r="C900" s="47"/>
      <c r="D900" s="2"/>
      <c r="E900" s="47"/>
      <c r="F900" s="2"/>
      <c r="G900" s="2"/>
      <c r="H900" s="2"/>
      <c r="I900" s="2"/>
      <c r="J900" s="2"/>
      <c r="K900" s="2"/>
      <c r="L900" s="2"/>
      <c r="M900" s="320"/>
      <c r="N900" s="2"/>
      <c r="O900" s="2"/>
      <c r="P900" s="2"/>
      <c r="Q900" s="2"/>
      <c r="R900" s="2"/>
      <c r="S900" s="2"/>
      <c r="T900" s="2"/>
      <c r="U900" s="2"/>
      <c r="V900" s="2"/>
      <c r="W900" s="2"/>
      <c r="X900" s="2"/>
      <c r="Y900" s="2"/>
      <c r="Z900" s="2"/>
      <c r="AA900" s="2"/>
    </row>
    <row r="901" spans="1:27" hidden="1">
      <c r="A901" s="2"/>
      <c r="B901" s="2"/>
      <c r="C901" s="47"/>
      <c r="D901" s="2"/>
      <c r="E901" s="47"/>
      <c r="F901" s="2"/>
      <c r="G901" s="2"/>
      <c r="H901" s="2"/>
      <c r="I901" s="2"/>
      <c r="J901" s="2"/>
      <c r="K901" s="2"/>
      <c r="L901" s="2"/>
      <c r="M901" s="320"/>
      <c r="N901" s="2"/>
      <c r="O901" s="2"/>
      <c r="P901" s="2"/>
      <c r="Q901" s="2"/>
      <c r="R901" s="2"/>
      <c r="S901" s="2"/>
      <c r="T901" s="2"/>
      <c r="U901" s="2"/>
      <c r="V901" s="2"/>
      <c r="W901" s="2"/>
      <c r="X901" s="2"/>
      <c r="Y901" s="2"/>
      <c r="Z901" s="2"/>
      <c r="AA901" s="2"/>
    </row>
    <row r="902" spans="1:27" hidden="1">
      <c r="A902" s="2"/>
      <c r="B902" s="2"/>
      <c r="C902" s="47"/>
      <c r="D902" s="2"/>
      <c r="E902" s="47"/>
      <c r="F902" s="2"/>
      <c r="G902" s="2"/>
      <c r="H902" s="2"/>
      <c r="I902" s="2"/>
      <c r="J902" s="2"/>
      <c r="K902" s="2"/>
      <c r="L902" s="2"/>
      <c r="M902" s="320"/>
      <c r="N902" s="2"/>
      <c r="O902" s="2"/>
      <c r="P902" s="2"/>
      <c r="Q902" s="2"/>
      <c r="R902" s="2"/>
      <c r="S902" s="2"/>
      <c r="T902" s="2"/>
      <c r="U902" s="2"/>
      <c r="V902" s="2"/>
      <c r="W902" s="2"/>
      <c r="X902" s="2"/>
      <c r="Y902" s="2"/>
      <c r="Z902" s="2"/>
      <c r="AA902" s="2"/>
    </row>
    <row r="903" spans="1:27" hidden="1">
      <c r="A903" s="2"/>
      <c r="B903" s="2"/>
      <c r="C903" s="47"/>
      <c r="D903" s="2"/>
      <c r="E903" s="47"/>
      <c r="F903" s="2"/>
      <c r="G903" s="2"/>
      <c r="H903" s="2"/>
      <c r="I903" s="2"/>
      <c r="J903" s="2"/>
      <c r="K903" s="2"/>
      <c r="L903" s="2"/>
      <c r="M903" s="320"/>
      <c r="N903" s="2"/>
      <c r="O903" s="2"/>
      <c r="P903" s="2"/>
      <c r="Q903" s="2"/>
      <c r="R903" s="2"/>
      <c r="S903" s="2"/>
      <c r="T903" s="2"/>
      <c r="U903" s="2"/>
      <c r="V903" s="2"/>
      <c r="W903" s="2"/>
      <c r="X903" s="2"/>
      <c r="Y903" s="2"/>
      <c r="Z903" s="2"/>
      <c r="AA903" s="2"/>
    </row>
    <row r="904" spans="1:27" hidden="1">
      <c r="A904" s="2"/>
      <c r="B904" s="2"/>
      <c r="C904" s="47"/>
      <c r="D904" s="2"/>
      <c r="E904" s="47"/>
      <c r="F904" s="2"/>
      <c r="G904" s="2"/>
      <c r="H904" s="2"/>
      <c r="I904" s="2"/>
      <c r="J904" s="2"/>
      <c r="K904" s="2"/>
      <c r="L904" s="2"/>
      <c r="M904" s="320"/>
      <c r="N904" s="2"/>
      <c r="O904" s="2"/>
      <c r="P904" s="2"/>
      <c r="Q904" s="2"/>
      <c r="R904" s="2"/>
      <c r="S904" s="2"/>
      <c r="T904" s="2"/>
      <c r="U904" s="2"/>
      <c r="V904" s="2"/>
      <c r="W904" s="2"/>
      <c r="X904" s="2"/>
      <c r="Y904" s="2"/>
      <c r="Z904" s="2"/>
      <c r="AA904" s="2"/>
    </row>
    <row r="905" spans="1:27" hidden="1">
      <c r="A905" s="2"/>
      <c r="B905" s="2"/>
      <c r="C905" s="47"/>
      <c r="D905" s="2"/>
      <c r="E905" s="47"/>
      <c r="F905" s="2"/>
      <c r="G905" s="2"/>
      <c r="H905" s="2"/>
      <c r="I905" s="2"/>
      <c r="J905" s="2"/>
      <c r="K905" s="2"/>
      <c r="L905" s="2"/>
      <c r="M905" s="320"/>
      <c r="N905" s="2"/>
      <c r="O905" s="2"/>
      <c r="P905" s="2"/>
      <c r="Q905" s="2"/>
      <c r="R905" s="2"/>
      <c r="S905" s="2"/>
      <c r="T905" s="2"/>
      <c r="U905" s="2"/>
      <c r="V905" s="2"/>
      <c r="W905" s="2"/>
      <c r="X905" s="2"/>
      <c r="Y905" s="2"/>
      <c r="Z905" s="2"/>
      <c r="AA905" s="2"/>
    </row>
    <row r="906" spans="1:27" hidden="1">
      <c r="A906" s="2"/>
      <c r="B906" s="2"/>
      <c r="C906" s="47"/>
      <c r="D906" s="2"/>
      <c r="E906" s="47"/>
      <c r="F906" s="2"/>
      <c r="G906" s="2"/>
      <c r="H906" s="2"/>
      <c r="I906" s="2"/>
      <c r="J906" s="2"/>
      <c r="K906" s="2"/>
      <c r="L906" s="2"/>
      <c r="M906" s="320"/>
      <c r="N906" s="2"/>
      <c r="O906" s="2"/>
      <c r="P906" s="2"/>
      <c r="Q906" s="2"/>
      <c r="R906" s="2"/>
      <c r="S906" s="2"/>
      <c r="T906" s="2"/>
      <c r="U906" s="2"/>
      <c r="V906" s="2"/>
      <c r="W906" s="2"/>
      <c r="X906" s="2"/>
      <c r="Y906" s="2"/>
      <c r="Z906" s="2"/>
      <c r="AA906" s="2"/>
    </row>
    <row r="907" spans="1:27" hidden="1">
      <c r="A907" s="2"/>
      <c r="B907" s="2"/>
      <c r="C907" s="47"/>
      <c r="D907" s="2"/>
      <c r="E907" s="47"/>
      <c r="F907" s="2"/>
      <c r="G907" s="2"/>
      <c r="H907" s="2"/>
      <c r="I907" s="2"/>
      <c r="J907" s="2"/>
      <c r="K907" s="2"/>
      <c r="L907" s="2"/>
      <c r="M907" s="320"/>
      <c r="N907" s="2"/>
      <c r="O907" s="2"/>
      <c r="P907" s="2"/>
      <c r="Q907" s="2"/>
      <c r="R907" s="2"/>
      <c r="S907" s="2"/>
      <c r="T907" s="2"/>
      <c r="U907" s="2"/>
      <c r="V907" s="2"/>
      <c r="W907" s="2"/>
      <c r="X907" s="2"/>
      <c r="Y907" s="2"/>
      <c r="Z907" s="2"/>
      <c r="AA907" s="2"/>
    </row>
    <row r="908" spans="1:27" hidden="1">
      <c r="A908" s="2"/>
      <c r="B908" s="2"/>
      <c r="C908" s="47"/>
      <c r="D908" s="2"/>
      <c r="E908" s="47"/>
      <c r="F908" s="2"/>
      <c r="G908" s="2"/>
      <c r="H908" s="2"/>
      <c r="I908" s="2"/>
      <c r="J908" s="2"/>
      <c r="K908" s="2"/>
      <c r="L908" s="2"/>
      <c r="M908" s="320"/>
      <c r="N908" s="2"/>
      <c r="O908" s="2"/>
      <c r="P908" s="2"/>
      <c r="Q908" s="2"/>
      <c r="R908" s="2"/>
      <c r="S908" s="2"/>
      <c r="T908" s="2"/>
      <c r="U908" s="2"/>
      <c r="V908" s="2"/>
      <c r="W908" s="2"/>
      <c r="X908" s="2"/>
      <c r="Y908" s="2"/>
      <c r="Z908" s="2"/>
      <c r="AA908" s="2"/>
    </row>
    <row r="909" spans="1:27" hidden="1">
      <c r="A909" s="2"/>
      <c r="B909" s="2"/>
      <c r="C909" s="47"/>
      <c r="D909" s="2"/>
      <c r="E909" s="47"/>
      <c r="F909" s="2"/>
      <c r="G909" s="2"/>
      <c r="H909" s="2"/>
      <c r="I909" s="2"/>
      <c r="J909" s="2"/>
      <c r="K909" s="2"/>
      <c r="L909" s="2"/>
      <c r="M909" s="320"/>
      <c r="N909" s="2"/>
      <c r="O909" s="2"/>
      <c r="P909" s="2"/>
      <c r="Q909" s="2"/>
      <c r="R909" s="2"/>
      <c r="S909" s="2"/>
      <c r="T909" s="2"/>
      <c r="U909" s="2"/>
      <c r="V909" s="2"/>
      <c r="W909" s="2"/>
      <c r="X909" s="2"/>
      <c r="Y909" s="2"/>
      <c r="Z909" s="2"/>
      <c r="AA909" s="2"/>
    </row>
    <row r="910" spans="1:27" hidden="1">
      <c r="A910" s="2"/>
      <c r="B910" s="2"/>
      <c r="C910" s="47"/>
      <c r="D910" s="2"/>
      <c r="E910" s="47"/>
      <c r="F910" s="2"/>
      <c r="G910" s="2"/>
      <c r="H910" s="2"/>
      <c r="I910" s="2"/>
      <c r="J910" s="2"/>
      <c r="K910" s="2"/>
      <c r="L910" s="2"/>
      <c r="M910" s="320"/>
      <c r="N910" s="2"/>
      <c r="O910" s="2"/>
      <c r="P910" s="2"/>
      <c r="Q910" s="2"/>
      <c r="R910" s="2"/>
      <c r="S910" s="2"/>
      <c r="T910" s="2"/>
      <c r="U910" s="2"/>
      <c r="V910" s="2"/>
      <c r="W910" s="2"/>
      <c r="X910" s="2"/>
      <c r="Y910" s="2"/>
      <c r="Z910" s="2"/>
      <c r="AA910" s="2"/>
    </row>
    <row r="911" spans="1:27" hidden="1">
      <c r="A911" s="2"/>
      <c r="B911" s="2"/>
      <c r="C911" s="47"/>
      <c r="D911" s="2"/>
      <c r="E911" s="47"/>
      <c r="F911" s="2"/>
      <c r="G911" s="2"/>
      <c r="H911" s="2"/>
      <c r="I911" s="2"/>
      <c r="J911" s="2"/>
      <c r="K911" s="2"/>
      <c r="L911" s="2"/>
      <c r="M911" s="320"/>
      <c r="N911" s="2"/>
      <c r="O911" s="2"/>
      <c r="P911" s="2"/>
      <c r="Q911" s="2"/>
      <c r="R911" s="2"/>
      <c r="S911" s="2"/>
      <c r="T911" s="2"/>
      <c r="U911" s="2"/>
      <c r="V911" s="2"/>
      <c r="W911" s="2"/>
      <c r="X911" s="2"/>
      <c r="Y911" s="2"/>
      <c r="Z911" s="2"/>
      <c r="AA911" s="2"/>
    </row>
    <row r="912" spans="1:27" hidden="1">
      <c r="A912" s="2"/>
      <c r="B912" s="2"/>
      <c r="C912" s="47"/>
      <c r="D912" s="2"/>
      <c r="E912" s="47"/>
      <c r="F912" s="2"/>
      <c r="G912" s="2"/>
      <c r="H912" s="2"/>
      <c r="I912" s="2"/>
      <c r="J912" s="2"/>
      <c r="K912" s="2"/>
      <c r="L912" s="2"/>
      <c r="M912" s="320"/>
      <c r="N912" s="2"/>
      <c r="O912" s="2"/>
      <c r="P912" s="2"/>
      <c r="Q912" s="2"/>
      <c r="R912" s="2"/>
      <c r="S912" s="2"/>
      <c r="T912" s="2"/>
      <c r="U912" s="2"/>
      <c r="V912" s="2"/>
      <c r="W912" s="2"/>
      <c r="X912" s="2"/>
      <c r="Y912" s="2"/>
      <c r="Z912" s="2"/>
      <c r="AA912" s="2"/>
    </row>
    <row r="913" spans="1:27" hidden="1">
      <c r="A913" s="2"/>
      <c r="B913" s="2"/>
      <c r="C913" s="47"/>
      <c r="D913" s="2"/>
      <c r="E913" s="47"/>
      <c r="F913" s="2"/>
      <c r="G913" s="2"/>
      <c r="H913" s="2"/>
      <c r="I913" s="2"/>
      <c r="J913" s="2"/>
      <c r="K913" s="2"/>
      <c r="L913" s="2"/>
      <c r="M913" s="320"/>
      <c r="N913" s="2"/>
      <c r="O913" s="2"/>
      <c r="P913" s="2"/>
      <c r="Q913" s="2"/>
      <c r="R913" s="2"/>
      <c r="S913" s="2"/>
      <c r="T913" s="2"/>
      <c r="U913" s="2"/>
      <c r="V913" s="2"/>
      <c r="W913" s="2"/>
      <c r="X913" s="2"/>
      <c r="Y913" s="2"/>
      <c r="Z913" s="2"/>
      <c r="AA913" s="2"/>
    </row>
    <row r="914" spans="1:27" hidden="1">
      <c r="A914" s="2"/>
      <c r="B914" s="2"/>
      <c r="C914" s="47"/>
      <c r="D914" s="2"/>
      <c r="E914" s="47"/>
      <c r="F914" s="2"/>
      <c r="G914" s="2"/>
      <c r="H914" s="2"/>
      <c r="I914" s="2"/>
      <c r="J914" s="2"/>
      <c r="K914" s="2"/>
      <c r="L914" s="2"/>
      <c r="M914" s="320"/>
      <c r="N914" s="2"/>
      <c r="O914" s="2"/>
      <c r="P914" s="2"/>
      <c r="Q914" s="2"/>
      <c r="R914" s="2"/>
      <c r="S914" s="2"/>
      <c r="T914" s="2"/>
      <c r="U914" s="2"/>
      <c r="V914" s="2"/>
      <c r="W914" s="2"/>
      <c r="X914" s="2"/>
      <c r="Y914" s="2"/>
      <c r="Z914" s="2"/>
      <c r="AA914" s="2"/>
    </row>
    <row r="915" spans="1:27" hidden="1">
      <c r="A915" s="2"/>
      <c r="B915" s="2"/>
      <c r="C915" s="47"/>
      <c r="D915" s="2"/>
      <c r="E915" s="47"/>
      <c r="F915" s="2"/>
      <c r="G915" s="2"/>
      <c r="H915" s="2"/>
      <c r="I915" s="2"/>
      <c r="J915" s="2"/>
      <c r="K915" s="2"/>
      <c r="L915" s="2"/>
      <c r="M915" s="320"/>
      <c r="N915" s="2"/>
      <c r="O915" s="2"/>
      <c r="P915" s="2"/>
      <c r="Q915" s="2"/>
      <c r="R915" s="2"/>
      <c r="S915" s="2"/>
      <c r="T915" s="2"/>
      <c r="U915" s="2"/>
      <c r="V915" s="2"/>
      <c r="W915" s="2"/>
      <c r="X915" s="2"/>
      <c r="Y915" s="2"/>
      <c r="Z915" s="2"/>
      <c r="AA915" s="2"/>
    </row>
    <row r="916" spans="1:27" hidden="1">
      <c r="A916" s="2"/>
      <c r="B916" s="2"/>
      <c r="C916" s="47"/>
      <c r="D916" s="2"/>
      <c r="E916" s="47"/>
      <c r="F916" s="2"/>
      <c r="G916" s="2"/>
      <c r="H916" s="2"/>
      <c r="I916" s="2"/>
      <c r="J916" s="2"/>
      <c r="K916" s="2"/>
      <c r="L916" s="2"/>
      <c r="M916" s="320"/>
      <c r="N916" s="2"/>
      <c r="O916" s="2"/>
      <c r="P916" s="2"/>
      <c r="Q916" s="2"/>
      <c r="R916" s="2"/>
      <c r="S916" s="2"/>
      <c r="T916" s="2"/>
      <c r="U916" s="2"/>
      <c r="V916" s="2"/>
      <c r="W916" s="2"/>
      <c r="X916" s="2"/>
      <c r="Y916" s="2"/>
      <c r="Z916" s="2"/>
      <c r="AA916" s="2"/>
    </row>
    <row r="917" spans="1:27" hidden="1">
      <c r="A917" s="2"/>
      <c r="B917" s="2"/>
      <c r="C917" s="47"/>
      <c r="D917" s="2"/>
      <c r="E917" s="47"/>
      <c r="F917" s="2"/>
      <c r="G917" s="2"/>
      <c r="H917" s="2"/>
      <c r="I917" s="2"/>
      <c r="J917" s="2"/>
      <c r="K917" s="2"/>
      <c r="L917" s="2"/>
      <c r="M917" s="320"/>
      <c r="N917" s="2"/>
      <c r="O917" s="2"/>
      <c r="P917" s="2"/>
      <c r="Q917" s="2"/>
      <c r="R917" s="2"/>
      <c r="S917" s="2"/>
      <c r="T917" s="2"/>
      <c r="U917" s="2"/>
      <c r="V917" s="2"/>
      <c r="W917" s="2"/>
      <c r="X917" s="2"/>
      <c r="Y917" s="2"/>
      <c r="Z917" s="2"/>
      <c r="AA917" s="2"/>
    </row>
    <row r="918" spans="1:27" hidden="1">
      <c r="A918" s="2"/>
      <c r="B918" s="2"/>
      <c r="C918" s="47"/>
      <c r="D918" s="2"/>
      <c r="E918" s="47"/>
      <c r="F918" s="2"/>
      <c r="G918" s="2"/>
      <c r="H918" s="2"/>
      <c r="I918" s="2"/>
      <c r="J918" s="2"/>
      <c r="K918" s="2"/>
      <c r="L918" s="2"/>
      <c r="M918" s="320"/>
      <c r="N918" s="2"/>
      <c r="O918" s="2"/>
      <c r="P918" s="2"/>
      <c r="Q918" s="2"/>
      <c r="R918" s="2"/>
      <c r="S918" s="2"/>
      <c r="T918" s="2"/>
      <c r="U918" s="2"/>
      <c r="V918" s="2"/>
      <c r="W918" s="2"/>
      <c r="X918" s="2"/>
      <c r="Y918" s="2"/>
      <c r="Z918" s="2"/>
      <c r="AA918" s="2"/>
    </row>
    <row r="919" spans="1:27" hidden="1">
      <c r="A919" s="2"/>
      <c r="B919" s="2"/>
      <c r="C919" s="47"/>
      <c r="D919" s="2"/>
      <c r="E919" s="47"/>
      <c r="F919" s="2"/>
      <c r="G919" s="2"/>
      <c r="H919" s="2"/>
      <c r="I919" s="2"/>
      <c r="J919" s="2"/>
      <c r="K919" s="2"/>
      <c r="L919" s="2"/>
      <c r="M919" s="320"/>
      <c r="N919" s="2"/>
      <c r="O919" s="2"/>
      <c r="P919" s="2"/>
      <c r="Q919" s="2"/>
      <c r="R919" s="2"/>
      <c r="S919" s="2"/>
      <c r="T919" s="2"/>
      <c r="U919" s="2"/>
      <c r="V919" s="2"/>
      <c r="W919" s="2"/>
      <c r="X919" s="2"/>
      <c r="Y919" s="2"/>
      <c r="Z919" s="2"/>
      <c r="AA919" s="2"/>
    </row>
    <row r="920" spans="1:27" hidden="1">
      <c r="A920" s="2"/>
      <c r="B920" s="2"/>
      <c r="C920" s="47"/>
      <c r="D920" s="2"/>
      <c r="E920" s="47"/>
      <c r="F920" s="2"/>
      <c r="G920" s="2"/>
      <c r="H920" s="2"/>
      <c r="I920" s="2"/>
      <c r="J920" s="2"/>
      <c r="K920" s="2"/>
      <c r="L920" s="2"/>
      <c r="M920" s="320"/>
      <c r="N920" s="2"/>
      <c r="O920" s="2"/>
      <c r="P920" s="2"/>
      <c r="Q920" s="2"/>
      <c r="R920" s="2"/>
      <c r="S920" s="2"/>
      <c r="T920" s="2"/>
      <c r="U920" s="2"/>
      <c r="V920" s="2"/>
      <c r="W920" s="2"/>
      <c r="X920" s="2"/>
      <c r="Y920" s="2"/>
      <c r="Z920" s="2"/>
      <c r="AA920" s="2"/>
    </row>
    <row r="921" spans="1:27" hidden="1">
      <c r="A921" s="2"/>
      <c r="B921" s="2"/>
      <c r="C921" s="47"/>
      <c r="D921" s="2"/>
      <c r="E921" s="47"/>
      <c r="F921" s="2"/>
      <c r="G921" s="2"/>
      <c r="H921" s="2"/>
      <c r="I921" s="2"/>
      <c r="J921" s="2"/>
      <c r="K921" s="2"/>
      <c r="L921" s="2"/>
      <c r="M921" s="320"/>
      <c r="N921" s="2"/>
      <c r="O921" s="2"/>
      <c r="P921" s="2"/>
      <c r="Q921" s="2"/>
      <c r="R921" s="2"/>
      <c r="S921" s="2"/>
      <c r="T921" s="2"/>
      <c r="U921" s="2"/>
      <c r="V921" s="2"/>
      <c r="W921" s="2"/>
      <c r="X921" s="2"/>
      <c r="Y921" s="2"/>
      <c r="Z921" s="2"/>
      <c r="AA921" s="2"/>
    </row>
    <row r="922" spans="1:27" hidden="1">
      <c r="A922" s="2"/>
      <c r="B922" s="2"/>
      <c r="C922" s="47"/>
      <c r="D922" s="2"/>
      <c r="E922" s="47"/>
      <c r="F922" s="2"/>
      <c r="G922" s="2"/>
      <c r="H922" s="2"/>
      <c r="I922" s="2"/>
      <c r="J922" s="2"/>
      <c r="K922" s="2"/>
      <c r="L922" s="2"/>
      <c r="M922" s="320"/>
      <c r="N922" s="2"/>
      <c r="O922" s="2"/>
      <c r="P922" s="2"/>
      <c r="Q922" s="2"/>
      <c r="R922" s="2"/>
      <c r="S922" s="2"/>
      <c r="T922" s="2"/>
      <c r="U922" s="2"/>
      <c r="V922" s="2"/>
      <c r="W922" s="2"/>
      <c r="X922" s="2"/>
      <c r="Y922" s="2"/>
      <c r="Z922" s="2"/>
      <c r="AA922" s="2"/>
    </row>
    <row r="923" spans="1:27" hidden="1">
      <c r="A923" s="2"/>
      <c r="B923" s="2"/>
      <c r="C923" s="47"/>
      <c r="D923" s="2"/>
      <c r="E923" s="47"/>
      <c r="F923" s="2"/>
      <c r="G923" s="2"/>
      <c r="H923" s="2"/>
      <c r="I923" s="2"/>
      <c r="J923" s="2"/>
      <c r="K923" s="2"/>
      <c r="L923" s="2"/>
      <c r="M923" s="320"/>
      <c r="N923" s="2"/>
      <c r="O923" s="2"/>
      <c r="P923" s="2"/>
      <c r="Q923" s="2"/>
      <c r="R923" s="2"/>
      <c r="S923" s="2"/>
      <c r="T923" s="2"/>
      <c r="U923" s="2"/>
      <c r="V923" s="2"/>
      <c r="W923" s="2"/>
      <c r="X923" s="2"/>
      <c r="Y923" s="2"/>
      <c r="Z923" s="2"/>
      <c r="AA923" s="2"/>
    </row>
    <row r="924" spans="1:27" hidden="1">
      <c r="A924" s="2"/>
      <c r="B924" s="2"/>
      <c r="C924" s="47"/>
      <c r="D924" s="2"/>
      <c r="E924" s="47"/>
      <c r="F924" s="2"/>
      <c r="G924" s="2"/>
      <c r="H924" s="2"/>
      <c r="I924" s="2"/>
      <c r="J924" s="2"/>
      <c r="K924" s="2"/>
      <c r="L924" s="2"/>
      <c r="M924" s="320"/>
      <c r="N924" s="2"/>
      <c r="O924" s="2"/>
      <c r="P924" s="2"/>
      <c r="Q924" s="2"/>
      <c r="R924" s="2"/>
      <c r="S924" s="2"/>
      <c r="T924" s="2"/>
      <c r="U924" s="2"/>
      <c r="V924" s="2"/>
      <c r="W924" s="2"/>
      <c r="X924" s="2"/>
      <c r="Y924" s="2"/>
      <c r="Z924" s="2"/>
      <c r="AA924" s="2"/>
    </row>
    <row r="925" spans="1:27" hidden="1">
      <c r="A925" s="2"/>
      <c r="B925" s="2"/>
      <c r="C925" s="47"/>
      <c r="D925" s="2"/>
      <c r="E925" s="47"/>
      <c r="F925" s="2"/>
      <c r="G925" s="2"/>
      <c r="H925" s="2"/>
      <c r="I925" s="2"/>
      <c r="J925" s="2"/>
      <c r="K925" s="2"/>
      <c r="L925" s="2"/>
      <c r="M925" s="320"/>
      <c r="N925" s="2"/>
      <c r="O925" s="2"/>
      <c r="P925" s="2"/>
      <c r="Q925" s="2"/>
      <c r="R925" s="2"/>
      <c r="S925" s="2"/>
      <c r="T925" s="2"/>
      <c r="U925" s="2"/>
      <c r="V925" s="2"/>
      <c r="W925" s="2"/>
      <c r="X925" s="2"/>
      <c r="Y925" s="2"/>
      <c r="Z925" s="2"/>
      <c r="AA925" s="2"/>
    </row>
    <row r="926" spans="1:27" hidden="1">
      <c r="A926" s="2"/>
      <c r="B926" s="2"/>
      <c r="C926" s="47"/>
      <c r="D926" s="2"/>
      <c r="E926" s="47"/>
      <c r="F926" s="2"/>
      <c r="G926" s="2"/>
      <c r="H926" s="2"/>
      <c r="I926" s="2"/>
      <c r="J926" s="2"/>
      <c r="K926" s="2"/>
      <c r="L926" s="2"/>
      <c r="M926" s="320"/>
      <c r="N926" s="2"/>
      <c r="O926" s="2"/>
      <c r="P926" s="2"/>
      <c r="Q926" s="2"/>
      <c r="R926" s="2"/>
      <c r="S926" s="2"/>
      <c r="T926" s="2"/>
      <c r="U926" s="2"/>
      <c r="V926" s="2"/>
      <c r="W926" s="2"/>
      <c r="X926" s="2"/>
      <c r="Y926" s="2"/>
      <c r="Z926" s="2"/>
      <c r="AA926" s="2"/>
    </row>
    <row r="927" spans="1:27" hidden="1">
      <c r="A927" s="2"/>
      <c r="B927" s="2"/>
      <c r="C927" s="47"/>
      <c r="D927" s="2"/>
      <c r="E927" s="47"/>
      <c r="F927" s="2"/>
      <c r="G927" s="2"/>
      <c r="H927" s="2"/>
      <c r="I927" s="2"/>
      <c r="J927" s="2"/>
      <c r="K927" s="2"/>
      <c r="L927" s="2"/>
      <c r="M927" s="320"/>
      <c r="N927" s="2"/>
      <c r="O927" s="2"/>
      <c r="P927" s="2"/>
      <c r="Q927" s="2"/>
      <c r="R927" s="2"/>
      <c r="S927" s="2"/>
      <c r="T927" s="2"/>
      <c r="U927" s="2"/>
      <c r="V927" s="2"/>
      <c r="W927" s="2"/>
      <c r="X927" s="2"/>
      <c r="Y927" s="2"/>
      <c r="Z927" s="2"/>
      <c r="AA927" s="2"/>
    </row>
    <row r="928" spans="1:27" hidden="1">
      <c r="A928" s="2"/>
      <c r="B928" s="2"/>
      <c r="C928" s="47"/>
      <c r="D928" s="2"/>
      <c r="E928" s="47"/>
      <c r="F928" s="2"/>
      <c r="G928" s="2"/>
      <c r="H928" s="2"/>
      <c r="I928" s="2"/>
      <c r="J928" s="2"/>
      <c r="K928" s="2"/>
      <c r="L928" s="2"/>
      <c r="M928" s="320"/>
      <c r="N928" s="2"/>
      <c r="O928" s="2"/>
      <c r="P928" s="2"/>
      <c r="Q928" s="2"/>
      <c r="R928" s="2"/>
      <c r="S928" s="2"/>
      <c r="T928" s="2"/>
      <c r="U928" s="2"/>
      <c r="V928" s="2"/>
      <c r="W928" s="2"/>
      <c r="X928" s="2"/>
      <c r="Y928" s="2"/>
      <c r="Z928" s="2"/>
      <c r="AA928" s="2"/>
    </row>
    <row r="929" spans="1:27" hidden="1">
      <c r="A929" s="2"/>
      <c r="B929" s="2"/>
      <c r="C929" s="47"/>
      <c r="D929" s="2"/>
      <c r="E929" s="47"/>
      <c r="F929" s="2"/>
      <c r="G929" s="2"/>
      <c r="H929" s="2"/>
      <c r="I929" s="2"/>
      <c r="J929" s="2"/>
      <c r="K929" s="2"/>
      <c r="L929" s="2"/>
      <c r="M929" s="320"/>
      <c r="N929" s="2"/>
      <c r="O929" s="2"/>
      <c r="P929" s="2"/>
      <c r="Q929" s="2"/>
      <c r="R929" s="2"/>
      <c r="S929" s="2"/>
      <c r="T929" s="2"/>
      <c r="U929" s="2"/>
      <c r="V929" s="2"/>
      <c r="W929" s="2"/>
      <c r="X929" s="2"/>
      <c r="Y929" s="2"/>
      <c r="Z929" s="2"/>
      <c r="AA929" s="2"/>
    </row>
    <row r="930" spans="1:27" hidden="1">
      <c r="A930" s="2"/>
      <c r="B930" s="2"/>
      <c r="C930" s="47"/>
      <c r="D930" s="2"/>
      <c r="E930" s="47"/>
      <c r="F930" s="2"/>
      <c r="G930" s="2"/>
      <c r="H930" s="2"/>
      <c r="I930" s="2"/>
      <c r="J930" s="2"/>
      <c r="K930" s="2"/>
      <c r="L930" s="2"/>
      <c r="M930" s="320"/>
      <c r="N930" s="2"/>
      <c r="O930" s="2"/>
      <c r="P930" s="2"/>
      <c r="Q930" s="2"/>
      <c r="R930" s="2"/>
      <c r="S930" s="2"/>
      <c r="T930" s="2"/>
      <c r="U930" s="2"/>
      <c r="V930" s="2"/>
      <c r="W930" s="2"/>
      <c r="X930" s="2"/>
      <c r="Y930" s="2"/>
      <c r="Z930" s="2"/>
      <c r="AA930" s="2"/>
    </row>
    <row r="931" spans="1:27" hidden="1">
      <c r="A931" s="2"/>
      <c r="B931" s="2"/>
      <c r="C931" s="47"/>
      <c r="D931" s="2"/>
      <c r="E931" s="47"/>
      <c r="F931" s="2"/>
      <c r="G931" s="2"/>
      <c r="H931" s="2"/>
      <c r="I931" s="2"/>
      <c r="J931" s="2"/>
      <c r="K931" s="2"/>
      <c r="L931" s="2"/>
      <c r="M931" s="320"/>
      <c r="N931" s="2"/>
      <c r="O931" s="2"/>
      <c r="P931" s="2"/>
      <c r="Q931" s="2"/>
      <c r="R931" s="2"/>
      <c r="S931" s="2"/>
      <c r="T931" s="2"/>
      <c r="U931" s="2"/>
      <c r="V931" s="2"/>
      <c r="W931" s="2"/>
      <c r="X931" s="2"/>
      <c r="Y931" s="2"/>
      <c r="Z931" s="2"/>
      <c r="AA931" s="2"/>
    </row>
    <row r="932" spans="1:27" hidden="1">
      <c r="A932" s="2"/>
      <c r="B932" s="2"/>
      <c r="C932" s="47"/>
      <c r="D932" s="2"/>
      <c r="E932" s="47"/>
      <c r="F932" s="2"/>
      <c r="G932" s="2"/>
      <c r="H932" s="2"/>
      <c r="I932" s="2"/>
      <c r="J932" s="2"/>
      <c r="K932" s="2"/>
      <c r="L932" s="2"/>
      <c r="M932" s="320"/>
      <c r="N932" s="2"/>
      <c r="O932" s="2"/>
      <c r="P932" s="2"/>
      <c r="Q932" s="2"/>
      <c r="R932" s="2"/>
      <c r="S932" s="2"/>
      <c r="T932" s="2"/>
      <c r="U932" s="2"/>
      <c r="V932" s="2"/>
      <c r="W932" s="2"/>
      <c r="X932" s="2"/>
      <c r="Y932" s="2"/>
      <c r="Z932" s="2"/>
      <c r="AA932" s="2"/>
    </row>
    <row r="933" spans="1:27" hidden="1">
      <c r="A933" s="2"/>
      <c r="B933" s="2"/>
      <c r="C933" s="47"/>
      <c r="D933" s="2"/>
      <c r="E933" s="47"/>
      <c r="F933" s="2"/>
      <c r="G933" s="2"/>
      <c r="H933" s="2"/>
      <c r="I933" s="2"/>
      <c r="J933" s="2"/>
      <c r="K933" s="2"/>
      <c r="L933" s="2"/>
      <c r="M933" s="320"/>
      <c r="N933" s="2"/>
      <c r="O933" s="2"/>
      <c r="P933" s="2"/>
      <c r="Q933" s="2"/>
      <c r="R933" s="2"/>
      <c r="S933" s="2"/>
      <c r="T933" s="2"/>
      <c r="U933" s="2"/>
      <c r="V933" s="2"/>
      <c r="W933" s="2"/>
      <c r="X933" s="2"/>
      <c r="Y933" s="2"/>
      <c r="Z933" s="2"/>
      <c r="AA933" s="2"/>
    </row>
    <row r="934" spans="1:27" hidden="1">
      <c r="A934" s="2"/>
      <c r="B934" s="2"/>
      <c r="C934" s="47"/>
      <c r="D934" s="2"/>
      <c r="E934" s="47"/>
      <c r="F934" s="2"/>
      <c r="G934" s="2"/>
      <c r="H934" s="2"/>
      <c r="I934" s="2"/>
      <c r="J934" s="2"/>
      <c r="K934" s="2"/>
      <c r="L934" s="2"/>
      <c r="M934" s="320"/>
      <c r="N934" s="2"/>
      <c r="O934" s="2"/>
      <c r="P934" s="2"/>
      <c r="Q934" s="2"/>
      <c r="R934" s="2"/>
      <c r="S934" s="2"/>
      <c r="T934" s="2"/>
      <c r="U934" s="2"/>
      <c r="V934" s="2"/>
      <c r="W934" s="2"/>
      <c r="X934" s="2"/>
      <c r="Y934" s="2"/>
      <c r="Z934" s="2"/>
      <c r="AA934" s="2"/>
    </row>
    <row r="935" spans="1:27" hidden="1">
      <c r="A935" s="2"/>
      <c r="B935" s="2"/>
      <c r="C935" s="47"/>
      <c r="D935" s="2"/>
      <c r="E935" s="47"/>
      <c r="F935" s="2"/>
      <c r="G935" s="2"/>
      <c r="H935" s="2"/>
      <c r="I935" s="2"/>
      <c r="J935" s="2"/>
      <c r="K935" s="2"/>
      <c r="L935" s="2"/>
      <c r="M935" s="320"/>
      <c r="N935" s="2"/>
      <c r="O935" s="2"/>
      <c r="P935" s="2"/>
      <c r="Q935" s="2"/>
      <c r="R935" s="2"/>
      <c r="S935" s="2"/>
      <c r="T935" s="2"/>
      <c r="U935" s="2"/>
      <c r="V935" s="2"/>
      <c r="W935" s="2"/>
      <c r="X935" s="2"/>
      <c r="Y935" s="2"/>
      <c r="Z935" s="2"/>
      <c r="AA935" s="2"/>
    </row>
    <row r="936" spans="1:27" hidden="1">
      <c r="A936" s="2"/>
      <c r="B936" s="2"/>
      <c r="C936" s="47"/>
      <c r="D936" s="2"/>
      <c r="E936" s="47"/>
      <c r="F936" s="2"/>
      <c r="G936" s="2"/>
      <c r="H936" s="2"/>
      <c r="I936" s="2"/>
      <c r="J936" s="2"/>
      <c r="K936" s="2"/>
      <c r="L936" s="2"/>
      <c r="M936" s="320"/>
      <c r="N936" s="2"/>
      <c r="O936" s="2"/>
      <c r="P936" s="2"/>
      <c r="Q936" s="2"/>
      <c r="R936" s="2"/>
      <c r="S936" s="2"/>
      <c r="T936" s="2"/>
      <c r="U936" s="2"/>
      <c r="V936" s="2"/>
      <c r="W936" s="2"/>
      <c r="X936" s="2"/>
      <c r="Y936" s="2"/>
      <c r="Z936" s="2"/>
      <c r="AA936" s="2"/>
    </row>
    <row r="937" spans="1:27" hidden="1">
      <c r="A937" s="2"/>
      <c r="B937" s="2"/>
      <c r="C937" s="47"/>
      <c r="D937" s="2"/>
      <c r="E937" s="47"/>
      <c r="F937" s="2"/>
      <c r="G937" s="2"/>
      <c r="H937" s="2"/>
      <c r="I937" s="2"/>
      <c r="J937" s="2"/>
      <c r="K937" s="2"/>
      <c r="L937" s="2"/>
      <c r="M937" s="320"/>
      <c r="N937" s="2"/>
      <c r="O937" s="2"/>
      <c r="P937" s="2"/>
      <c r="Q937" s="2"/>
      <c r="R937" s="2"/>
      <c r="S937" s="2"/>
      <c r="T937" s="2"/>
      <c r="U937" s="2"/>
      <c r="V937" s="2"/>
      <c r="W937" s="2"/>
      <c r="X937" s="2"/>
      <c r="Y937" s="2"/>
      <c r="Z937" s="2"/>
      <c r="AA937" s="2"/>
    </row>
    <row r="938" spans="1:27" hidden="1">
      <c r="A938" s="2"/>
      <c r="B938" s="2"/>
      <c r="C938" s="47"/>
      <c r="D938" s="2"/>
      <c r="E938" s="47"/>
      <c r="F938" s="2"/>
      <c r="G938" s="2"/>
      <c r="H938" s="2"/>
      <c r="I938" s="2"/>
      <c r="J938" s="2"/>
      <c r="K938" s="2"/>
      <c r="L938" s="2"/>
      <c r="M938" s="320"/>
      <c r="N938" s="2"/>
      <c r="O938" s="2"/>
      <c r="P938" s="2"/>
      <c r="Q938" s="2"/>
      <c r="R938" s="2"/>
      <c r="S938" s="2"/>
      <c r="T938" s="2"/>
      <c r="U938" s="2"/>
      <c r="V938" s="2"/>
      <c r="W938" s="2"/>
      <c r="X938" s="2"/>
      <c r="Y938" s="2"/>
      <c r="Z938" s="2"/>
      <c r="AA938" s="2"/>
    </row>
    <row r="939" spans="1:27" hidden="1">
      <c r="A939" s="2"/>
      <c r="B939" s="2"/>
      <c r="C939" s="47"/>
      <c r="D939" s="2"/>
      <c r="E939" s="47"/>
      <c r="F939" s="2"/>
      <c r="G939" s="2"/>
      <c r="H939" s="2"/>
      <c r="I939" s="2"/>
      <c r="J939" s="2"/>
      <c r="K939" s="2"/>
      <c r="L939" s="2"/>
      <c r="M939" s="320"/>
      <c r="N939" s="2"/>
      <c r="O939" s="2"/>
      <c r="P939" s="2"/>
      <c r="Q939" s="2"/>
      <c r="R939" s="2"/>
      <c r="S939" s="2"/>
      <c r="T939" s="2"/>
      <c r="U939" s="2"/>
      <c r="V939" s="2"/>
      <c r="W939" s="2"/>
      <c r="X939" s="2"/>
      <c r="Y939" s="2"/>
      <c r="Z939" s="2"/>
      <c r="AA939" s="2"/>
    </row>
    <row r="940" spans="1:27" hidden="1">
      <c r="A940" s="2"/>
      <c r="B940" s="2"/>
      <c r="C940" s="47"/>
      <c r="D940" s="2"/>
      <c r="E940" s="47"/>
      <c r="F940" s="2"/>
      <c r="G940" s="2"/>
      <c r="H940" s="2"/>
      <c r="I940" s="2"/>
      <c r="J940" s="2"/>
      <c r="K940" s="2"/>
      <c r="L940" s="2"/>
      <c r="M940" s="320"/>
      <c r="N940" s="2"/>
      <c r="O940" s="2"/>
      <c r="P940" s="2"/>
      <c r="Q940" s="2"/>
      <c r="R940" s="2"/>
      <c r="S940" s="2"/>
      <c r="T940" s="2"/>
      <c r="U940" s="2"/>
      <c r="V940" s="2"/>
      <c r="W940" s="2"/>
      <c r="X940" s="2"/>
      <c r="Y940" s="2"/>
      <c r="Z940" s="2"/>
      <c r="AA940" s="2"/>
    </row>
    <row r="941" spans="1:27" hidden="1">
      <c r="A941" s="2"/>
      <c r="B941" s="2"/>
      <c r="C941" s="47"/>
      <c r="D941" s="2"/>
      <c r="E941" s="47"/>
      <c r="F941" s="2"/>
      <c r="G941" s="2"/>
      <c r="H941" s="2"/>
      <c r="I941" s="2"/>
      <c r="J941" s="2"/>
      <c r="K941" s="2"/>
      <c r="L941" s="2"/>
      <c r="M941" s="320"/>
      <c r="N941" s="2"/>
      <c r="O941" s="2"/>
      <c r="P941" s="2"/>
      <c r="Q941" s="2"/>
      <c r="R941" s="2"/>
      <c r="S941" s="2"/>
      <c r="T941" s="2"/>
      <c r="U941" s="2"/>
      <c r="V941" s="2"/>
      <c r="W941" s="2"/>
      <c r="X941" s="2"/>
      <c r="Y941" s="2"/>
      <c r="Z941" s="2"/>
      <c r="AA941" s="2"/>
    </row>
    <row r="942" spans="1:27" hidden="1">
      <c r="A942" s="2"/>
      <c r="B942" s="2"/>
      <c r="C942" s="47"/>
      <c r="D942" s="2"/>
      <c r="E942" s="47"/>
      <c r="F942" s="2"/>
      <c r="G942" s="2"/>
      <c r="H942" s="2"/>
      <c r="I942" s="2"/>
      <c r="J942" s="2"/>
      <c r="K942" s="2"/>
      <c r="L942" s="2"/>
      <c r="M942" s="320"/>
      <c r="N942" s="2"/>
      <c r="O942" s="2"/>
      <c r="P942" s="2"/>
      <c r="Q942" s="2"/>
      <c r="R942" s="2"/>
      <c r="S942" s="2"/>
      <c r="T942" s="2"/>
      <c r="U942" s="2"/>
      <c r="V942" s="2"/>
      <c r="W942" s="2"/>
      <c r="X942" s="2"/>
      <c r="Y942" s="2"/>
      <c r="Z942" s="2"/>
      <c r="AA942" s="2"/>
    </row>
    <row r="943" spans="1:27" hidden="1">
      <c r="A943" s="2"/>
      <c r="B943" s="2"/>
      <c r="C943" s="47"/>
      <c r="D943" s="2"/>
      <c r="E943" s="47"/>
      <c r="F943" s="2"/>
      <c r="G943" s="2"/>
      <c r="H943" s="2"/>
      <c r="I943" s="2"/>
      <c r="J943" s="2"/>
      <c r="K943" s="2"/>
      <c r="L943" s="2"/>
      <c r="M943" s="320"/>
      <c r="N943" s="2"/>
      <c r="O943" s="2"/>
      <c r="P943" s="2"/>
      <c r="Q943" s="2"/>
      <c r="R943" s="2"/>
      <c r="S943" s="2"/>
      <c r="T943" s="2"/>
      <c r="U943" s="2"/>
      <c r="V943" s="2"/>
      <c r="W943" s="2"/>
      <c r="X943" s="2"/>
      <c r="Y943" s="2"/>
      <c r="Z943" s="2"/>
      <c r="AA943" s="2"/>
    </row>
    <row r="944" spans="1:27" hidden="1">
      <c r="A944" s="2"/>
      <c r="B944" s="2"/>
      <c r="C944" s="47"/>
      <c r="D944" s="2"/>
      <c r="E944" s="47"/>
      <c r="F944" s="2"/>
      <c r="G944" s="2"/>
      <c r="H944" s="2"/>
      <c r="I944" s="2"/>
      <c r="J944" s="2"/>
      <c r="K944" s="2"/>
      <c r="L944" s="2"/>
      <c r="M944" s="320"/>
      <c r="N944" s="2"/>
      <c r="O944" s="2"/>
      <c r="P944" s="2"/>
      <c r="Q944" s="2"/>
      <c r="R944" s="2"/>
      <c r="S944" s="2"/>
      <c r="T944" s="2"/>
      <c r="U944" s="2"/>
      <c r="V944" s="2"/>
      <c r="W944" s="2"/>
      <c r="X944" s="2"/>
      <c r="Y944" s="2"/>
      <c r="Z944" s="2"/>
      <c r="AA944" s="2"/>
    </row>
    <row r="945" spans="1:27" hidden="1">
      <c r="A945" s="2"/>
      <c r="B945" s="2"/>
      <c r="C945" s="47"/>
      <c r="D945" s="2"/>
      <c r="E945" s="47"/>
      <c r="F945" s="2"/>
      <c r="G945" s="2"/>
      <c r="H945" s="2"/>
      <c r="I945" s="2"/>
      <c r="J945" s="2"/>
      <c r="K945" s="2"/>
      <c r="L945" s="2"/>
      <c r="M945" s="320"/>
      <c r="N945" s="2"/>
      <c r="O945" s="2"/>
      <c r="P945" s="2"/>
      <c r="Q945" s="2"/>
      <c r="R945" s="2"/>
      <c r="S945" s="2"/>
      <c r="T945" s="2"/>
      <c r="U945" s="2"/>
      <c r="V945" s="2"/>
      <c r="W945" s="2"/>
      <c r="X945" s="2"/>
      <c r="Y945" s="2"/>
      <c r="Z945" s="2"/>
      <c r="AA945" s="2"/>
    </row>
    <row r="946" spans="1:27" hidden="1">
      <c r="A946" s="2"/>
      <c r="B946" s="2"/>
      <c r="C946" s="47"/>
      <c r="D946" s="2"/>
      <c r="E946" s="47"/>
      <c r="F946" s="2"/>
      <c r="G946" s="2"/>
      <c r="H946" s="2"/>
      <c r="I946" s="2"/>
      <c r="J946" s="2"/>
      <c r="K946" s="2"/>
      <c r="L946" s="2"/>
      <c r="M946" s="320"/>
      <c r="N946" s="2"/>
      <c r="O946" s="2"/>
      <c r="P946" s="2"/>
      <c r="Q946" s="2"/>
      <c r="R946" s="2"/>
      <c r="S946" s="2"/>
      <c r="T946" s="2"/>
      <c r="U946" s="2"/>
      <c r="V946" s="2"/>
      <c r="W946" s="2"/>
      <c r="X946" s="2"/>
      <c r="Y946" s="2"/>
      <c r="Z946" s="2"/>
      <c r="AA946" s="2"/>
    </row>
    <row r="947" spans="1:27" hidden="1">
      <c r="A947" s="2"/>
      <c r="B947" s="2"/>
      <c r="C947" s="47"/>
      <c r="D947" s="2"/>
      <c r="E947" s="47"/>
      <c r="F947" s="2"/>
      <c r="G947" s="2"/>
      <c r="H947" s="2"/>
      <c r="I947" s="2"/>
      <c r="J947" s="2"/>
      <c r="K947" s="2"/>
      <c r="L947" s="2"/>
      <c r="M947" s="320"/>
      <c r="N947" s="2"/>
      <c r="O947" s="2"/>
      <c r="P947" s="2"/>
      <c r="Q947" s="2"/>
      <c r="R947" s="2"/>
      <c r="S947" s="2"/>
      <c r="T947" s="2"/>
      <c r="U947" s="2"/>
      <c r="V947" s="2"/>
      <c r="W947" s="2"/>
      <c r="X947" s="2"/>
      <c r="Y947" s="2"/>
      <c r="Z947" s="2"/>
      <c r="AA947" s="2"/>
    </row>
    <row r="948" spans="1:27" hidden="1">
      <c r="A948" s="2"/>
      <c r="B948" s="2"/>
      <c r="C948" s="47"/>
      <c r="D948" s="2"/>
      <c r="E948" s="47"/>
      <c r="F948" s="2"/>
      <c r="G948" s="2"/>
      <c r="H948" s="2"/>
      <c r="I948" s="2"/>
      <c r="J948" s="2"/>
      <c r="K948" s="2"/>
      <c r="L948" s="2"/>
      <c r="M948" s="320"/>
      <c r="N948" s="2"/>
      <c r="O948" s="2"/>
      <c r="P948" s="2"/>
      <c r="Q948" s="2"/>
      <c r="R948" s="2"/>
      <c r="S948" s="2"/>
      <c r="T948" s="2"/>
      <c r="U948" s="2"/>
      <c r="V948" s="2"/>
      <c r="W948" s="2"/>
      <c r="X948" s="2"/>
      <c r="Y948" s="2"/>
      <c r="Z948" s="2"/>
      <c r="AA948" s="2"/>
    </row>
    <row r="949" spans="1:27" hidden="1">
      <c r="A949" s="2"/>
      <c r="B949" s="2"/>
      <c r="C949" s="47"/>
      <c r="D949" s="2"/>
      <c r="E949" s="47"/>
      <c r="F949" s="2"/>
      <c r="G949" s="2"/>
      <c r="H949" s="2"/>
      <c r="I949" s="2"/>
      <c r="J949" s="2"/>
      <c r="K949" s="2"/>
      <c r="L949" s="2"/>
      <c r="M949" s="320"/>
      <c r="N949" s="2"/>
      <c r="O949" s="2"/>
      <c r="P949" s="2"/>
      <c r="Q949" s="2"/>
      <c r="R949" s="2"/>
      <c r="S949" s="2"/>
      <c r="T949" s="2"/>
      <c r="U949" s="2"/>
      <c r="V949" s="2"/>
      <c r="W949" s="2"/>
      <c r="X949" s="2"/>
      <c r="Y949" s="2"/>
      <c r="Z949" s="2"/>
      <c r="AA949" s="2"/>
    </row>
    <row r="950" spans="1:27" hidden="1">
      <c r="A950" s="2"/>
      <c r="B950" s="2"/>
      <c r="C950" s="47"/>
      <c r="D950" s="2"/>
      <c r="E950" s="47"/>
      <c r="F950" s="2"/>
      <c r="G950" s="2"/>
      <c r="H950" s="2"/>
      <c r="I950" s="2"/>
      <c r="J950" s="2"/>
      <c r="K950" s="2"/>
      <c r="L950" s="2"/>
      <c r="M950" s="320"/>
      <c r="N950" s="2"/>
      <c r="O950" s="2"/>
      <c r="P950" s="2"/>
      <c r="Q950" s="2"/>
      <c r="R950" s="2"/>
      <c r="S950" s="2"/>
      <c r="T950" s="2"/>
      <c r="U950" s="2"/>
      <c r="V950" s="2"/>
      <c r="W950" s="2"/>
      <c r="X950" s="2"/>
      <c r="Y950" s="2"/>
      <c r="Z950" s="2"/>
      <c r="AA950" s="2"/>
    </row>
    <row r="951" spans="1:27" hidden="1">
      <c r="A951" s="2"/>
      <c r="B951" s="2"/>
      <c r="C951" s="47"/>
      <c r="D951" s="2"/>
      <c r="E951" s="47"/>
      <c r="F951" s="2"/>
      <c r="G951" s="2"/>
      <c r="H951" s="2"/>
      <c r="I951" s="2"/>
      <c r="J951" s="2"/>
      <c r="K951" s="2"/>
      <c r="L951" s="2"/>
      <c r="M951" s="320"/>
      <c r="N951" s="2"/>
      <c r="O951" s="2"/>
      <c r="P951" s="2"/>
      <c r="Q951" s="2"/>
      <c r="R951" s="2"/>
      <c r="S951" s="2"/>
      <c r="T951" s="2"/>
      <c r="U951" s="2"/>
      <c r="V951" s="2"/>
      <c r="W951" s="2"/>
      <c r="X951" s="2"/>
      <c r="Y951" s="2"/>
      <c r="Z951" s="2"/>
      <c r="AA951" s="2"/>
    </row>
    <row r="952" spans="1:27" hidden="1">
      <c r="A952" s="2"/>
      <c r="B952" s="2"/>
      <c r="C952" s="47"/>
      <c r="D952" s="2"/>
      <c r="E952" s="47"/>
      <c r="F952" s="2"/>
      <c r="G952" s="2"/>
      <c r="H952" s="2"/>
      <c r="I952" s="2"/>
      <c r="J952" s="2"/>
      <c r="K952" s="2"/>
      <c r="L952" s="2"/>
      <c r="M952" s="320"/>
      <c r="N952" s="2"/>
      <c r="O952" s="2"/>
      <c r="P952" s="2"/>
      <c r="Q952" s="2"/>
      <c r="R952" s="2"/>
      <c r="S952" s="2"/>
      <c r="T952" s="2"/>
      <c r="U952" s="2"/>
      <c r="V952" s="2"/>
      <c r="W952" s="2"/>
      <c r="X952" s="2"/>
      <c r="Y952" s="2"/>
      <c r="Z952" s="2"/>
      <c r="AA952" s="2"/>
    </row>
    <row r="953" spans="1:27" hidden="1">
      <c r="A953" s="2"/>
      <c r="B953" s="2"/>
      <c r="C953" s="47"/>
      <c r="D953" s="2"/>
      <c r="E953" s="47"/>
      <c r="F953" s="2"/>
      <c r="G953" s="2"/>
      <c r="H953" s="2"/>
      <c r="I953" s="2"/>
      <c r="J953" s="2"/>
      <c r="K953" s="2"/>
      <c r="L953" s="2"/>
      <c r="M953" s="320"/>
      <c r="N953" s="2"/>
      <c r="O953" s="2"/>
      <c r="P953" s="2"/>
      <c r="Q953" s="2"/>
      <c r="R953" s="2"/>
      <c r="S953" s="2"/>
      <c r="T953" s="2"/>
      <c r="U953" s="2"/>
      <c r="V953" s="2"/>
      <c r="W953" s="2"/>
      <c r="X953" s="2"/>
      <c r="Y953" s="2"/>
      <c r="Z953" s="2"/>
      <c r="AA953" s="2"/>
    </row>
    <row r="954" spans="1:27" hidden="1">
      <c r="A954" s="2"/>
      <c r="B954" s="2"/>
      <c r="C954" s="47"/>
      <c r="D954" s="2"/>
      <c r="E954" s="47"/>
      <c r="F954" s="2"/>
      <c r="G954" s="2"/>
      <c r="H954" s="2"/>
      <c r="I954" s="2"/>
      <c r="J954" s="2"/>
      <c r="K954" s="2"/>
      <c r="L954" s="2"/>
      <c r="M954" s="320"/>
      <c r="N954" s="2"/>
      <c r="O954" s="2"/>
      <c r="P954" s="2"/>
      <c r="Q954" s="2"/>
      <c r="R954" s="2"/>
      <c r="S954" s="2"/>
      <c r="T954" s="2"/>
      <c r="U954" s="2"/>
      <c r="V954" s="2"/>
      <c r="W954" s="2"/>
      <c r="X954" s="2"/>
      <c r="Y954" s="2"/>
      <c r="Z954" s="2"/>
      <c r="AA954" s="2"/>
    </row>
    <row r="955" spans="1:27" hidden="1">
      <c r="A955" s="2"/>
      <c r="B955" s="2"/>
      <c r="C955" s="47"/>
      <c r="D955" s="2"/>
      <c r="E955" s="47"/>
      <c r="F955" s="2"/>
      <c r="G955" s="2"/>
      <c r="H955" s="2"/>
      <c r="I955" s="2"/>
      <c r="J955" s="2"/>
      <c r="K955" s="2"/>
      <c r="L955" s="2"/>
      <c r="M955" s="320"/>
      <c r="N955" s="2"/>
      <c r="O955" s="2"/>
      <c r="P955" s="2"/>
      <c r="Q955" s="2"/>
      <c r="R955" s="2"/>
      <c r="S955" s="2"/>
      <c r="T955" s="2"/>
      <c r="U955" s="2"/>
      <c r="V955" s="2"/>
      <c r="W955" s="2"/>
      <c r="X955" s="2"/>
      <c r="Y955" s="2"/>
      <c r="Z955" s="2"/>
      <c r="AA955" s="2"/>
    </row>
    <row r="956" spans="1:27" hidden="1">
      <c r="A956" s="2"/>
      <c r="B956" s="2"/>
      <c r="C956" s="47"/>
      <c r="D956" s="2"/>
      <c r="E956" s="47"/>
      <c r="F956" s="2"/>
      <c r="G956" s="2"/>
      <c r="H956" s="2"/>
      <c r="I956" s="2"/>
      <c r="J956" s="2"/>
      <c r="K956" s="2"/>
      <c r="L956" s="2"/>
      <c r="M956" s="320"/>
      <c r="N956" s="2"/>
      <c r="O956" s="2"/>
      <c r="P956" s="2"/>
      <c r="Q956" s="2"/>
      <c r="R956" s="2"/>
      <c r="S956" s="2"/>
      <c r="T956" s="2"/>
      <c r="U956" s="2"/>
      <c r="V956" s="2"/>
      <c r="W956" s="2"/>
      <c r="X956" s="2"/>
      <c r="Y956" s="2"/>
      <c r="Z956" s="2"/>
      <c r="AA956" s="2"/>
    </row>
    <row r="957" spans="1:27" hidden="1">
      <c r="A957" s="2"/>
      <c r="B957" s="2"/>
      <c r="C957" s="47"/>
      <c r="D957" s="2"/>
      <c r="E957" s="47"/>
      <c r="F957" s="2"/>
      <c r="G957" s="2"/>
      <c r="H957" s="2"/>
      <c r="I957" s="2"/>
      <c r="J957" s="2"/>
      <c r="K957" s="2"/>
      <c r="L957" s="2"/>
      <c r="M957" s="320"/>
      <c r="N957" s="2"/>
      <c r="O957" s="2"/>
      <c r="P957" s="2"/>
      <c r="Q957" s="2"/>
      <c r="R957" s="2"/>
      <c r="S957" s="2"/>
      <c r="T957" s="2"/>
      <c r="U957" s="2"/>
      <c r="V957" s="2"/>
      <c r="W957" s="2"/>
      <c r="X957" s="2"/>
      <c r="Y957" s="2"/>
      <c r="Z957" s="2"/>
      <c r="AA957" s="2"/>
    </row>
    <row r="958" spans="1:27" hidden="1">
      <c r="A958" s="2"/>
      <c r="B958" s="2"/>
      <c r="C958" s="47"/>
      <c r="D958" s="2"/>
      <c r="E958" s="47"/>
      <c r="F958" s="2"/>
      <c r="G958" s="2"/>
      <c r="H958" s="2"/>
      <c r="I958" s="2"/>
      <c r="J958" s="2"/>
      <c r="K958" s="2"/>
      <c r="L958" s="2"/>
      <c r="M958" s="320"/>
      <c r="N958" s="2"/>
      <c r="O958" s="2"/>
      <c r="P958" s="2"/>
      <c r="Q958" s="2"/>
      <c r="R958" s="2"/>
      <c r="S958" s="2"/>
      <c r="T958" s="2"/>
      <c r="U958" s="2"/>
      <c r="V958" s="2"/>
      <c r="W958" s="2"/>
      <c r="X958" s="2"/>
      <c r="Y958" s="2"/>
      <c r="Z958" s="2"/>
      <c r="AA958" s="2"/>
    </row>
    <row r="959" spans="1:27" hidden="1">
      <c r="A959" s="2"/>
      <c r="B959" s="2"/>
      <c r="C959" s="47"/>
      <c r="D959" s="2"/>
      <c r="E959" s="47"/>
      <c r="F959" s="2"/>
      <c r="G959" s="2"/>
      <c r="H959" s="2"/>
      <c r="I959" s="2"/>
      <c r="J959" s="2"/>
      <c r="K959" s="2"/>
      <c r="L959" s="2"/>
      <c r="M959" s="320"/>
      <c r="N959" s="2"/>
      <c r="O959" s="2"/>
      <c r="P959" s="2"/>
      <c r="Q959" s="2"/>
      <c r="R959" s="2"/>
      <c r="S959" s="2"/>
      <c r="T959" s="2"/>
      <c r="U959" s="2"/>
      <c r="V959" s="2"/>
      <c r="W959" s="2"/>
      <c r="X959" s="2"/>
      <c r="Y959" s="2"/>
      <c r="Z959" s="2"/>
      <c r="AA959" s="2"/>
    </row>
    <row r="960" spans="1:27" hidden="1">
      <c r="A960" s="2"/>
      <c r="B960" s="2"/>
      <c r="C960" s="47"/>
      <c r="D960" s="2"/>
      <c r="E960" s="47"/>
      <c r="F960" s="2"/>
      <c r="G960" s="2"/>
      <c r="H960" s="2"/>
      <c r="I960" s="2"/>
      <c r="J960" s="2"/>
      <c r="K960" s="2"/>
      <c r="L960" s="2"/>
      <c r="M960" s="320"/>
      <c r="N960" s="2"/>
      <c r="O960" s="2"/>
      <c r="P960" s="2"/>
      <c r="Q960" s="2"/>
      <c r="R960" s="2"/>
      <c r="S960" s="2"/>
      <c r="T960" s="2"/>
      <c r="U960" s="2"/>
      <c r="V960" s="2"/>
      <c r="W960" s="2"/>
      <c r="X960" s="2"/>
      <c r="Y960" s="2"/>
      <c r="Z960" s="2"/>
      <c r="AA960" s="2"/>
    </row>
    <row r="961" spans="1:27" hidden="1">
      <c r="A961" s="2"/>
      <c r="B961" s="2"/>
      <c r="C961" s="47"/>
      <c r="D961" s="2"/>
      <c r="E961" s="47"/>
      <c r="F961" s="2"/>
      <c r="G961" s="2"/>
      <c r="H961" s="2"/>
      <c r="I961" s="2"/>
      <c r="J961" s="2"/>
      <c r="K961" s="2"/>
      <c r="L961" s="2"/>
      <c r="M961" s="320"/>
      <c r="N961" s="2"/>
      <c r="O961" s="2"/>
      <c r="P961" s="2"/>
      <c r="Q961" s="2"/>
      <c r="R961" s="2"/>
      <c r="S961" s="2"/>
      <c r="T961" s="2"/>
      <c r="U961" s="2"/>
      <c r="V961" s="2"/>
      <c r="W961" s="2"/>
      <c r="X961" s="2"/>
      <c r="Y961" s="2"/>
      <c r="Z961" s="2"/>
      <c r="AA961" s="2"/>
    </row>
    <row r="962" spans="1:27" hidden="1">
      <c r="A962" s="2"/>
      <c r="B962" s="2"/>
      <c r="C962" s="47"/>
      <c r="D962" s="2"/>
      <c r="E962" s="47"/>
      <c r="F962" s="2"/>
      <c r="G962" s="2"/>
      <c r="H962" s="2"/>
      <c r="I962" s="2"/>
      <c r="J962" s="2"/>
      <c r="K962" s="2"/>
      <c r="L962" s="2"/>
      <c r="M962" s="320"/>
      <c r="N962" s="2"/>
      <c r="O962" s="2"/>
      <c r="P962" s="2"/>
      <c r="Q962" s="2"/>
      <c r="R962" s="2"/>
      <c r="S962" s="2"/>
      <c r="T962" s="2"/>
      <c r="U962" s="2"/>
      <c r="V962" s="2"/>
      <c r="W962" s="2"/>
      <c r="X962" s="2"/>
      <c r="Y962" s="2"/>
      <c r="Z962" s="2"/>
      <c r="AA962" s="2"/>
    </row>
    <row r="963" spans="1:27" hidden="1">
      <c r="A963" s="2"/>
      <c r="B963" s="2"/>
      <c r="C963" s="47"/>
      <c r="D963" s="2"/>
      <c r="E963" s="47"/>
      <c r="F963" s="2"/>
      <c r="G963" s="2"/>
      <c r="H963" s="2"/>
      <c r="I963" s="2"/>
      <c r="J963" s="2"/>
      <c r="K963" s="2"/>
      <c r="L963" s="2"/>
      <c r="M963" s="320"/>
      <c r="N963" s="2"/>
      <c r="O963" s="2"/>
      <c r="P963" s="2"/>
      <c r="Q963" s="2"/>
      <c r="R963" s="2"/>
      <c r="S963" s="2"/>
      <c r="T963" s="2"/>
      <c r="U963" s="2"/>
      <c r="V963" s="2"/>
      <c r="W963" s="2"/>
      <c r="X963" s="2"/>
      <c r="Y963" s="2"/>
      <c r="Z963" s="2"/>
      <c r="AA963" s="2"/>
    </row>
    <row r="964" spans="1:27" hidden="1">
      <c r="A964" s="2"/>
      <c r="B964" s="2"/>
      <c r="C964" s="47"/>
      <c r="D964" s="2"/>
      <c r="E964" s="47"/>
      <c r="F964" s="2"/>
      <c r="G964" s="2"/>
      <c r="H964" s="2"/>
      <c r="I964" s="2"/>
      <c r="J964" s="2"/>
      <c r="K964" s="2"/>
      <c r="L964" s="2"/>
      <c r="M964" s="320"/>
      <c r="N964" s="2"/>
      <c r="O964" s="2"/>
      <c r="P964" s="2"/>
      <c r="Q964" s="2"/>
      <c r="R964" s="2"/>
      <c r="S964" s="2"/>
      <c r="T964" s="2"/>
      <c r="U964" s="2"/>
      <c r="V964" s="2"/>
      <c r="W964" s="2"/>
      <c r="X964" s="2"/>
      <c r="Y964" s="2"/>
      <c r="Z964" s="2"/>
      <c r="AA964" s="2"/>
    </row>
    <row r="965" spans="1:27" hidden="1">
      <c r="A965" s="2"/>
      <c r="B965" s="2"/>
      <c r="C965" s="47"/>
      <c r="D965" s="2"/>
      <c r="E965" s="47"/>
      <c r="F965" s="2"/>
      <c r="G965" s="2"/>
      <c r="H965" s="2"/>
      <c r="I965" s="2"/>
      <c r="J965" s="2"/>
      <c r="K965" s="2"/>
      <c r="L965" s="2"/>
      <c r="M965" s="320"/>
      <c r="N965" s="2"/>
      <c r="O965" s="2"/>
      <c r="P965" s="2"/>
      <c r="Q965" s="2"/>
      <c r="R965" s="2"/>
      <c r="S965" s="2"/>
      <c r="T965" s="2"/>
      <c r="U965" s="2"/>
      <c r="V965" s="2"/>
      <c r="W965" s="2"/>
      <c r="X965" s="2"/>
      <c r="Y965" s="2"/>
      <c r="Z965" s="2"/>
      <c r="AA965" s="2"/>
    </row>
    <row r="966" spans="1:27" hidden="1">
      <c r="A966" s="2"/>
      <c r="B966" s="2"/>
      <c r="C966" s="47"/>
      <c r="D966" s="2"/>
      <c r="E966" s="47"/>
      <c r="F966" s="2"/>
      <c r="G966" s="2"/>
      <c r="H966" s="2"/>
      <c r="I966" s="2"/>
      <c r="J966" s="2"/>
      <c r="K966" s="2"/>
      <c r="L966" s="2"/>
      <c r="M966" s="320"/>
      <c r="N966" s="2"/>
      <c r="O966" s="2"/>
      <c r="P966" s="2"/>
      <c r="Q966" s="2"/>
      <c r="R966" s="2"/>
      <c r="S966" s="2"/>
      <c r="T966" s="2"/>
      <c r="U966" s="2"/>
      <c r="V966" s="2"/>
      <c r="W966" s="2"/>
      <c r="X966" s="2"/>
      <c r="Y966" s="2"/>
      <c r="Z966" s="2"/>
      <c r="AA966" s="2"/>
    </row>
    <row r="967" spans="1:27" hidden="1">
      <c r="A967" s="2"/>
      <c r="B967" s="2"/>
      <c r="C967" s="47"/>
      <c r="D967" s="2"/>
      <c r="E967" s="47"/>
      <c r="F967" s="2"/>
      <c r="G967" s="2"/>
      <c r="H967" s="2"/>
      <c r="I967" s="2"/>
      <c r="J967" s="2"/>
      <c r="K967" s="2"/>
      <c r="L967" s="2"/>
      <c r="M967" s="320"/>
      <c r="N967" s="2"/>
      <c r="O967" s="2"/>
      <c r="P967" s="2"/>
      <c r="Q967" s="2"/>
      <c r="R967" s="2"/>
      <c r="S967" s="2"/>
      <c r="T967" s="2"/>
      <c r="U967" s="2"/>
      <c r="V967" s="2"/>
      <c r="W967" s="2"/>
      <c r="X967" s="2"/>
      <c r="Y967" s="2"/>
      <c r="Z967" s="2"/>
      <c r="AA967" s="2"/>
    </row>
    <row r="968" spans="1:27" hidden="1">
      <c r="A968" s="2"/>
      <c r="B968" s="2"/>
      <c r="C968" s="47"/>
      <c r="D968" s="2"/>
      <c r="E968" s="47"/>
      <c r="F968" s="2"/>
      <c r="G968" s="2"/>
      <c r="H968" s="2"/>
      <c r="I968" s="2"/>
      <c r="J968" s="2"/>
      <c r="K968" s="2"/>
      <c r="L968" s="2"/>
      <c r="M968" s="320"/>
      <c r="N968" s="2"/>
      <c r="O968" s="2"/>
      <c r="P968" s="2"/>
      <c r="Q968" s="2"/>
      <c r="R968" s="2"/>
      <c r="S968" s="2"/>
      <c r="T968" s="2"/>
      <c r="U968" s="2"/>
      <c r="V968" s="2"/>
      <c r="W968" s="2"/>
      <c r="X968" s="2"/>
      <c r="Y968" s="2"/>
      <c r="Z968" s="2"/>
      <c r="AA968" s="2"/>
    </row>
    <row r="969" spans="1:27" hidden="1">
      <c r="A969" s="2"/>
      <c r="B969" s="2"/>
      <c r="C969" s="47"/>
      <c r="D969" s="2"/>
      <c r="E969" s="47"/>
      <c r="F969" s="2"/>
      <c r="G969" s="2"/>
      <c r="H969" s="2"/>
      <c r="I969" s="2"/>
      <c r="J969" s="2"/>
      <c r="K969" s="2"/>
      <c r="L969" s="2"/>
      <c r="M969" s="320"/>
      <c r="N969" s="2"/>
      <c r="O969" s="2"/>
      <c r="P969" s="2"/>
      <c r="Q969" s="2"/>
      <c r="R969" s="2"/>
      <c r="S969" s="2"/>
      <c r="T969" s="2"/>
      <c r="U969" s="2"/>
      <c r="V969" s="2"/>
      <c r="W969" s="2"/>
      <c r="X969" s="2"/>
      <c r="Y969" s="2"/>
      <c r="Z969" s="2"/>
      <c r="AA969" s="2"/>
    </row>
    <row r="970" spans="1:27" hidden="1">
      <c r="A970" s="2"/>
      <c r="B970" s="2"/>
      <c r="C970" s="47"/>
      <c r="D970" s="2"/>
      <c r="E970" s="47"/>
      <c r="F970" s="2"/>
      <c r="G970" s="2"/>
      <c r="H970" s="2"/>
      <c r="I970" s="2"/>
      <c r="J970" s="2"/>
      <c r="K970" s="2"/>
      <c r="L970" s="2"/>
      <c r="M970" s="320"/>
      <c r="N970" s="2"/>
      <c r="O970" s="2"/>
      <c r="P970" s="2"/>
      <c r="Q970" s="2"/>
      <c r="R970" s="2"/>
      <c r="S970" s="2"/>
      <c r="T970" s="2"/>
      <c r="U970" s="2"/>
      <c r="V970" s="2"/>
      <c r="W970" s="2"/>
      <c r="X970" s="2"/>
      <c r="Y970" s="2"/>
      <c r="Z970" s="2"/>
      <c r="AA970" s="2"/>
    </row>
    <row r="971" spans="1:27" hidden="1">
      <c r="A971" s="2"/>
      <c r="B971" s="2"/>
      <c r="C971" s="47"/>
      <c r="D971" s="2"/>
      <c r="E971" s="47"/>
      <c r="F971" s="2"/>
      <c r="G971" s="2"/>
      <c r="H971" s="2"/>
      <c r="I971" s="2"/>
      <c r="J971" s="2"/>
      <c r="K971" s="2"/>
      <c r="L971" s="2"/>
      <c r="M971" s="320"/>
      <c r="N971" s="2"/>
      <c r="O971" s="2"/>
      <c r="P971" s="2"/>
      <c r="Q971" s="2"/>
      <c r="R971" s="2"/>
      <c r="S971" s="2"/>
      <c r="T971" s="2"/>
      <c r="U971" s="2"/>
      <c r="V971" s="2"/>
      <c r="W971" s="2"/>
      <c r="X971" s="2"/>
      <c r="Y971" s="2"/>
      <c r="Z971" s="2"/>
      <c r="AA971" s="2"/>
    </row>
    <row r="972" spans="1:27" hidden="1">
      <c r="A972" s="2"/>
      <c r="B972" s="2"/>
      <c r="C972" s="47"/>
      <c r="D972" s="2"/>
      <c r="E972" s="47"/>
      <c r="F972" s="2"/>
      <c r="G972" s="2"/>
      <c r="H972" s="2"/>
      <c r="I972" s="2"/>
      <c r="J972" s="2"/>
      <c r="K972" s="2"/>
      <c r="L972" s="2"/>
      <c r="M972" s="320"/>
      <c r="N972" s="2"/>
      <c r="O972" s="2"/>
      <c r="P972" s="2"/>
      <c r="Q972" s="2"/>
      <c r="R972" s="2"/>
      <c r="S972" s="2"/>
      <c r="T972" s="2"/>
      <c r="U972" s="2"/>
      <c r="V972" s="2"/>
      <c r="W972" s="2"/>
      <c r="X972" s="2"/>
      <c r="Y972" s="2"/>
      <c r="Z972" s="2"/>
      <c r="AA972" s="2"/>
    </row>
    <row r="973" spans="1:27" hidden="1">
      <c r="A973" s="2"/>
      <c r="B973" s="2"/>
      <c r="C973" s="47"/>
      <c r="D973" s="2"/>
      <c r="E973" s="47"/>
      <c r="F973" s="2"/>
      <c r="G973" s="2"/>
      <c r="H973" s="2"/>
      <c r="I973" s="2"/>
      <c r="J973" s="2"/>
      <c r="K973" s="2"/>
      <c r="L973" s="2"/>
      <c r="M973" s="320"/>
      <c r="N973" s="2"/>
      <c r="O973" s="2"/>
      <c r="P973" s="2"/>
      <c r="Q973" s="2"/>
      <c r="R973" s="2"/>
      <c r="S973" s="2"/>
      <c r="T973" s="2"/>
      <c r="U973" s="2"/>
      <c r="V973" s="2"/>
      <c r="W973" s="2"/>
      <c r="X973" s="2"/>
      <c r="Y973" s="2"/>
      <c r="Z973" s="2"/>
      <c r="AA973" s="2"/>
    </row>
    <row r="974" spans="1:27" hidden="1">
      <c r="A974" s="2"/>
      <c r="B974" s="2"/>
      <c r="C974" s="47"/>
      <c r="D974" s="2"/>
      <c r="E974" s="47"/>
      <c r="F974" s="2"/>
      <c r="G974" s="2"/>
      <c r="H974" s="2"/>
      <c r="I974" s="2"/>
      <c r="J974" s="2"/>
      <c r="K974" s="2"/>
      <c r="L974" s="2"/>
      <c r="M974" s="320"/>
      <c r="N974" s="2"/>
      <c r="O974" s="2"/>
      <c r="P974" s="2"/>
      <c r="Q974" s="2"/>
      <c r="R974" s="2"/>
      <c r="S974" s="2"/>
      <c r="T974" s="2"/>
      <c r="U974" s="2"/>
      <c r="V974" s="2"/>
      <c r="W974" s="2"/>
      <c r="X974" s="2"/>
      <c r="Y974" s="2"/>
      <c r="Z974" s="2"/>
      <c r="AA974" s="2"/>
    </row>
    <row r="975" spans="1:27" hidden="1">
      <c r="A975" s="2"/>
      <c r="B975" s="2"/>
      <c r="C975" s="47"/>
      <c r="D975" s="2"/>
      <c r="E975" s="47"/>
      <c r="F975" s="2"/>
      <c r="G975" s="2"/>
      <c r="H975" s="2"/>
      <c r="I975" s="2"/>
      <c r="J975" s="2"/>
      <c r="K975" s="2"/>
      <c r="L975" s="2"/>
      <c r="M975" s="320"/>
      <c r="N975" s="2"/>
      <c r="O975" s="2"/>
      <c r="P975" s="2"/>
      <c r="Q975" s="2"/>
      <c r="R975" s="2"/>
      <c r="S975" s="2"/>
      <c r="T975" s="2"/>
      <c r="U975" s="2"/>
      <c r="V975" s="2"/>
      <c r="W975" s="2"/>
      <c r="X975" s="2"/>
      <c r="Y975" s="2"/>
      <c r="Z975" s="2"/>
      <c r="AA975" s="2"/>
    </row>
    <row r="976" spans="1:27" hidden="1">
      <c r="A976" s="2"/>
      <c r="B976" s="2"/>
      <c r="C976" s="47"/>
      <c r="D976" s="2"/>
      <c r="E976" s="47"/>
      <c r="F976" s="2"/>
      <c r="G976" s="2"/>
      <c r="H976" s="2"/>
      <c r="I976" s="2"/>
      <c r="J976" s="2"/>
      <c r="K976" s="2"/>
      <c r="L976" s="2"/>
      <c r="M976" s="320"/>
      <c r="N976" s="2"/>
      <c r="O976" s="2"/>
      <c r="P976" s="2"/>
      <c r="Q976" s="2"/>
      <c r="R976" s="2"/>
      <c r="S976" s="2"/>
      <c r="T976" s="2"/>
      <c r="U976" s="2"/>
      <c r="V976" s="2"/>
      <c r="W976" s="2"/>
      <c r="X976" s="2"/>
      <c r="Y976" s="2"/>
      <c r="Z976" s="2"/>
      <c r="AA976" s="2"/>
    </row>
    <row r="977" spans="1:27" hidden="1">
      <c r="A977" s="2"/>
      <c r="B977" s="2"/>
      <c r="C977" s="47"/>
      <c r="D977" s="2"/>
      <c r="E977" s="47"/>
      <c r="F977" s="2"/>
      <c r="G977" s="2"/>
      <c r="H977" s="2"/>
      <c r="I977" s="2"/>
      <c r="J977" s="2"/>
      <c r="K977" s="2"/>
      <c r="L977" s="2"/>
      <c r="M977" s="320"/>
      <c r="N977" s="2"/>
      <c r="O977" s="2"/>
      <c r="P977" s="2"/>
      <c r="Q977" s="2"/>
      <c r="R977" s="2"/>
      <c r="S977" s="2"/>
      <c r="T977" s="2"/>
      <c r="U977" s="2"/>
      <c r="V977" s="2"/>
      <c r="W977" s="2"/>
      <c r="X977" s="2"/>
      <c r="Y977" s="2"/>
      <c r="Z977" s="2"/>
      <c r="AA977" s="2"/>
    </row>
    <row r="978" spans="1:27" hidden="1">
      <c r="A978" s="2"/>
      <c r="B978" s="2"/>
      <c r="C978" s="47"/>
      <c r="D978" s="2"/>
      <c r="E978" s="47"/>
      <c r="F978" s="2"/>
      <c r="G978" s="2"/>
      <c r="H978" s="2"/>
      <c r="I978" s="2"/>
      <c r="J978" s="2"/>
      <c r="K978" s="2"/>
      <c r="L978" s="2"/>
      <c r="M978" s="320"/>
      <c r="N978" s="2"/>
      <c r="O978" s="2"/>
      <c r="P978" s="2"/>
      <c r="Q978" s="2"/>
      <c r="R978" s="2"/>
      <c r="S978" s="2"/>
      <c r="T978" s="2"/>
      <c r="U978" s="2"/>
      <c r="V978" s="2"/>
      <c r="W978" s="2"/>
      <c r="X978" s="2"/>
      <c r="Y978" s="2"/>
      <c r="Z978" s="2"/>
      <c r="AA978" s="2"/>
    </row>
    <row r="979" spans="1:27" hidden="1">
      <c r="A979" s="2"/>
      <c r="B979" s="2"/>
      <c r="C979" s="47"/>
      <c r="D979" s="2"/>
      <c r="E979" s="47"/>
      <c r="F979" s="2"/>
      <c r="G979" s="2"/>
      <c r="H979" s="2"/>
      <c r="I979" s="2"/>
      <c r="J979" s="2"/>
      <c r="K979" s="2"/>
      <c r="L979" s="2"/>
      <c r="M979" s="320"/>
      <c r="N979" s="2"/>
      <c r="O979" s="2"/>
      <c r="P979" s="2"/>
      <c r="Q979" s="2"/>
      <c r="R979" s="2"/>
      <c r="S979" s="2"/>
      <c r="T979" s="2"/>
      <c r="U979" s="2"/>
      <c r="V979" s="2"/>
      <c r="W979" s="2"/>
      <c r="X979" s="2"/>
      <c r="Y979" s="2"/>
      <c r="Z979" s="2"/>
      <c r="AA979" s="2"/>
    </row>
    <row r="980" spans="1:27" hidden="1">
      <c r="A980" s="2"/>
      <c r="B980" s="2"/>
      <c r="C980" s="47"/>
      <c r="D980" s="2"/>
      <c r="E980" s="47"/>
      <c r="F980" s="2"/>
      <c r="G980" s="2"/>
      <c r="H980" s="2"/>
      <c r="I980" s="2"/>
      <c r="J980" s="2"/>
      <c r="K980" s="2"/>
      <c r="L980" s="2"/>
      <c r="M980" s="320"/>
      <c r="N980" s="2"/>
      <c r="O980" s="2"/>
      <c r="P980" s="2"/>
      <c r="Q980" s="2"/>
      <c r="R980" s="2"/>
      <c r="S980" s="2"/>
      <c r="T980" s="2"/>
      <c r="U980" s="2"/>
      <c r="V980" s="2"/>
      <c r="W980" s="2"/>
      <c r="X980" s="2"/>
      <c r="Y980" s="2"/>
      <c r="Z980" s="2"/>
      <c r="AA980" s="2"/>
    </row>
    <row r="981" spans="1:27" hidden="1">
      <c r="A981" s="2"/>
      <c r="B981" s="2"/>
      <c r="C981" s="47"/>
      <c r="D981" s="2"/>
      <c r="E981" s="47"/>
      <c r="F981" s="2"/>
      <c r="G981" s="2"/>
      <c r="H981" s="2"/>
      <c r="I981" s="2"/>
      <c r="J981" s="2"/>
      <c r="K981" s="2"/>
      <c r="L981" s="2"/>
      <c r="M981" s="320"/>
      <c r="N981" s="2"/>
      <c r="O981" s="2"/>
      <c r="P981" s="2"/>
      <c r="Q981" s="2"/>
      <c r="R981" s="2"/>
      <c r="S981" s="2"/>
      <c r="T981" s="2"/>
      <c r="U981" s="2"/>
      <c r="V981" s="2"/>
      <c r="W981" s="2"/>
      <c r="X981" s="2"/>
      <c r="Y981" s="2"/>
      <c r="Z981" s="2"/>
      <c r="AA981" s="2"/>
    </row>
    <row r="982" spans="1:27" hidden="1">
      <c r="A982" s="2"/>
      <c r="B982" s="2"/>
      <c r="C982" s="47"/>
      <c r="D982" s="2"/>
      <c r="E982" s="47"/>
      <c r="F982" s="2"/>
      <c r="G982" s="2"/>
      <c r="H982" s="2"/>
      <c r="I982" s="2"/>
      <c r="J982" s="2"/>
      <c r="K982" s="2"/>
      <c r="L982" s="2"/>
      <c r="M982" s="320"/>
      <c r="N982" s="2"/>
      <c r="O982" s="2"/>
      <c r="P982" s="2"/>
      <c r="Q982" s="2"/>
      <c r="R982" s="2"/>
      <c r="S982" s="2"/>
      <c r="T982" s="2"/>
      <c r="U982" s="2"/>
      <c r="V982" s="2"/>
      <c r="W982" s="2"/>
      <c r="X982" s="2"/>
      <c r="Y982" s="2"/>
      <c r="Z982" s="2"/>
      <c r="AA982" s="2"/>
    </row>
    <row r="983" spans="1:27" hidden="1">
      <c r="A983" s="2"/>
      <c r="B983" s="2"/>
      <c r="C983" s="47"/>
      <c r="D983" s="2"/>
      <c r="E983" s="47"/>
      <c r="F983" s="2"/>
      <c r="G983" s="2"/>
      <c r="H983" s="2"/>
      <c r="I983" s="2"/>
      <c r="J983" s="2"/>
      <c r="K983" s="2"/>
      <c r="L983" s="2"/>
      <c r="M983" s="320"/>
      <c r="N983" s="2"/>
      <c r="O983" s="2"/>
      <c r="P983" s="2"/>
      <c r="Q983" s="2"/>
      <c r="R983" s="2"/>
      <c r="S983" s="2"/>
      <c r="T983" s="2"/>
      <c r="U983" s="2"/>
      <c r="V983" s="2"/>
      <c r="W983" s="2"/>
      <c r="X983" s="2"/>
      <c r="Y983" s="2"/>
      <c r="Z983" s="2"/>
      <c r="AA983" s="2"/>
    </row>
    <row r="984" spans="1:27" hidden="1">
      <c r="A984" s="2"/>
      <c r="B984" s="2"/>
      <c r="C984" s="47"/>
      <c r="D984" s="2"/>
      <c r="E984" s="47"/>
      <c r="F984" s="2"/>
      <c r="G984" s="2"/>
      <c r="H984" s="2"/>
      <c r="I984" s="2"/>
      <c r="J984" s="2"/>
      <c r="K984" s="2"/>
      <c r="L984" s="2"/>
      <c r="M984" s="320"/>
      <c r="N984" s="2"/>
      <c r="O984" s="2"/>
      <c r="P984" s="2"/>
      <c r="Q984" s="2"/>
      <c r="R984" s="2"/>
      <c r="S984" s="2"/>
      <c r="T984" s="2"/>
      <c r="U984" s="2"/>
      <c r="V984" s="2"/>
      <c r="W984" s="2"/>
      <c r="X984" s="2"/>
      <c r="Y984" s="2"/>
      <c r="Z984" s="2"/>
      <c r="AA984" s="2"/>
    </row>
    <row r="985" spans="1:27" hidden="1">
      <c r="A985" s="2"/>
      <c r="B985" s="2"/>
      <c r="C985" s="47"/>
      <c r="D985" s="2"/>
      <c r="E985" s="47"/>
      <c r="F985" s="2"/>
      <c r="G985" s="2"/>
      <c r="H985" s="2"/>
      <c r="I985" s="2"/>
      <c r="J985" s="2"/>
      <c r="K985" s="2"/>
      <c r="L985" s="2"/>
      <c r="M985" s="320"/>
      <c r="N985" s="2"/>
      <c r="O985" s="2"/>
      <c r="P985" s="2"/>
      <c r="Q985" s="2"/>
      <c r="R985" s="2"/>
      <c r="S985" s="2"/>
      <c r="T985" s="2"/>
      <c r="U985" s="2"/>
      <c r="V985" s="2"/>
      <c r="W985" s="2"/>
      <c r="X985" s="2"/>
      <c r="Y985" s="2"/>
      <c r="Z985" s="2"/>
      <c r="AA985" s="2"/>
    </row>
    <row r="986" spans="1:27" hidden="1">
      <c r="A986" s="2"/>
      <c r="B986" s="2"/>
      <c r="C986" s="47"/>
      <c r="D986" s="2"/>
      <c r="E986" s="47"/>
      <c r="F986" s="2"/>
      <c r="G986" s="2"/>
      <c r="H986" s="2"/>
      <c r="I986" s="2"/>
      <c r="J986" s="2"/>
      <c r="K986" s="2"/>
      <c r="L986" s="2"/>
      <c r="M986" s="320"/>
      <c r="N986" s="2"/>
      <c r="O986" s="2"/>
      <c r="P986" s="2"/>
      <c r="Q986" s="2"/>
      <c r="R986" s="2"/>
      <c r="S986" s="2"/>
      <c r="T986" s="2"/>
      <c r="U986" s="2"/>
      <c r="V986" s="2"/>
      <c r="W986" s="2"/>
      <c r="X986" s="2"/>
      <c r="Y986" s="2"/>
      <c r="Z986" s="2"/>
      <c r="AA986" s="2"/>
    </row>
    <row r="987" spans="1:27" hidden="1">
      <c r="A987" s="2"/>
      <c r="B987" s="2"/>
      <c r="C987" s="47"/>
      <c r="D987" s="2"/>
      <c r="E987" s="47"/>
      <c r="F987" s="2"/>
      <c r="G987" s="2"/>
      <c r="H987" s="2"/>
      <c r="I987" s="2"/>
      <c r="J987" s="2"/>
      <c r="K987" s="2"/>
      <c r="L987" s="2"/>
      <c r="M987" s="320"/>
      <c r="N987" s="2"/>
      <c r="O987" s="2"/>
      <c r="P987" s="2"/>
      <c r="Q987" s="2"/>
      <c r="R987" s="2"/>
      <c r="S987" s="2"/>
      <c r="T987" s="2"/>
      <c r="U987" s="2"/>
      <c r="V987" s="2"/>
      <c r="W987" s="2"/>
      <c r="X987" s="2"/>
      <c r="Y987" s="2"/>
      <c r="Z987" s="2"/>
      <c r="AA987" s="2"/>
    </row>
    <row r="988" spans="1:27" hidden="1">
      <c r="A988" s="2"/>
      <c r="B988" s="2"/>
      <c r="C988" s="47"/>
      <c r="D988" s="2"/>
      <c r="E988" s="47"/>
      <c r="F988" s="2"/>
      <c r="G988" s="2"/>
      <c r="H988" s="2"/>
      <c r="I988" s="2"/>
      <c r="J988" s="2"/>
      <c r="K988" s="2"/>
      <c r="L988" s="2"/>
      <c r="M988" s="320"/>
      <c r="N988" s="2"/>
      <c r="O988" s="2"/>
      <c r="P988" s="2"/>
      <c r="Q988" s="2"/>
      <c r="R988" s="2"/>
      <c r="S988" s="2"/>
      <c r="T988" s="2"/>
      <c r="U988" s="2"/>
      <c r="V988" s="2"/>
      <c r="W988" s="2"/>
      <c r="X988" s="2"/>
      <c r="Y988" s="2"/>
      <c r="Z988" s="2"/>
      <c r="AA988" s="2"/>
    </row>
    <row r="989" spans="1:27" hidden="1">
      <c r="A989" s="2"/>
      <c r="B989" s="2"/>
      <c r="C989" s="47"/>
      <c r="D989" s="2"/>
      <c r="E989" s="47"/>
      <c r="F989" s="2"/>
      <c r="G989" s="2"/>
      <c r="H989" s="2"/>
      <c r="I989" s="2"/>
      <c r="J989" s="2"/>
      <c r="K989" s="2"/>
      <c r="L989" s="2"/>
      <c r="M989" s="320"/>
      <c r="N989" s="2"/>
      <c r="O989" s="2"/>
      <c r="P989" s="2"/>
      <c r="Q989" s="2"/>
      <c r="R989" s="2"/>
      <c r="S989" s="2"/>
      <c r="T989" s="2"/>
      <c r="U989" s="2"/>
      <c r="V989" s="2"/>
      <c r="W989" s="2"/>
      <c r="X989" s="2"/>
      <c r="Y989" s="2"/>
      <c r="Z989" s="2"/>
      <c r="AA989" s="2"/>
    </row>
    <row r="990" spans="1:27" hidden="1">
      <c r="A990" s="2"/>
      <c r="B990" s="2"/>
      <c r="C990" s="47"/>
      <c r="D990" s="2"/>
      <c r="E990" s="47"/>
      <c r="F990" s="2"/>
      <c r="G990" s="2"/>
      <c r="H990" s="2"/>
      <c r="I990" s="2"/>
      <c r="J990" s="2"/>
      <c r="K990" s="2"/>
      <c r="L990" s="2"/>
      <c r="M990" s="320"/>
      <c r="N990" s="2"/>
      <c r="O990" s="2"/>
      <c r="P990" s="2"/>
      <c r="Q990" s="2"/>
      <c r="R990" s="2"/>
      <c r="S990" s="2"/>
      <c r="T990" s="2"/>
      <c r="U990" s="2"/>
      <c r="V990" s="2"/>
      <c r="W990" s="2"/>
      <c r="X990" s="2"/>
      <c r="Y990" s="2"/>
      <c r="Z990" s="2"/>
      <c r="AA990" s="2"/>
    </row>
    <row r="991" spans="1:27" hidden="1">
      <c r="A991" s="2"/>
      <c r="B991" s="2"/>
      <c r="C991" s="47"/>
      <c r="D991" s="2"/>
      <c r="E991" s="47"/>
      <c r="F991" s="2"/>
      <c r="G991" s="2"/>
      <c r="H991" s="2"/>
      <c r="I991" s="2"/>
      <c r="J991" s="2"/>
      <c r="K991" s="2"/>
      <c r="L991" s="2"/>
      <c r="M991" s="320"/>
      <c r="N991" s="2"/>
      <c r="O991" s="2"/>
      <c r="P991" s="2"/>
      <c r="Q991" s="2"/>
      <c r="R991" s="2"/>
      <c r="S991" s="2"/>
      <c r="T991" s="2"/>
      <c r="U991" s="2"/>
      <c r="V991" s="2"/>
      <c r="W991" s="2"/>
      <c r="X991" s="2"/>
      <c r="Y991" s="2"/>
      <c r="Z991" s="2"/>
      <c r="AA991" s="2"/>
    </row>
    <row r="992" spans="1:27" hidden="1">
      <c r="A992" s="2"/>
      <c r="B992" s="2"/>
      <c r="C992" s="47"/>
      <c r="D992" s="2"/>
      <c r="E992" s="47"/>
      <c r="F992" s="2"/>
      <c r="G992" s="2"/>
      <c r="H992" s="2"/>
      <c r="I992" s="2"/>
      <c r="J992" s="2"/>
      <c r="K992" s="2"/>
      <c r="L992" s="2"/>
      <c r="M992" s="320"/>
      <c r="N992" s="2"/>
      <c r="O992" s="2"/>
      <c r="P992" s="2"/>
      <c r="Q992" s="2"/>
      <c r="R992" s="2"/>
      <c r="S992" s="2"/>
      <c r="T992" s="2"/>
      <c r="U992" s="2"/>
      <c r="V992" s="2"/>
      <c r="W992" s="2"/>
      <c r="X992" s="2"/>
      <c r="Y992" s="2"/>
      <c r="Z992" s="2"/>
      <c r="AA992" s="2"/>
    </row>
    <row r="993" spans="1:27" hidden="1">
      <c r="A993" s="2"/>
      <c r="B993" s="2"/>
      <c r="C993" s="47"/>
      <c r="D993" s="2"/>
      <c r="E993" s="47"/>
      <c r="F993" s="2"/>
      <c r="G993" s="2"/>
      <c r="H993" s="2"/>
      <c r="I993" s="2"/>
      <c r="J993" s="2"/>
      <c r="K993" s="2"/>
      <c r="L993" s="2"/>
      <c r="M993" s="320"/>
      <c r="N993" s="2"/>
      <c r="O993" s="2"/>
      <c r="P993" s="2"/>
      <c r="Q993" s="2"/>
      <c r="R993" s="2"/>
      <c r="S993" s="2"/>
      <c r="T993" s="2"/>
      <c r="U993" s="2"/>
      <c r="V993" s="2"/>
      <c r="W993" s="2"/>
      <c r="X993" s="2"/>
      <c r="Y993" s="2"/>
      <c r="Z993" s="2"/>
      <c r="AA993" s="2"/>
    </row>
    <row r="994" spans="1:27" hidden="1">
      <c r="A994" s="2"/>
      <c r="B994" s="2"/>
      <c r="C994" s="47"/>
      <c r="D994" s="2"/>
      <c r="E994" s="47"/>
      <c r="F994" s="2"/>
      <c r="G994" s="2"/>
      <c r="H994" s="2"/>
      <c r="I994" s="2"/>
      <c r="J994" s="2"/>
      <c r="K994" s="2"/>
      <c r="L994" s="2"/>
      <c r="M994" s="320"/>
      <c r="N994" s="2"/>
      <c r="O994" s="2"/>
      <c r="P994" s="2"/>
      <c r="Q994" s="2"/>
      <c r="R994" s="2"/>
      <c r="S994" s="2"/>
      <c r="T994" s="2"/>
      <c r="U994" s="2"/>
      <c r="V994" s="2"/>
      <c r="W994" s="2"/>
      <c r="X994" s="2"/>
      <c r="Y994" s="2"/>
      <c r="Z994" s="2"/>
      <c r="AA994" s="2"/>
    </row>
    <row r="995" spans="1:27" hidden="1">
      <c r="A995" s="2"/>
      <c r="B995" s="2"/>
      <c r="C995" s="47"/>
      <c r="D995" s="2"/>
      <c r="E995" s="47"/>
      <c r="F995" s="2"/>
      <c r="G995" s="2"/>
      <c r="H995" s="2"/>
      <c r="I995" s="2"/>
      <c r="J995" s="2"/>
      <c r="K995" s="2"/>
      <c r="L995" s="2"/>
      <c r="M995" s="320"/>
      <c r="N995" s="2"/>
      <c r="O995" s="2"/>
      <c r="P995" s="2"/>
      <c r="Q995" s="2"/>
      <c r="R995" s="2"/>
      <c r="S995" s="2"/>
      <c r="T995" s="2"/>
      <c r="U995" s="2"/>
      <c r="V995" s="2"/>
      <c r="W995" s="2"/>
      <c r="X995" s="2"/>
      <c r="Y995" s="2"/>
      <c r="Z995" s="2"/>
      <c r="AA995" s="2"/>
    </row>
    <row r="996" spans="1:27" hidden="1">
      <c r="A996" s="2"/>
      <c r="B996" s="2"/>
      <c r="C996" s="47"/>
      <c r="D996" s="2"/>
      <c r="E996" s="47"/>
      <c r="F996" s="2"/>
      <c r="G996" s="2"/>
      <c r="H996" s="2"/>
      <c r="I996" s="2"/>
      <c r="J996" s="2"/>
      <c r="K996" s="2"/>
      <c r="L996" s="2"/>
      <c r="M996" s="320"/>
      <c r="N996" s="2"/>
      <c r="O996" s="2"/>
      <c r="P996" s="2"/>
      <c r="Q996" s="2"/>
      <c r="R996" s="2"/>
      <c r="S996" s="2"/>
      <c r="T996" s="2"/>
      <c r="U996" s="2"/>
      <c r="V996" s="2"/>
      <c r="W996" s="2"/>
      <c r="X996" s="2"/>
      <c r="Y996" s="2"/>
      <c r="Z996" s="2"/>
      <c r="AA996" s="2"/>
    </row>
    <row r="997" spans="1:27" hidden="1">
      <c r="A997" s="2"/>
      <c r="B997" s="2"/>
      <c r="C997" s="47"/>
      <c r="D997" s="2"/>
      <c r="E997" s="47"/>
      <c r="F997" s="2"/>
      <c r="G997" s="2"/>
      <c r="H997" s="2"/>
      <c r="I997" s="2"/>
      <c r="J997" s="2"/>
      <c r="K997" s="2"/>
      <c r="L997" s="2"/>
      <c r="M997" s="320"/>
      <c r="N997" s="2"/>
      <c r="O997" s="2"/>
      <c r="P997" s="2"/>
      <c r="Q997" s="2"/>
      <c r="R997" s="2"/>
      <c r="S997" s="2"/>
      <c r="T997" s="2"/>
      <c r="U997" s="2"/>
      <c r="V997" s="2"/>
      <c r="W997" s="2"/>
      <c r="X997" s="2"/>
      <c r="Y997" s="2"/>
      <c r="Z997" s="2"/>
      <c r="AA997" s="2"/>
    </row>
    <row r="998" spans="1:27" hidden="1">
      <c r="A998" s="2"/>
      <c r="B998" s="2"/>
      <c r="C998" s="47"/>
      <c r="D998" s="2"/>
      <c r="E998" s="47"/>
      <c r="F998" s="2"/>
      <c r="G998" s="2"/>
      <c r="H998" s="2"/>
      <c r="I998" s="2"/>
      <c r="J998" s="2"/>
      <c r="K998" s="2"/>
      <c r="L998" s="2"/>
      <c r="M998" s="320"/>
      <c r="N998" s="2"/>
      <c r="O998" s="2"/>
      <c r="P998" s="2"/>
      <c r="Q998" s="2"/>
      <c r="R998" s="2"/>
      <c r="S998" s="2"/>
      <c r="T998" s="2"/>
      <c r="U998" s="2"/>
      <c r="V998" s="2"/>
      <c r="W998" s="2"/>
      <c r="X998" s="2"/>
      <c r="Y998" s="2"/>
      <c r="Z998" s="2"/>
      <c r="AA998" s="2"/>
    </row>
    <row r="999" spans="1:27" hidden="1">
      <c r="A999" s="2"/>
      <c r="B999" s="2"/>
      <c r="C999" s="47"/>
      <c r="D999" s="2"/>
      <c r="E999" s="47"/>
      <c r="F999" s="2"/>
      <c r="G999" s="2"/>
      <c r="H999" s="2"/>
      <c r="I999" s="2"/>
      <c r="J999" s="2"/>
      <c r="K999" s="2"/>
      <c r="L999" s="2"/>
      <c r="M999" s="320"/>
      <c r="N999" s="2"/>
      <c r="O999" s="2"/>
      <c r="P999" s="2"/>
      <c r="Q999" s="2"/>
      <c r="R999" s="2"/>
      <c r="S999" s="2"/>
      <c r="T999" s="2"/>
      <c r="U999" s="2"/>
      <c r="V999" s="2"/>
      <c r="W999" s="2"/>
      <c r="X999" s="2"/>
      <c r="Y999" s="2"/>
      <c r="Z999" s="2"/>
      <c r="AA999" s="2"/>
    </row>
    <row r="1000" spans="1:27" hidden="1">
      <c r="A1000" s="2"/>
      <c r="B1000" s="2"/>
      <c r="C1000" s="47"/>
      <c r="D1000" s="2"/>
      <c r="E1000" s="47"/>
      <c r="F1000" s="2"/>
      <c r="G1000" s="2"/>
      <c r="H1000" s="2"/>
      <c r="I1000" s="2"/>
      <c r="J1000" s="2"/>
      <c r="K1000" s="2"/>
      <c r="L1000" s="2"/>
      <c r="M1000" s="320"/>
      <c r="N1000" s="2"/>
      <c r="O1000" s="2"/>
      <c r="P1000" s="2"/>
      <c r="Q1000" s="2"/>
      <c r="R1000" s="2"/>
      <c r="S1000" s="2"/>
      <c r="T1000" s="2"/>
      <c r="U1000" s="2"/>
      <c r="V1000" s="2"/>
      <c r="W1000" s="2"/>
      <c r="X1000" s="2"/>
      <c r="Y1000" s="2"/>
      <c r="Z1000" s="2"/>
      <c r="AA1000" s="2"/>
    </row>
    <row r="1001" spans="1:27" hidden="1">
      <c r="A1001" s="2"/>
      <c r="B1001" s="2"/>
      <c r="C1001" s="47"/>
      <c r="D1001" s="2"/>
      <c r="E1001" s="47"/>
      <c r="F1001" s="2"/>
      <c r="G1001" s="2"/>
      <c r="H1001" s="2"/>
      <c r="I1001" s="2"/>
      <c r="J1001" s="2"/>
      <c r="K1001" s="2"/>
      <c r="L1001" s="2"/>
      <c r="M1001" s="320"/>
      <c r="N1001" s="2"/>
      <c r="O1001" s="2"/>
      <c r="P1001" s="2"/>
      <c r="Q1001" s="2"/>
      <c r="R1001" s="2"/>
      <c r="S1001" s="2"/>
      <c r="T1001" s="2"/>
      <c r="U1001" s="2"/>
      <c r="V1001" s="2"/>
      <c r="W1001" s="2"/>
      <c r="X1001" s="2"/>
      <c r="Y1001" s="2"/>
      <c r="Z1001" s="2"/>
      <c r="AA1001" s="2"/>
    </row>
    <row r="1002" spans="1:27" hidden="1">
      <c r="A1002" s="2"/>
      <c r="B1002" s="2"/>
      <c r="C1002" s="47"/>
      <c r="D1002" s="2"/>
      <c r="E1002" s="47"/>
      <c r="F1002" s="2"/>
      <c r="G1002" s="2"/>
      <c r="H1002" s="2"/>
      <c r="I1002" s="2"/>
      <c r="J1002" s="2"/>
      <c r="K1002" s="2"/>
      <c r="L1002" s="2"/>
      <c r="M1002" s="320"/>
      <c r="N1002" s="2"/>
      <c r="O1002" s="2"/>
      <c r="P1002" s="2"/>
      <c r="Q1002" s="2"/>
      <c r="R1002" s="2"/>
      <c r="S1002" s="2"/>
      <c r="T1002" s="2"/>
      <c r="U1002" s="2"/>
      <c r="V1002" s="2"/>
      <c r="W1002" s="2"/>
      <c r="X1002" s="2"/>
      <c r="Y1002" s="2"/>
      <c r="Z1002" s="2"/>
      <c r="AA1002" s="2"/>
    </row>
    <row r="1003" spans="1:27" hidden="1">
      <c r="A1003" s="2"/>
      <c r="B1003" s="2"/>
      <c r="C1003" s="47"/>
      <c r="D1003" s="2"/>
      <c r="E1003" s="47"/>
      <c r="F1003" s="2"/>
      <c r="G1003" s="2"/>
      <c r="H1003" s="2"/>
      <c r="I1003" s="2"/>
      <c r="J1003" s="2"/>
      <c r="K1003" s="2"/>
      <c r="L1003" s="2"/>
      <c r="M1003" s="320"/>
      <c r="N1003" s="2"/>
      <c r="O1003" s="2"/>
      <c r="P1003" s="2"/>
      <c r="Q1003" s="2"/>
      <c r="R1003" s="2"/>
      <c r="S1003" s="2"/>
      <c r="T1003" s="2"/>
      <c r="U1003" s="2"/>
      <c r="V1003" s="2"/>
      <c r="W1003" s="2"/>
      <c r="X1003" s="2"/>
      <c r="Y1003" s="2"/>
      <c r="Z1003" s="2"/>
      <c r="AA1003" s="2"/>
    </row>
    <row r="1004" spans="1:27" hidden="1">
      <c r="A1004" s="2"/>
      <c r="B1004" s="2"/>
      <c r="C1004" s="47"/>
      <c r="D1004" s="2"/>
      <c r="E1004" s="47"/>
      <c r="F1004" s="2"/>
      <c r="G1004" s="2"/>
      <c r="H1004" s="2"/>
      <c r="I1004" s="2"/>
      <c r="J1004" s="2"/>
      <c r="K1004" s="2"/>
      <c r="L1004" s="2"/>
      <c r="M1004" s="320"/>
      <c r="N1004" s="2"/>
      <c r="O1004" s="2"/>
      <c r="P1004" s="2"/>
      <c r="Q1004" s="2"/>
      <c r="R1004" s="2"/>
      <c r="S1004" s="2"/>
      <c r="T1004" s="2"/>
      <c r="U1004" s="2"/>
      <c r="V1004" s="2"/>
      <c r="W1004" s="2"/>
      <c r="X1004" s="2"/>
      <c r="Y1004" s="2"/>
      <c r="Z1004" s="2"/>
      <c r="AA1004" s="2"/>
    </row>
    <row r="1005" spans="1:27" hidden="1">
      <c r="A1005" s="2"/>
      <c r="B1005" s="2"/>
      <c r="C1005" s="47"/>
      <c r="D1005" s="2"/>
      <c r="E1005" s="47"/>
      <c r="F1005" s="2"/>
      <c r="G1005" s="2"/>
      <c r="H1005" s="2"/>
      <c r="I1005" s="2"/>
      <c r="J1005" s="2"/>
      <c r="K1005" s="2"/>
      <c r="L1005" s="2"/>
      <c r="M1005" s="320"/>
      <c r="N1005" s="2"/>
      <c r="O1005" s="2"/>
      <c r="P1005" s="2"/>
      <c r="Q1005" s="2"/>
      <c r="R1005" s="2"/>
      <c r="S1005" s="2"/>
      <c r="T1005" s="2"/>
      <c r="U1005" s="2"/>
      <c r="V1005" s="2"/>
      <c r="W1005" s="2"/>
      <c r="X1005" s="2"/>
      <c r="Y1005" s="2"/>
      <c r="Z1005" s="2"/>
      <c r="AA1005" s="2"/>
    </row>
    <row r="1006" spans="1:27" hidden="1">
      <c r="A1006" s="2"/>
      <c r="B1006" s="2"/>
      <c r="C1006" s="47"/>
      <c r="D1006" s="2"/>
      <c r="E1006" s="47"/>
      <c r="F1006" s="2"/>
      <c r="G1006" s="2"/>
      <c r="H1006" s="2"/>
      <c r="I1006" s="2"/>
      <c r="J1006" s="2"/>
      <c r="K1006" s="2"/>
      <c r="L1006" s="2"/>
      <c r="M1006" s="320"/>
      <c r="N1006" s="2"/>
      <c r="O1006" s="2"/>
      <c r="P1006" s="2"/>
      <c r="Q1006" s="2"/>
      <c r="R1006" s="2"/>
      <c r="S1006" s="2"/>
      <c r="T1006" s="2"/>
      <c r="U1006" s="2"/>
      <c r="V1006" s="2"/>
      <c r="W1006" s="2"/>
      <c r="X1006" s="2"/>
      <c r="Y1006" s="2"/>
      <c r="Z1006" s="2"/>
      <c r="AA1006" s="2"/>
    </row>
    <row r="1007" spans="1:27" hidden="1">
      <c r="A1007" s="2"/>
      <c r="B1007" s="2"/>
      <c r="C1007" s="47"/>
      <c r="D1007" s="2"/>
      <c r="E1007" s="47"/>
      <c r="F1007" s="2"/>
      <c r="G1007" s="2"/>
      <c r="H1007" s="2"/>
      <c r="I1007" s="2"/>
      <c r="J1007" s="2"/>
      <c r="K1007" s="2"/>
      <c r="L1007" s="2"/>
      <c r="M1007" s="320"/>
      <c r="N1007" s="2"/>
      <c r="O1007" s="2"/>
      <c r="P1007" s="2"/>
      <c r="Q1007" s="2"/>
      <c r="R1007" s="2"/>
      <c r="S1007" s="2"/>
      <c r="T1007" s="2"/>
      <c r="U1007" s="2"/>
      <c r="V1007" s="2"/>
      <c r="W1007" s="2"/>
      <c r="X1007" s="2"/>
      <c r="Y1007" s="2"/>
      <c r="Z1007" s="2"/>
      <c r="AA1007" s="2"/>
    </row>
    <row r="1008" spans="1:27" hidden="1">
      <c r="A1008" s="2"/>
      <c r="B1008" s="2"/>
      <c r="C1008" s="47"/>
      <c r="D1008" s="2"/>
      <c r="E1008" s="47"/>
      <c r="F1008" s="2"/>
      <c r="G1008" s="2"/>
      <c r="H1008" s="2"/>
      <c r="I1008" s="2"/>
      <c r="J1008" s="2"/>
      <c r="K1008" s="2"/>
      <c r="L1008" s="2"/>
      <c r="M1008" s="320"/>
      <c r="N1008" s="2"/>
      <c r="O1008" s="2"/>
      <c r="P1008" s="2"/>
      <c r="Q1008" s="2"/>
      <c r="R1008" s="2"/>
      <c r="S1008" s="2"/>
      <c r="T1008" s="2"/>
      <c r="U1008" s="2"/>
      <c r="V1008" s="2"/>
      <c r="W1008" s="2"/>
      <c r="X1008" s="2"/>
      <c r="Y1008" s="2"/>
      <c r="Z1008" s="2"/>
      <c r="AA1008" s="2"/>
    </row>
    <row r="1009" spans="1:27" hidden="1">
      <c r="A1009" s="2"/>
      <c r="B1009" s="2"/>
      <c r="C1009" s="47"/>
      <c r="D1009" s="2"/>
      <c r="E1009" s="47"/>
      <c r="F1009" s="2"/>
      <c r="G1009" s="2"/>
      <c r="H1009" s="2"/>
      <c r="I1009" s="2"/>
      <c r="J1009" s="2"/>
      <c r="K1009" s="2"/>
      <c r="L1009" s="2"/>
      <c r="M1009" s="320"/>
      <c r="N1009" s="2"/>
      <c r="O1009" s="2"/>
      <c r="P1009" s="2"/>
      <c r="Q1009" s="2"/>
      <c r="R1009" s="2"/>
      <c r="S1009" s="2"/>
      <c r="T1009" s="2"/>
      <c r="U1009" s="2"/>
      <c r="V1009" s="2"/>
      <c r="W1009" s="2"/>
      <c r="X1009" s="2"/>
      <c r="Y1009" s="2"/>
      <c r="Z1009" s="2"/>
      <c r="AA1009" s="2"/>
    </row>
    <row r="1010" spans="1:27" hidden="1">
      <c r="A1010" s="2"/>
      <c r="B1010" s="2"/>
      <c r="C1010" s="47"/>
      <c r="D1010" s="2"/>
      <c r="E1010" s="47"/>
      <c r="F1010" s="2"/>
      <c r="G1010" s="2"/>
      <c r="H1010" s="2"/>
      <c r="I1010" s="2"/>
      <c r="J1010" s="2"/>
      <c r="K1010" s="2"/>
      <c r="L1010" s="2"/>
      <c r="M1010" s="320"/>
      <c r="N1010" s="2"/>
      <c r="O1010" s="2"/>
      <c r="P1010" s="2"/>
      <c r="Q1010" s="2"/>
      <c r="R1010" s="2"/>
      <c r="S1010" s="2"/>
      <c r="T1010" s="2"/>
      <c r="U1010" s="2"/>
      <c r="V1010" s="2"/>
      <c r="W1010" s="2"/>
      <c r="X1010" s="2"/>
      <c r="Y1010" s="2"/>
      <c r="Z1010" s="2"/>
      <c r="AA1010" s="2"/>
    </row>
    <row r="1011" spans="1:27" hidden="1">
      <c r="A1011" s="2"/>
      <c r="B1011" s="2"/>
      <c r="C1011" s="47"/>
      <c r="D1011" s="2"/>
      <c r="E1011" s="47"/>
      <c r="F1011" s="2"/>
      <c r="G1011" s="2"/>
      <c r="H1011" s="2"/>
      <c r="I1011" s="2"/>
      <c r="J1011" s="2"/>
      <c r="K1011" s="2"/>
      <c r="L1011" s="2"/>
      <c r="M1011" s="320"/>
      <c r="N1011" s="2"/>
      <c r="O1011" s="2"/>
      <c r="P1011" s="2"/>
      <c r="Q1011" s="2"/>
      <c r="R1011" s="2"/>
      <c r="S1011" s="2"/>
      <c r="T1011" s="2"/>
      <c r="U1011" s="2"/>
      <c r="V1011" s="2"/>
      <c r="W1011" s="2"/>
      <c r="X1011" s="2"/>
      <c r="Y1011" s="2"/>
      <c r="Z1011" s="2"/>
      <c r="AA1011" s="2"/>
    </row>
    <row r="1012" spans="1:27" hidden="1">
      <c r="A1012" s="2"/>
      <c r="B1012" s="2"/>
      <c r="C1012" s="47"/>
      <c r="D1012" s="2"/>
      <c r="E1012" s="47"/>
      <c r="F1012" s="2"/>
      <c r="G1012" s="2"/>
      <c r="H1012" s="2"/>
      <c r="I1012" s="2"/>
      <c r="J1012" s="2"/>
      <c r="K1012" s="2"/>
      <c r="L1012" s="2"/>
      <c r="M1012" s="320"/>
      <c r="N1012" s="2"/>
      <c r="O1012" s="2"/>
      <c r="P1012" s="2"/>
      <c r="Q1012" s="2"/>
      <c r="R1012" s="2"/>
      <c r="S1012" s="2"/>
      <c r="T1012" s="2"/>
      <c r="U1012" s="2"/>
      <c r="V1012" s="2"/>
      <c r="W1012" s="2"/>
      <c r="X1012" s="2"/>
      <c r="Y1012" s="2"/>
      <c r="Z1012" s="2"/>
      <c r="AA1012" s="2"/>
    </row>
    <row r="1013" spans="1:27" hidden="1">
      <c r="A1013" s="2"/>
      <c r="B1013" s="2"/>
      <c r="C1013" s="47"/>
      <c r="D1013" s="2"/>
      <c r="E1013" s="47"/>
      <c r="F1013" s="2"/>
      <c r="G1013" s="2"/>
      <c r="H1013" s="2"/>
      <c r="I1013" s="2"/>
      <c r="J1013" s="2"/>
      <c r="K1013" s="2"/>
      <c r="L1013" s="2"/>
      <c r="M1013" s="320"/>
      <c r="N1013" s="2"/>
      <c r="O1013" s="2"/>
      <c r="P1013" s="2"/>
      <c r="Q1013" s="2"/>
      <c r="R1013" s="2"/>
      <c r="S1013" s="2"/>
      <c r="T1013" s="2"/>
      <c r="U1013" s="2"/>
      <c r="V1013" s="2"/>
      <c r="W1013" s="2"/>
      <c r="X1013" s="2"/>
      <c r="Y1013" s="2"/>
      <c r="Z1013" s="2"/>
      <c r="AA1013" s="2"/>
    </row>
    <row r="1014" spans="1:27" hidden="1">
      <c r="A1014" s="2"/>
      <c r="B1014" s="2"/>
      <c r="C1014" s="47"/>
      <c r="D1014" s="2"/>
      <c r="E1014" s="47"/>
      <c r="F1014" s="2"/>
      <c r="G1014" s="2"/>
      <c r="H1014" s="2"/>
      <c r="I1014" s="2"/>
      <c r="J1014" s="2"/>
      <c r="K1014" s="2"/>
      <c r="L1014" s="2"/>
      <c r="M1014" s="320"/>
      <c r="N1014" s="2"/>
      <c r="O1014" s="2"/>
      <c r="P1014" s="2"/>
      <c r="Q1014" s="2"/>
      <c r="R1014" s="2"/>
      <c r="S1014" s="2"/>
      <c r="T1014" s="2"/>
      <c r="U1014" s="2"/>
      <c r="V1014" s="2"/>
      <c r="W1014" s="2"/>
      <c r="X1014" s="2"/>
      <c r="Y1014" s="2"/>
      <c r="Z1014" s="2"/>
      <c r="AA1014" s="2"/>
    </row>
    <row r="1015" spans="1:27" hidden="1">
      <c r="A1015" s="2"/>
      <c r="B1015" s="2"/>
      <c r="C1015" s="47"/>
      <c r="D1015" s="2"/>
      <c r="E1015" s="47"/>
      <c r="F1015" s="2"/>
      <c r="G1015" s="2"/>
      <c r="H1015" s="2"/>
      <c r="I1015" s="2"/>
      <c r="J1015" s="2"/>
      <c r="K1015" s="2"/>
      <c r="L1015" s="2"/>
      <c r="M1015" s="320"/>
      <c r="N1015" s="2"/>
      <c r="O1015" s="2"/>
      <c r="P1015" s="2"/>
      <c r="Q1015" s="2"/>
      <c r="R1015" s="2"/>
      <c r="S1015" s="2"/>
      <c r="T1015" s="2"/>
      <c r="U1015" s="2"/>
      <c r="V1015" s="2"/>
      <c r="W1015" s="2"/>
      <c r="X1015" s="2"/>
      <c r="Y1015" s="2"/>
      <c r="Z1015" s="2"/>
      <c r="AA1015" s="2"/>
    </row>
    <row r="1016" spans="1:27" hidden="1">
      <c r="A1016" s="2"/>
      <c r="B1016" s="2"/>
      <c r="C1016" s="47"/>
      <c r="D1016" s="2"/>
      <c r="E1016" s="47"/>
      <c r="F1016" s="2"/>
      <c r="G1016" s="2"/>
      <c r="H1016" s="2"/>
      <c r="I1016" s="2"/>
      <c r="J1016" s="2"/>
      <c r="K1016" s="2"/>
      <c r="L1016" s="2"/>
      <c r="M1016" s="320"/>
      <c r="N1016" s="2"/>
      <c r="O1016" s="2"/>
      <c r="P1016" s="2"/>
      <c r="Q1016" s="2"/>
      <c r="R1016" s="2"/>
      <c r="S1016" s="2"/>
      <c r="T1016" s="2"/>
      <c r="U1016" s="2"/>
      <c r="V1016" s="2"/>
      <c r="W1016" s="2"/>
      <c r="X1016" s="2"/>
      <c r="Y1016" s="2"/>
      <c r="Z1016" s="2"/>
      <c r="AA1016" s="2"/>
    </row>
    <row r="1017" spans="1:27" hidden="1">
      <c r="A1017" s="2"/>
      <c r="B1017" s="2"/>
      <c r="C1017" s="47"/>
      <c r="D1017" s="2"/>
      <c r="E1017" s="47"/>
      <c r="F1017" s="2"/>
      <c r="G1017" s="2"/>
      <c r="H1017" s="2"/>
      <c r="I1017" s="2"/>
      <c r="J1017" s="2"/>
      <c r="K1017" s="2"/>
      <c r="L1017" s="2"/>
      <c r="M1017" s="320"/>
      <c r="N1017" s="2"/>
      <c r="O1017" s="2"/>
      <c r="P1017" s="2"/>
      <c r="Q1017" s="2"/>
      <c r="R1017" s="2"/>
      <c r="S1017" s="2"/>
      <c r="T1017" s="2"/>
      <c r="U1017" s="2"/>
      <c r="V1017" s="2"/>
      <c r="W1017" s="2"/>
      <c r="X1017" s="2"/>
      <c r="Y1017" s="2"/>
      <c r="Z1017" s="2"/>
      <c r="AA1017" s="2"/>
    </row>
    <row r="1018" spans="1:27" hidden="1">
      <c r="A1018" s="2"/>
      <c r="B1018" s="2"/>
      <c r="C1018" s="47"/>
      <c r="D1018" s="2"/>
      <c r="E1018" s="47"/>
      <c r="F1018" s="2"/>
      <c r="G1018" s="2"/>
      <c r="H1018" s="2"/>
      <c r="I1018" s="2"/>
      <c r="J1018" s="2"/>
      <c r="K1018" s="2"/>
      <c r="L1018" s="2"/>
      <c r="M1018" s="320"/>
      <c r="N1018" s="2"/>
      <c r="O1018" s="2"/>
      <c r="P1018" s="2"/>
      <c r="Q1018" s="2"/>
      <c r="R1018" s="2"/>
      <c r="S1018" s="2"/>
      <c r="T1018" s="2"/>
      <c r="U1018" s="2"/>
      <c r="V1018" s="2"/>
      <c r="W1018" s="2"/>
      <c r="X1018" s="2"/>
      <c r="Y1018" s="2"/>
      <c r="Z1018" s="2"/>
      <c r="AA1018" s="2"/>
    </row>
    <row r="1019" spans="1:27" hidden="1">
      <c r="A1019" s="2"/>
      <c r="B1019" s="2"/>
      <c r="C1019" s="47"/>
      <c r="D1019" s="2"/>
      <c r="E1019" s="47"/>
      <c r="F1019" s="2"/>
      <c r="G1019" s="2"/>
      <c r="H1019" s="2"/>
      <c r="I1019" s="2"/>
      <c r="J1019" s="2"/>
      <c r="K1019" s="2"/>
      <c r="L1019" s="2"/>
      <c r="M1019" s="320"/>
      <c r="N1019" s="2"/>
      <c r="O1019" s="2"/>
      <c r="P1019" s="2"/>
      <c r="Q1019" s="2"/>
      <c r="R1019" s="2"/>
      <c r="S1019" s="2"/>
      <c r="T1019" s="2"/>
      <c r="U1019" s="2"/>
      <c r="V1019" s="2"/>
      <c r="W1019" s="2"/>
      <c r="X1019" s="2"/>
      <c r="Y1019" s="2"/>
      <c r="Z1019" s="2"/>
      <c r="AA1019" s="2"/>
    </row>
    <row r="1020" spans="1:27" hidden="1">
      <c r="A1020" s="2"/>
      <c r="B1020" s="2"/>
      <c r="C1020" s="47"/>
      <c r="D1020" s="2"/>
      <c r="E1020" s="47"/>
      <c r="F1020" s="2"/>
      <c r="G1020" s="2"/>
      <c r="H1020" s="2"/>
      <c r="I1020" s="2"/>
      <c r="J1020" s="2"/>
      <c r="K1020" s="2"/>
      <c r="L1020" s="2"/>
      <c r="M1020" s="320"/>
      <c r="N1020" s="2"/>
      <c r="O1020" s="2"/>
      <c r="P1020" s="2"/>
      <c r="Q1020" s="2"/>
      <c r="R1020" s="2"/>
      <c r="S1020" s="2"/>
      <c r="T1020" s="2"/>
      <c r="U1020" s="2"/>
      <c r="V1020" s="2"/>
      <c r="W1020" s="2"/>
      <c r="X1020" s="2"/>
      <c r="Y1020" s="2"/>
      <c r="Z1020" s="2"/>
      <c r="AA1020" s="2"/>
    </row>
    <row r="1021" spans="1:27" hidden="1">
      <c r="A1021" s="2"/>
      <c r="B1021" s="2"/>
      <c r="C1021" s="47"/>
      <c r="D1021" s="2"/>
      <c r="E1021" s="47"/>
      <c r="F1021" s="2"/>
      <c r="G1021" s="2"/>
      <c r="H1021" s="2"/>
      <c r="I1021" s="2"/>
      <c r="J1021" s="2"/>
      <c r="K1021" s="2"/>
      <c r="L1021" s="2"/>
      <c r="M1021" s="320"/>
      <c r="N1021" s="2"/>
      <c r="O1021" s="2"/>
      <c r="P1021" s="2"/>
      <c r="Q1021" s="2"/>
      <c r="R1021" s="2"/>
      <c r="S1021" s="2"/>
      <c r="T1021" s="2"/>
      <c r="U1021" s="2"/>
      <c r="V1021" s="2"/>
      <c r="W1021" s="2"/>
      <c r="X1021" s="2"/>
      <c r="Y1021" s="2"/>
      <c r="Z1021" s="2"/>
      <c r="AA1021" s="2"/>
    </row>
    <row r="1022" spans="1:27" hidden="1">
      <c r="A1022" s="2"/>
      <c r="B1022" s="2"/>
      <c r="C1022" s="47"/>
      <c r="D1022" s="2"/>
      <c r="E1022" s="47"/>
      <c r="F1022" s="2"/>
      <c r="G1022" s="2"/>
      <c r="H1022" s="2"/>
      <c r="I1022" s="2"/>
      <c r="J1022" s="2"/>
      <c r="K1022" s="2"/>
      <c r="L1022" s="2"/>
      <c r="M1022" s="320"/>
      <c r="N1022" s="2"/>
      <c r="O1022" s="2"/>
      <c r="P1022" s="2"/>
      <c r="Q1022" s="2"/>
      <c r="R1022" s="2"/>
      <c r="S1022" s="2"/>
      <c r="T1022" s="2"/>
      <c r="U1022" s="2"/>
      <c r="V1022" s="2"/>
      <c r="W1022" s="2"/>
      <c r="X1022" s="2"/>
      <c r="Y1022" s="2"/>
      <c r="Z1022" s="2"/>
      <c r="AA1022" s="2"/>
    </row>
    <row r="1023" spans="1:27" hidden="1">
      <c r="A1023" s="2"/>
      <c r="B1023" s="2"/>
      <c r="C1023" s="47"/>
      <c r="D1023" s="2"/>
      <c r="E1023" s="47"/>
      <c r="F1023" s="2"/>
      <c r="G1023" s="2"/>
      <c r="H1023" s="2"/>
      <c r="I1023" s="2"/>
      <c r="J1023" s="2"/>
      <c r="K1023" s="2"/>
      <c r="L1023" s="2"/>
      <c r="M1023" s="320"/>
      <c r="N1023" s="2"/>
      <c r="O1023" s="2"/>
      <c r="P1023" s="2"/>
      <c r="Q1023" s="2"/>
      <c r="R1023" s="2"/>
      <c r="S1023" s="2"/>
      <c r="T1023" s="2"/>
      <c r="U1023" s="2"/>
      <c r="V1023" s="2"/>
      <c r="W1023" s="2"/>
      <c r="X1023" s="2"/>
      <c r="Y1023" s="2"/>
      <c r="Z1023" s="2"/>
      <c r="AA1023" s="2"/>
    </row>
    <row r="1024" spans="1:27" hidden="1">
      <c r="A1024" s="2"/>
      <c r="B1024" s="2"/>
      <c r="C1024" s="47"/>
      <c r="D1024" s="2"/>
      <c r="E1024" s="47"/>
      <c r="F1024" s="2"/>
      <c r="G1024" s="2"/>
      <c r="H1024" s="2"/>
      <c r="I1024" s="2"/>
      <c r="J1024" s="2"/>
      <c r="K1024" s="2"/>
      <c r="L1024" s="2"/>
      <c r="M1024" s="320"/>
      <c r="N1024" s="2"/>
      <c r="O1024" s="2"/>
      <c r="P1024" s="2"/>
      <c r="Q1024" s="2"/>
      <c r="R1024" s="2"/>
      <c r="S1024" s="2"/>
      <c r="T1024" s="2"/>
      <c r="U1024" s="2"/>
      <c r="V1024" s="2"/>
      <c r="W1024" s="2"/>
      <c r="X1024" s="2"/>
      <c r="Y1024" s="2"/>
      <c r="Z1024" s="2"/>
      <c r="AA1024" s="2"/>
    </row>
    <row r="1025" spans="1:27" hidden="1">
      <c r="A1025" s="2"/>
      <c r="B1025" s="2"/>
      <c r="C1025" s="47"/>
      <c r="D1025" s="2"/>
      <c r="E1025" s="47"/>
      <c r="F1025" s="2"/>
      <c r="G1025" s="2"/>
      <c r="H1025" s="2"/>
      <c r="I1025" s="2"/>
      <c r="J1025" s="2"/>
      <c r="K1025" s="2"/>
      <c r="L1025" s="2"/>
      <c r="M1025" s="320"/>
      <c r="N1025" s="2"/>
      <c r="O1025" s="2"/>
      <c r="P1025" s="2"/>
      <c r="Q1025" s="2"/>
      <c r="R1025" s="2"/>
      <c r="S1025" s="2"/>
      <c r="T1025" s="2"/>
      <c r="U1025" s="2"/>
      <c r="V1025" s="2"/>
      <c r="W1025" s="2"/>
      <c r="X1025" s="2"/>
      <c r="Y1025" s="2"/>
      <c r="Z1025" s="2"/>
      <c r="AA1025" s="2"/>
    </row>
    <row r="1026" spans="1:27" hidden="1">
      <c r="A1026" s="2"/>
      <c r="B1026" s="2"/>
      <c r="C1026" s="47"/>
      <c r="D1026" s="2"/>
      <c r="E1026" s="47"/>
      <c r="F1026" s="2"/>
      <c r="G1026" s="2"/>
      <c r="H1026" s="2"/>
      <c r="I1026" s="2"/>
      <c r="J1026" s="2"/>
      <c r="K1026" s="2"/>
      <c r="L1026" s="2"/>
      <c r="M1026" s="320"/>
      <c r="N1026" s="2"/>
      <c r="O1026" s="2"/>
      <c r="P1026" s="2"/>
      <c r="Q1026" s="2"/>
      <c r="R1026" s="2"/>
      <c r="S1026" s="2"/>
      <c r="T1026" s="2"/>
      <c r="U1026" s="2"/>
      <c r="V1026" s="2"/>
      <c r="W1026" s="2"/>
      <c r="X1026" s="2"/>
      <c r="Y1026" s="2"/>
      <c r="Z1026" s="2"/>
      <c r="AA1026" s="2"/>
    </row>
    <row r="1027" spans="1:27" hidden="1">
      <c r="A1027" s="2"/>
      <c r="B1027" s="2"/>
      <c r="C1027" s="47"/>
      <c r="D1027" s="2"/>
      <c r="E1027" s="47"/>
      <c r="F1027" s="2"/>
      <c r="G1027" s="2"/>
      <c r="H1027" s="2"/>
      <c r="I1027" s="2"/>
      <c r="J1027" s="2"/>
      <c r="K1027" s="2"/>
      <c r="L1027" s="2"/>
      <c r="M1027" s="320"/>
      <c r="N1027" s="2"/>
      <c r="O1027" s="2"/>
      <c r="P1027" s="2"/>
      <c r="Q1027" s="2"/>
      <c r="R1027" s="2"/>
      <c r="S1027" s="2"/>
      <c r="T1027" s="2"/>
      <c r="U1027" s="2"/>
      <c r="V1027" s="2"/>
      <c r="W1027" s="2"/>
      <c r="X1027" s="2"/>
      <c r="Y1027" s="2"/>
      <c r="Z1027" s="2"/>
      <c r="AA1027" s="2"/>
    </row>
    <row r="1028" spans="1:27" hidden="1">
      <c r="A1028" s="2"/>
      <c r="B1028" s="2"/>
      <c r="C1028" s="47"/>
      <c r="D1028" s="2"/>
      <c r="E1028" s="47"/>
      <c r="F1028" s="2"/>
      <c r="G1028" s="2"/>
      <c r="H1028" s="2"/>
      <c r="I1028" s="2"/>
      <c r="J1028" s="2"/>
      <c r="K1028" s="2"/>
      <c r="L1028" s="2"/>
      <c r="M1028" s="320"/>
      <c r="N1028" s="2"/>
      <c r="O1028" s="2"/>
      <c r="P1028" s="2"/>
      <c r="Q1028" s="2"/>
      <c r="R1028" s="2"/>
      <c r="S1028" s="2"/>
      <c r="T1028" s="2"/>
      <c r="U1028" s="2"/>
      <c r="V1028" s="2"/>
      <c r="W1028" s="2"/>
      <c r="X1028" s="2"/>
      <c r="Y1028" s="2"/>
      <c r="Z1028" s="2"/>
      <c r="AA1028" s="2"/>
    </row>
    <row r="1029" spans="1:27" hidden="1">
      <c r="A1029" s="2"/>
      <c r="B1029" s="2"/>
      <c r="C1029" s="47"/>
      <c r="D1029" s="2"/>
      <c r="E1029" s="47"/>
      <c r="F1029" s="2"/>
      <c r="G1029" s="2"/>
      <c r="H1029" s="2"/>
      <c r="I1029" s="2"/>
      <c r="J1029" s="2"/>
      <c r="K1029" s="2"/>
      <c r="L1029" s="2"/>
      <c r="M1029" s="320"/>
      <c r="N1029" s="2"/>
      <c r="O1029" s="2"/>
      <c r="P1029" s="2"/>
      <c r="Q1029" s="2"/>
      <c r="R1029" s="2"/>
      <c r="S1029" s="2"/>
      <c r="T1029" s="2"/>
      <c r="U1029" s="2"/>
      <c r="V1029" s="2"/>
      <c r="W1029" s="2"/>
      <c r="X1029" s="2"/>
      <c r="Y1029" s="2"/>
      <c r="Z1029" s="2"/>
      <c r="AA1029" s="2"/>
    </row>
    <row r="1030" spans="1:27" hidden="1">
      <c r="A1030" s="2"/>
      <c r="B1030" s="2"/>
      <c r="C1030" s="47"/>
      <c r="D1030" s="2"/>
      <c r="E1030" s="47"/>
      <c r="F1030" s="2"/>
      <c r="G1030" s="2"/>
      <c r="H1030" s="2"/>
      <c r="I1030" s="2"/>
      <c r="J1030" s="2"/>
      <c r="K1030" s="2"/>
      <c r="L1030" s="2"/>
      <c r="M1030" s="320"/>
      <c r="N1030" s="2"/>
      <c r="O1030" s="2"/>
      <c r="P1030" s="2"/>
      <c r="Q1030" s="2"/>
      <c r="R1030" s="2"/>
      <c r="S1030" s="2"/>
      <c r="T1030" s="2"/>
      <c r="U1030" s="2"/>
      <c r="V1030" s="2"/>
      <c r="W1030" s="2"/>
      <c r="X1030" s="2"/>
      <c r="Y1030" s="2"/>
      <c r="Z1030" s="2"/>
      <c r="AA1030" s="2"/>
    </row>
    <row r="1031" spans="1:27" hidden="1">
      <c r="A1031" s="2"/>
      <c r="B1031" s="2"/>
      <c r="C1031" s="47"/>
      <c r="D1031" s="2"/>
      <c r="E1031" s="47"/>
      <c r="F1031" s="2"/>
      <c r="G1031" s="2"/>
      <c r="H1031" s="2"/>
      <c r="I1031" s="2"/>
      <c r="J1031" s="2"/>
      <c r="K1031" s="2"/>
      <c r="L1031" s="2"/>
      <c r="M1031" s="320"/>
      <c r="N1031" s="2"/>
      <c r="O1031" s="2"/>
      <c r="P1031" s="2"/>
      <c r="Q1031" s="2"/>
      <c r="R1031" s="2"/>
      <c r="S1031" s="2"/>
      <c r="T1031" s="2"/>
      <c r="U1031" s="2"/>
      <c r="V1031" s="2"/>
      <c r="W1031" s="2"/>
      <c r="X1031" s="2"/>
      <c r="Y1031" s="2"/>
      <c r="Z1031" s="2"/>
      <c r="AA1031" s="2"/>
    </row>
    <row r="1032" spans="1:27" hidden="1">
      <c r="A1032" s="2"/>
      <c r="B1032" s="2"/>
      <c r="C1032" s="47"/>
      <c r="D1032" s="2"/>
      <c r="E1032" s="47"/>
      <c r="F1032" s="2"/>
      <c r="G1032" s="2"/>
      <c r="H1032" s="2"/>
      <c r="I1032" s="2"/>
      <c r="J1032" s="2"/>
      <c r="K1032" s="2"/>
      <c r="L1032" s="2"/>
      <c r="M1032" s="320"/>
      <c r="N1032" s="2"/>
      <c r="O1032" s="2"/>
      <c r="P1032" s="2"/>
      <c r="Q1032" s="2"/>
      <c r="R1032" s="2"/>
      <c r="S1032" s="2"/>
      <c r="T1032" s="2"/>
      <c r="U1032" s="2"/>
      <c r="V1032" s="2"/>
      <c r="W1032" s="2"/>
      <c r="X1032" s="2"/>
      <c r="Y1032" s="2"/>
      <c r="Z1032" s="2"/>
      <c r="AA1032" s="2"/>
    </row>
    <row r="1033" spans="1:27" hidden="1">
      <c r="A1033" s="2"/>
      <c r="B1033" s="2"/>
      <c r="C1033" s="47"/>
      <c r="D1033" s="2"/>
      <c r="E1033" s="47"/>
      <c r="F1033" s="2"/>
      <c r="G1033" s="2"/>
      <c r="H1033" s="2"/>
      <c r="I1033" s="2"/>
      <c r="J1033" s="2"/>
      <c r="K1033" s="2"/>
      <c r="L1033" s="2"/>
      <c r="M1033" s="320"/>
      <c r="N1033" s="2"/>
      <c r="O1033" s="2"/>
      <c r="P1033" s="2"/>
      <c r="Q1033" s="2"/>
      <c r="R1033" s="2"/>
      <c r="S1033" s="2"/>
      <c r="T1033" s="2"/>
      <c r="U1033" s="2"/>
      <c r="V1033" s="2"/>
      <c r="W1033" s="2"/>
      <c r="X1033" s="2"/>
      <c r="Y1033" s="2"/>
      <c r="Z1033" s="2"/>
      <c r="AA1033" s="2"/>
    </row>
    <row r="1034" spans="1:27" hidden="1">
      <c r="A1034" s="2"/>
      <c r="B1034" s="2"/>
      <c r="C1034" s="47"/>
      <c r="D1034" s="2"/>
      <c r="E1034" s="47"/>
      <c r="F1034" s="2"/>
      <c r="G1034" s="2"/>
      <c r="H1034" s="2"/>
      <c r="I1034" s="2"/>
      <c r="J1034" s="2"/>
      <c r="K1034" s="2"/>
      <c r="L1034" s="2"/>
      <c r="M1034" s="320"/>
      <c r="N1034" s="2"/>
      <c r="O1034" s="2"/>
      <c r="P1034" s="2"/>
      <c r="Q1034" s="2"/>
      <c r="R1034" s="2"/>
      <c r="S1034" s="2"/>
      <c r="T1034" s="2"/>
      <c r="U1034" s="2"/>
      <c r="V1034" s="2"/>
      <c r="W1034" s="2"/>
      <c r="X1034" s="2"/>
      <c r="Y1034" s="2"/>
      <c r="Z1034" s="2"/>
      <c r="AA1034" s="2"/>
    </row>
    <row r="1035" spans="1:27" hidden="1">
      <c r="A1035" s="2"/>
      <c r="B1035" s="2"/>
      <c r="C1035" s="47"/>
      <c r="D1035" s="2"/>
      <c r="E1035" s="47"/>
      <c r="F1035" s="2"/>
      <c r="G1035" s="2"/>
      <c r="H1035" s="2"/>
      <c r="I1035" s="2"/>
      <c r="J1035" s="2"/>
      <c r="K1035" s="2"/>
      <c r="L1035" s="2"/>
      <c r="M1035" s="320"/>
      <c r="N1035" s="2"/>
      <c r="O1035" s="2"/>
      <c r="P1035" s="2"/>
      <c r="Q1035" s="2"/>
      <c r="R1035" s="2"/>
      <c r="S1035" s="2"/>
      <c r="T1035" s="2"/>
      <c r="U1035" s="2"/>
      <c r="V1035" s="2"/>
      <c r="W1035" s="2"/>
      <c r="X1035" s="2"/>
      <c r="Y1035" s="2"/>
      <c r="Z1035" s="2"/>
      <c r="AA1035" s="2"/>
    </row>
    <row r="1036" spans="1:27" hidden="1">
      <c r="A1036" s="2"/>
      <c r="B1036" s="2"/>
      <c r="C1036" s="47"/>
      <c r="D1036" s="2"/>
      <c r="E1036" s="47"/>
      <c r="F1036" s="2"/>
      <c r="G1036" s="2"/>
      <c r="H1036" s="2"/>
      <c r="I1036" s="2"/>
      <c r="J1036" s="2"/>
      <c r="K1036" s="2"/>
      <c r="L1036" s="2"/>
      <c r="M1036" s="320"/>
      <c r="N1036" s="2"/>
      <c r="O1036" s="2"/>
      <c r="P1036" s="2"/>
      <c r="Q1036" s="2"/>
      <c r="R1036" s="2"/>
      <c r="S1036" s="2"/>
      <c r="T1036" s="2"/>
      <c r="U1036" s="2"/>
      <c r="V1036" s="2"/>
      <c r="W1036" s="2"/>
      <c r="X1036" s="2"/>
      <c r="Y1036" s="2"/>
      <c r="Z1036" s="2"/>
      <c r="AA1036" s="2"/>
    </row>
    <row r="1037" spans="1:27" hidden="1">
      <c r="A1037" s="2"/>
      <c r="B1037" s="2"/>
      <c r="C1037" s="47"/>
      <c r="D1037" s="2"/>
      <c r="E1037" s="47"/>
      <c r="F1037" s="2"/>
      <c r="G1037" s="2"/>
      <c r="H1037" s="2"/>
      <c r="I1037" s="2"/>
      <c r="J1037" s="2"/>
      <c r="K1037" s="2"/>
      <c r="L1037" s="2"/>
      <c r="M1037" s="320"/>
      <c r="N1037" s="2"/>
      <c r="O1037" s="2"/>
      <c r="P1037" s="2"/>
      <c r="Q1037" s="2"/>
      <c r="R1037" s="2"/>
      <c r="S1037" s="2"/>
      <c r="T1037" s="2"/>
      <c r="U1037" s="2"/>
      <c r="V1037" s="2"/>
      <c r="W1037" s="2"/>
      <c r="X1037" s="2"/>
      <c r="Y1037" s="2"/>
      <c r="Z1037" s="2"/>
      <c r="AA1037" s="2"/>
    </row>
    <row r="1038" spans="1:27" hidden="1">
      <c r="A1038" s="2"/>
      <c r="B1038" s="2"/>
      <c r="C1038" s="47"/>
      <c r="D1038" s="2"/>
      <c r="E1038" s="47"/>
      <c r="F1038" s="2"/>
      <c r="G1038" s="2"/>
      <c r="H1038" s="2"/>
      <c r="I1038" s="2"/>
      <c r="J1038" s="2"/>
      <c r="K1038" s="2"/>
      <c r="L1038" s="2"/>
      <c r="M1038" s="320"/>
      <c r="N1038" s="2"/>
      <c r="O1038" s="2"/>
      <c r="P1038" s="2"/>
      <c r="Q1038" s="2"/>
      <c r="R1038" s="2"/>
      <c r="S1038" s="2"/>
      <c r="T1038" s="2"/>
      <c r="U1038" s="2"/>
      <c r="V1038" s="2"/>
      <c r="W1038" s="2"/>
      <c r="X1038" s="2"/>
      <c r="Y1038" s="2"/>
      <c r="Z1038" s="2"/>
      <c r="AA1038" s="2"/>
    </row>
    <row r="1039" spans="1:27" hidden="1">
      <c r="A1039" s="2"/>
      <c r="B1039" s="2"/>
      <c r="C1039" s="47"/>
      <c r="D1039" s="2"/>
      <c r="E1039" s="47"/>
      <c r="F1039" s="2"/>
      <c r="G1039" s="2"/>
      <c r="H1039" s="2"/>
      <c r="I1039" s="2"/>
      <c r="J1039" s="2"/>
      <c r="K1039" s="2"/>
      <c r="L1039" s="2"/>
      <c r="M1039" s="320"/>
      <c r="N1039" s="2"/>
      <c r="O1039" s="2"/>
      <c r="P1039" s="2"/>
      <c r="Q1039" s="2"/>
      <c r="R1039" s="2"/>
      <c r="S1039" s="2"/>
      <c r="T1039" s="2"/>
      <c r="U1039" s="2"/>
      <c r="V1039" s="2"/>
      <c r="W1039" s="2"/>
      <c r="X1039" s="2"/>
      <c r="Y1039" s="2"/>
      <c r="Z1039" s="2"/>
      <c r="AA1039" s="2"/>
    </row>
    <row r="1040" spans="1:27" hidden="1">
      <c r="A1040" s="2"/>
      <c r="B1040" s="2"/>
      <c r="C1040" s="47"/>
      <c r="D1040" s="2"/>
      <c r="E1040" s="47"/>
      <c r="F1040" s="2"/>
      <c r="G1040" s="2"/>
      <c r="H1040" s="2"/>
      <c r="I1040" s="2"/>
      <c r="J1040" s="2"/>
      <c r="K1040" s="2"/>
      <c r="L1040" s="2"/>
      <c r="M1040" s="320"/>
      <c r="N1040" s="2"/>
      <c r="O1040" s="2"/>
      <c r="P1040" s="2"/>
      <c r="Q1040" s="2"/>
      <c r="R1040" s="2"/>
      <c r="S1040" s="2"/>
      <c r="T1040" s="2"/>
      <c r="U1040" s="2"/>
      <c r="V1040" s="2"/>
      <c r="W1040" s="2"/>
      <c r="X1040" s="2"/>
      <c r="Y1040" s="2"/>
      <c r="Z1040" s="2"/>
      <c r="AA1040" s="2"/>
    </row>
    <row r="1041" spans="1:27" hidden="1">
      <c r="A1041" s="2"/>
      <c r="B1041" s="2"/>
      <c r="C1041" s="47"/>
      <c r="D1041" s="2"/>
      <c r="E1041" s="47"/>
      <c r="F1041" s="2"/>
      <c r="G1041" s="2"/>
      <c r="H1041" s="2"/>
      <c r="I1041" s="2"/>
      <c r="J1041" s="2"/>
      <c r="K1041" s="2"/>
      <c r="L1041" s="2"/>
      <c r="M1041" s="320"/>
      <c r="N1041" s="2"/>
      <c r="O1041" s="2"/>
      <c r="P1041" s="2"/>
      <c r="Q1041" s="2"/>
      <c r="R1041" s="2"/>
      <c r="S1041" s="2"/>
      <c r="T1041" s="2"/>
      <c r="U1041" s="2"/>
      <c r="V1041" s="2"/>
      <c r="W1041" s="2"/>
      <c r="X1041" s="2"/>
      <c r="Y1041" s="2"/>
      <c r="Z1041" s="2"/>
      <c r="AA1041" s="2"/>
    </row>
    <row r="1042" spans="1:27" hidden="1">
      <c r="A1042" s="2"/>
      <c r="B1042" s="2"/>
      <c r="C1042" s="47"/>
      <c r="D1042" s="2"/>
      <c r="E1042" s="47"/>
      <c r="F1042" s="2"/>
      <c r="G1042" s="2"/>
      <c r="H1042" s="2"/>
      <c r="I1042" s="2"/>
      <c r="J1042" s="2"/>
      <c r="K1042" s="2"/>
      <c r="L1042" s="2"/>
      <c r="M1042" s="320"/>
      <c r="N1042" s="2"/>
      <c r="O1042" s="2"/>
      <c r="P1042" s="2"/>
      <c r="Q1042" s="2"/>
      <c r="R1042" s="2"/>
      <c r="S1042" s="2"/>
      <c r="T1042" s="2"/>
      <c r="U1042" s="2"/>
      <c r="V1042" s="2"/>
      <c r="W1042" s="2"/>
      <c r="X1042" s="2"/>
      <c r="Y1042" s="2"/>
      <c r="Z1042" s="2"/>
      <c r="AA1042" s="2"/>
    </row>
    <row r="1043" spans="1:27" hidden="1">
      <c r="A1043" s="2"/>
      <c r="B1043" s="2"/>
      <c r="C1043" s="47"/>
      <c r="D1043" s="2"/>
      <c r="E1043" s="47"/>
      <c r="F1043" s="2"/>
      <c r="G1043" s="2"/>
      <c r="H1043" s="2"/>
      <c r="I1043" s="2"/>
      <c r="J1043" s="2"/>
      <c r="K1043" s="2"/>
      <c r="L1043" s="2"/>
      <c r="M1043" s="320"/>
      <c r="N1043" s="2"/>
      <c r="O1043" s="2"/>
      <c r="P1043" s="2"/>
      <c r="Q1043" s="2"/>
      <c r="R1043" s="2"/>
      <c r="S1043" s="2"/>
      <c r="T1043" s="2"/>
      <c r="U1043" s="2"/>
      <c r="V1043" s="2"/>
      <c r="W1043" s="2"/>
      <c r="X1043" s="2"/>
      <c r="Y1043" s="2"/>
      <c r="Z1043" s="2"/>
      <c r="AA1043" s="2"/>
    </row>
    <row r="1044" spans="1:27" hidden="1">
      <c r="A1044" s="2"/>
      <c r="B1044" s="2"/>
      <c r="C1044" s="47"/>
      <c r="D1044" s="2"/>
      <c r="E1044" s="47"/>
      <c r="F1044" s="2"/>
      <c r="G1044" s="2"/>
      <c r="H1044" s="2"/>
      <c r="I1044" s="2"/>
      <c r="J1044" s="2"/>
      <c r="K1044" s="2"/>
      <c r="L1044" s="2"/>
      <c r="M1044" s="320"/>
      <c r="N1044" s="2"/>
      <c r="O1044" s="2"/>
      <c r="P1044" s="2"/>
      <c r="Q1044" s="2"/>
      <c r="R1044" s="2"/>
      <c r="S1044" s="2"/>
      <c r="T1044" s="2"/>
      <c r="U1044" s="2"/>
      <c r="V1044" s="2"/>
      <c r="W1044" s="2"/>
      <c r="X1044" s="2"/>
      <c r="Y1044" s="2"/>
      <c r="Z1044" s="2"/>
      <c r="AA1044" s="2"/>
    </row>
    <row r="1045" spans="1:27" hidden="1">
      <c r="A1045" s="2"/>
      <c r="B1045" s="2"/>
      <c r="C1045" s="47"/>
      <c r="D1045" s="2"/>
      <c r="E1045" s="47"/>
      <c r="F1045" s="2"/>
      <c r="G1045" s="2"/>
      <c r="H1045" s="2"/>
      <c r="I1045" s="2"/>
      <c r="J1045" s="2"/>
      <c r="K1045" s="2"/>
      <c r="L1045" s="2"/>
      <c r="M1045" s="320"/>
      <c r="N1045" s="2"/>
      <c r="O1045" s="2"/>
      <c r="P1045" s="2"/>
      <c r="Q1045" s="2"/>
      <c r="R1045" s="2"/>
      <c r="S1045" s="2"/>
      <c r="T1045" s="2"/>
      <c r="U1045" s="2"/>
      <c r="V1045" s="2"/>
      <c r="W1045" s="2"/>
      <c r="X1045" s="2"/>
      <c r="Y1045" s="2"/>
      <c r="Z1045" s="2"/>
      <c r="AA1045" s="2"/>
    </row>
    <row r="1046" spans="1:27" hidden="1">
      <c r="A1046" s="2"/>
      <c r="B1046" s="2"/>
      <c r="C1046" s="47"/>
      <c r="D1046" s="2"/>
      <c r="E1046" s="47"/>
      <c r="F1046" s="2"/>
      <c r="G1046" s="2"/>
      <c r="H1046" s="2"/>
      <c r="I1046" s="2"/>
      <c r="J1046" s="2"/>
      <c r="K1046" s="2"/>
      <c r="L1046" s="2"/>
      <c r="M1046" s="320"/>
      <c r="N1046" s="2"/>
      <c r="O1046" s="2"/>
      <c r="P1046" s="2"/>
      <c r="Q1046" s="2"/>
      <c r="R1046" s="2"/>
      <c r="S1046" s="2"/>
      <c r="T1046" s="2"/>
      <c r="U1046" s="2"/>
      <c r="V1046" s="2"/>
      <c r="W1046" s="2"/>
      <c r="X1046" s="2"/>
      <c r="Y1046" s="2"/>
      <c r="Z1046" s="2"/>
      <c r="AA1046" s="2"/>
    </row>
    <row r="1047" spans="1:27" hidden="1">
      <c r="A1047" s="2"/>
      <c r="B1047" s="2"/>
      <c r="C1047" s="47"/>
      <c r="D1047" s="2"/>
      <c r="E1047" s="47"/>
      <c r="F1047" s="2"/>
      <c r="G1047" s="2"/>
      <c r="H1047" s="2"/>
      <c r="I1047" s="2"/>
      <c r="J1047" s="2"/>
      <c r="K1047" s="2"/>
      <c r="L1047" s="2"/>
      <c r="M1047" s="320"/>
      <c r="N1047" s="2"/>
      <c r="O1047" s="2"/>
      <c r="P1047" s="2"/>
      <c r="Q1047" s="2"/>
      <c r="R1047" s="2"/>
      <c r="S1047" s="2"/>
      <c r="T1047" s="2"/>
      <c r="U1047" s="2"/>
      <c r="V1047" s="2"/>
      <c r="W1047" s="2"/>
      <c r="X1047" s="2"/>
      <c r="Y1047" s="2"/>
      <c r="Z1047" s="2"/>
      <c r="AA1047" s="2"/>
    </row>
    <row r="1048" spans="1:27" hidden="1">
      <c r="A1048" s="2"/>
      <c r="B1048" s="2"/>
      <c r="C1048" s="47"/>
      <c r="D1048" s="2"/>
      <c r="E1048" s="47"/>
      <c r="F1048" s="2"/>
      <c r="G1048" s="2"/>
      <c r="H1048" s="2"/>
      <c r="I1048" s="2"/>
      <c r="J1048" s="2"/>
      <c r="K1048" s="2"/>
      <c r="L1048" s="2"/>
      <c r="M1048" s="320"/>
      <c r="N1048" s="2"/>
      <c r="O1048" s="2"/>
      <c r="P1048" s="2"/>
      <c r="Q1048" s="2"/>
      <c r="R1048" s="2"/>
      <c r="S1048" s="2"/>
      <c r="T1048" s="2"/>
      <c r="U1048" s="2"/>
      <c r="V1048" s="2"/>
      <c r="W1048" s="2"/>
      <c r="X1048" s="2"/>
      <c r="Y1048" s="2"/>
      <c r="Z1048" s="2"/>
      <c r="AA1048" s="2"/>
    </row>
    <row r="1049" spans="1:27" hidden="1">
      <c r="A1049" s="2"/>
      <c r="B1049" s="2"/>
      <c r="C1049" s="47"/>
      <c r="D1049" s="2"/>
      <c r="E1049" s="47"/>
      <c r="F1049" s="2"/>
      <c r="G1049" s="2"/>
      <c r="H1049" s="2"/>
      <c r="I1049" s="2"/>
      <c r="J1049" s="2"/>
      <c r="K1049" s="2"/>
      <c r="L1049" s="2"/>
      <c r="M1049" s="320"/>
      <c r="N1049" s="2"/>
      <c r="O1049" s="2"/>
      <c r="P1049" s="2"/>
      <c r="Q1049" s="2"/>
      <c r="R1049" s="2"/>
      <c r="S1049" s="2"/>
      <c r="T1049" s="2"/>
      <c r="U1049" s="2"/>
      <c r="V1049" s="2"/>
      <c r="W1049" s="2"/>
      <c r="X1049" s="2"/>
      <c r="Y1049" s="2"/>
      <c r="Z1049" s="2"/>
      <c r="AA1049" s="2"/>
    </row>
    <row r="1050" spans="1:27" hidden="1">
      <c r="A1050" s="2"/>
      <c r="B1050" s="2"/>
      <c r="C1050" s="47"/>
      <c r="D1050" s="2"/>
      <c r="E1050" s="47"/>
      <c r="F1050" s="2"/>
      <c r="G1050" s="2"/>
      <c r="H1050" s="2"/>
      <c r="I1050" s="2"/>
      <c r="J1050" s="2"/>
      <c r="K1050" s="2"/>
      <c r="L1050" s="2"/>
      <c r="M1050" s="320"/>
      <c r="N1050" s="2"/>
      <c r="O1050" s="2"/>
      <c r="P1050" s="2"/>
      <c r="Q1050" s="2"/>
      <c r="R1050" s="2"/>
      <c r="S1050" s="2"/>
      <c r="T1050" s="2"/>
      <c r="U1050" s="2"/>
      <c r="V1050" s="2"/>
      <c r="W1050" s="2"/>
      <c r="X1050" s="2"/>
      <c r="Y1050" s="2"/>
      <c r="Z1050" s="2"/>
      <c r="AA1050" s="2"/>
    </row>
    <row r="1051" spans="1:27" hidden="1">
      <c r="A1051" s="2"/>
      <c r="B1051" s="2"/>
      <c r="C1051" s="47"/>
      <c r="D1051" s="2"/>
      <c r="E1051" s="47"/>
      <c r="F1051" s="2"/>
      <c r="G1051" s="2"/>
      <c r="H1051" s="2"/>
      <c r="I1051" s="2"/>
      <c r="J1051" s="2"/>
      <c r="K1051" s="2"/>
      <c r="L1051" s="2"/>
      <c r="M1051" s="320"/>
      <c r="N1051" s="2"/>
      <c r="O1051" s="2"/>
      <c r="P1051" s="2"/>
      <c r="Q1051" s="2"/>
      <c r="R1051" s="2"/>
      <c r="S1051" s="2"/>
      <c r="T1051" s="2"/>
      <c r="U1051" s="2"/>
      <c r="V1051" s="2"/>
      <c r="W1051" s="2"/>
      <c r="X1051" s="2"/>
      <c r="Y1051" s="2"/>
      <c r="Z1051" s="2"/>
      <c r="AA1051" s="2"/>
    </row>
    <row r="1052" spans="1:27" ht="15" hidden="1" customHeight="1">
      <c r="C1052" s="47"/>
      <c r="D1052" s="2"/>
      <c r="E1052" s="47"/>
    </row>
  </sheetData>
  <sheetProtection algorithmName="SHA-512" hashValue="lYmH0903GtnGUaCBYwtYgZnR+MMfuN2gZxrOcSvXlzjJVkyYUliL/UUBNzgxE8AP1oYVcMnGS/aO+2FmYFrzQw==" saltValue="nkQcPJmIoJ93b+TWFXJS9Q==" spinCount="100000" sheet="1" selectLockedCells="1" autoFilter="0"/>
  <autoFilter ref="C11:K11" xr:uid="{00000000-0009-0000-0000-000007000000}"/>
  <mergeCells count="2">
    <mergeCell ref="C3:J3"/>
    <mergeCell ref="C9:K9"/>
  </mergeCells>
  <conditionalFormatting sqref="C12:I112">
    <cfRule type="expression" dxfId="15" priority="1">
      <formula>AND(C12="",$J12&lt;&gt;0)</formula>
    </cfRule>
  </conditionalFormatting>
  <dataValidations count="1">
    <dataValidation type="list" allowBlank="1" showInputMessage="1" showErrorMessage="1" sqref="D12:D112" xr:uid="{00000000-0002-0000-0700-000000000000}">
      <formula1>$E$117:$E$158</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R1051"/>
  <sheetViews>
    <sheetView showGridLines="0" topLeftCell="A4" zoomScaleNormal="100" workbookViewId="0" xr3:uid="{44B22561-5205-5C8A-B808-2C70100D228F}">
      <selection activeCell="I13" sqref="I13"/>
    </sheetView>
  </sheetViews>
  <sheetFormatPr defaultColWidth="0" defaultRowHeight="0" customHeight="1" zeroHeight="1"/>
  <cols>
    <col min="1" max="2" width="1.42578125" style="183" customWidth="1"/>
    <col min="3" max="7" width="25" style="183" customWidth="1"/>
    <col min="8" max="8" width="20.28515625" style="183" customWidth="1"/>
    <col min="9" max="34" width="11.7109375" style="183" customWidth="1"/>
    <col min="35" max="35" width="2.5703125" style="321" customWidth="1"/>
    <col min="36" max="36" width="1.85546875" style="183" customWidth="1"/>
    <col min="37" max="16384" width="12.5703125" style="183" hidden="1"/>
  </cols>
  <sheetData>
    <row r="1" spans="1:44"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56"/>
      <c r="AI1" s="320"/>
      <c r="AJ1" s="2"/>
      <c r="AK1" s="2"/>
      <c r="AL1" s="2"/>
      <c r="AM1" s="2"/>
      <c r="AN1" s="2"/>
      <c r="AO1" s="2"/>
      <c r="AP1" s="2"/>
      <c r="AQ1" s="2"/>
    </row>
    <row r="2" spans="1:44" ht="7.5" customHeight="1" thickBot="1">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308"/>
      <c r="AJ2" s="2"/>
      <c r="AK2" s="2"/>
      <c r="AL2" s="2"/>
      <c r="AM2" s="2"/>
      <c r="AN2" s="2"/>
      <c r="AO2" s="2"/>
      <c r="AP2" s="2"/>
      <c r="AQ2" s="2"/>
    </row>
    <row r="3" spans="1:44" ht="16.5" customHeight="1" thickBot="1">
      <c r="A3" s="2"/>
      <c r="B3" s="1"/>
      <c r="C3" s="509" t="s">
        <v>154</v>
      </c>
      <c r="D3" s="510"/>
      <c r="E3" s="510"/>
      <c r="F3" s="510"/>
      <c r="G3" s="510"/>
      <c r="H3" s="510"/>
      <c r="I3" s="510"/>
      <c r="J3" s="510"/>
      <c r="K3" s="510"/>
      <c r="L3" s="510"/>
      <c r="M3" s="510"/>
      <c r="N3" s="510"/>
      <c r="O3" s="510"/>
      <c r="P3" s="512"/>
      <c r="Q3" s="1"/>
      <c r="R3" s="1"/>
      <c r="S3" s="1"/>
      <c r="T3" s="1"/>
      <c r="U3" s="1"/>
      <c r="V3" s="1"/>
      <c r="W3" s="1"/>
      <c r="X3" s="1"/>
      <c r="Y3" s="1"/>
      <c r="Z3" s="1"/>
      <c r="AA3" s="1"/>
      <c r="AB3" s="1"/>
      <c r="AC3" s="1"/>
      <c r="AD3" s="1"/>
      <c r="AE3" s="1"/>
      <c r="AF3" s="1"/>
      <c r="AG3" s="1"/>
      <c r="AH3" s="1"/>
      <c r="AI3" s="308"/>
      <c r="AJ3" s="2"/>
      <c r="AK3" s="2"/>
      <c r="AL3" s="2"/>
      <c r="AM3" s="2"/>
      <c r="AN3" s="2"/>
      <c r="AO3" s="2"/>
      <c r="AP3" s="2"/>
      <c r="AQ3" s="2"/>
    </row>
    <row r="4" spans="1:44" ht="7.5" customHeight="1" thickBot="1">
      <c r="A4" s="2"/>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308"/>
      <c r="AJ4" s="2"/>
      <c r="AK4" s="2"/>
      <c r="AL4" s="2"/>
      <c r="AM4" s="2"/>
      <c r="AN4" s="2"/>
      <c r="AO4" s="2"/>
      <c r="AP4" s="2"/>
      <c r="AQ4" s="2"/>
    </row>
    <row r="5" spans="1:44" ht="15.75" customHeight="1" thickBot="1">
      <c r="A5" s="2"/>
      <c r="B5" s="1"/>
      <c r="C5" s="5" t="s">
        <v>14</v>
      </c>
      <c r="D5" s="508" t="str">
        <f>IF('START - AWARD DETAILS'!D13="","",'START - AWARD DETAILS'!D13)</f>
        <v/>
      </c>
      <c r="E5" s="49"/>
      <c r="F5" s="49"/>
      <c r="G5" s="49"/>
      <c r="H5" s="49"/>
      <c r="I5" s="49"/>
      <c r="J5" s="49"/>
      <c r="K5" s="49"/>
      <c r="L5" s="49"/>
      <c r="M5" s="49"/>
      <c r="N5" s="49"/>
      <c r="O5" s="49"/>
      <c r="P5" s="50"/>
      <c r="Q5" s="1"/>
      <c r="R5" s="1"/>
      <c r="S5" s="1"/>
      <c r="T5" s="1"/>
      <c r="U5" s="1"/>
      <c r="V5" s="1"/>
      <c r="W5" s="1"/>
      <c r="X5" s="1"/>
      <c r="Y5" s="1"/>
      <c r="Z5" s="1"/>
      <c r="AA5" s="1"/>
      <c r="AB5" s="1"/>
      <c r="AC5" s="1"/>
      <c r="AD5" s="1"/>
      <c r="AE5" s="1"/>
      <c r="AF5" s="1"/>
      <c r="AG5" s="1"/>
      <c r="AH5" s="1"/>
      <c r="AI5" s="308"/>
      <c r="AJ5" s="2"/>
      <c r="AK5" s="2"/>
      <c r="AL5" s="2"/>
      <c r="AM5" s="2"/>
      <c r="AN5" s="2"/>
      <c r="AO5" s="2"/>
      <c r="AP5" s="2"/>
      <c r="AQ5" s="2"/>
    </row>
    <row r="6" spans="1:44" ht="7.5" customHeight="1" thickBot="1">
      <c r="A6" s="2"/>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308"/>
      <c r="AJ6" s="2"/>
      <c r="AK6" s="2"/>
      <c r="AL6" s="2"/>
      <c r="AM6" s="2"/>
      <c r="AN6" s="2"/>
      <c r="AO6" s="2"/>
      <c r="AP6" s="2"/>
      <c r="AQ6" s="2"/>
    </row>
    <row r="7" spans="1:44" ht="15.75" customHeight="1" thickBot="1">
      <c r="A7" s="2"/>
      <c r="B7" s="1"/>
      <c r="C7" s="5" t="s">
        <v>15</v>
      </c>
      <c r="D7" s="51" t="str">
        <f>IF('START - AWARD DETAILS'!D14="","",'START - AWARD DETAILS'!D14)</f>
        <v/>
      </c>
      <c r="E7" s="49"/>
      <c r="F7" s="49"/>
      <c r="G7" s="49"/>
      <c r="H7" s="49"/>
      <c r="I7" s="49"/>
      <c r="J7" s="49"/>
      <c r="K7" s="49"/>
      <c r="L7" s="49"/>
      <c r="M7" s="49"/>
      <c r="N7" s="49"/>
      <c r="O7" s="49"/>
      <c r="P7" s="50"/>
      <c r="Q7" s="1"/>
      <c r="R7" s="1"/>
      <c r="S7" s="1"/>
      <c r="T7" s="1"/>
      <c r="U7" s="1"/>
      <c r="V7" s="1"/>
      <c r="W7" s="1"/>
      <c r="X7" s="1"/>
      <c r="Y7" s="1"/>
      <c r="Z7" s="1"/>
      <c r="AA7" s="1"/>
      <c r="AB7" s="1"/>
      <c r="AC7" s="1"/>
      <c r="AD7" s="1"/>
      <c r="AE7" s="1"/>
      <c r="AF7" s="1"/>
      <c r="AG7" s="1"/>
      <c r="AH7" s="1"/>
      <c r="AI7" s="308"/>
      <c r="AJ7" s="2"/>
      <c r="AK7" s="2"/>
      <c r="AL7" s="2"/>
      <c r="AM7" s="2"/>
      <c r="AN7" s="2"/>
      <c r="AO7" s="2"/>
      <c r="AP7" s="2"/>
      <c r="AQ7" s="2"/>
    </row>
    <row r="8" spans="1:44" ht="7.5" customHeight="1" thickBot="1">
      <c r="A8" s="2"/>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308"/>
      <c r="AJ8" s="2"/>
      <c r="AK8" s="2"/>
      <c r="AL8" s="2"/>
      <c r="AM8" s="2"/>
      <c r="AN8" s="2"/>
      <c r="AO8" s="2"/>
      <c r="AP8" s="2"/>
      <c r="AQ8" s="2"/>
    </row>
    <row r="9" spans="1:44" ht="204" customHeight="1" thickBot="1">
      <c r="A9" s="2"/>
      <c r="B9" s="1"/>
      <c r="C9" s="544" t="s">
        <v>155</v>
      </c>
      <c r="D9" s="510"/>
      <c r="E9" s="510"/>
      <c r="F9" s="510"/>
      <c r="G9" s="510"/>
      <c r="H9" s="510"/>
      <c r="I9" s="510"/>
      <c r="J9" s="510"/>
      <c r="K9" s="510"/>
      <c r="L9" s="510"/>
      <c r="M9" s="510"/>
      <c r="N9" s="510"/>
      <c r="O9" s="510"/>
      <c r="P9" s="512"/>
      <c r="Q9" s="1"/>
      <c r="R9" s="1"/>
      <c r="S9" s="1"/>
      <c r="T9" s="1"/>
      <c r="U9" s="1"/>
      <c r="V9" s="1"/>
      <c r="W9" s="1"/>
      <c r="X9" s="1"/>
      <c r="Y9" s="1"/>
      <c r="Z9" s="1"/>
      <c r="AA9" s="1"/>
      <c r="AB9" s="1"/>
      <c r="AC9" s="1"/>
      <c r="AD9" s="1"/>
      <c r="AE9" s="1"/>
      <c r="AF9" s="1"/>
      <c r="AG9" s="1"/>
      <c r="AH9" s="1"/>
      <c r="AI9" s="308"/>
      <c r="AJ9" s="2"/>
      <c r="AK9" s="2"/>
      <c r="AL9" s="2"/>
      <c r="AM9" s="2"/>
      <c r="AN9" s="2"/>
      <c r="AO9" s="2"/>
      <c r="AP9" s="2"/>
      <c r="AQ9" s="2"/>
    </row>
    <row r="10" spans="1:44" ht="7.5" customHeight="1">
      <c r="A10" s="2"/>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308"/>
      <c r="AJ10" s="2"/>
      <c r="AK10" s="2"/>
      <c r="AL10" s="2"/>
      <c r="AM10" s="2"/>
      <c r="AN10" s="2"/>
      <c r="AO10" s="2"/>
      <c r="AP10" s="2"/>
      <c r="AQ10" s="2"/>
    </row>
    <row r="11" spans="1:44" ht="7.5" customHeight="1" thickBot="1">
      <c r="A11" s="2"/>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308"/>
      <c r="AJ11" s="2"/>
      <c r="AK11" s="2"/>
      <c r="AL11" s="2"/>
      <c r="AM11" s="2"/>
      <c r="AN11" s="2"/>
      <c r="AO11" s="2"/>
      <c r="AP11" s="2"/>
      <c r="AQ11" s="2"/>
    </row>
    <row r="12" spans="1:44" ht="45" customHeight="1" thickBot="1">
      <c r="A12" s="2"/>
      <c r="B12" s="1"/>
      <c r="C12" s="304" t="s">
        <v>156</v>
      </c>
      <c r="D12" s="305" t="s">
        <v>68</v>
      </c>
      <c r="E12" s="306" t="s">
        <v>116</v>
      </c>
      <c r="F12" s="306" t="s">
        <v>117</v>
      </c>
      <c r="G12" s="324" t="s">
        <v>118</v>
      </c>
      <c r="H12" s="466" t="s">
        <v>122</v>
      </c>
      <c r="I12" s="294" t="s">
        <v>157</v>
      </c>
      <c r="J12" s="294" t="s">
        <v>158</v>
      </c>
      <c r="K12" s="295" t="s">
        <v>159</v>
      </c>
      <c r="L12" s="296" t="s">
        <v>160</v>
      </c>
      <c r="M12" s="297" t="s">
        <v>161</v>
      </c>
      <c r="N12" s="298" t="s">
        <v>162</v>
      </c>
      <c r="O12" s="298" t="s">
        <v>163</v>
      </c>
      <c r="P12" s="296" t="s">
        <v>164</v>
      </c>
      <c r="Q12" s="296" t="s">
        <v>165</v>
      </c>
      <c r="R12" s="297" t="s">
        <v>166</v>
      </c>
      <c r="S12" s="297" t="s">
        <v>167</v>
      </c>
      <c r="T12" s="297" t="s">
        <v>168</v>
      </c>
      <c r="U12" s="296" t="s">
        <v>169</v>
      </c>
      <c r="V12" s="296" t="s">
        <v>170</v>
      </c>
      <c r="W12" s="297" t="s">
        <v>171</v>
      </c>
      <c r="X12" s="299" t="s">
        <v>172</v>
      </c>
      <c r="Y12" s="299" t="s">
        <v>173</v>
      </c>
      <c r="Z12" s="296" t="s">
        <v>174</v>
      </c>
      <c r="AA12" s="296" t="s">
        <v>175</v>
      </c>
      <c r="AB12" s="297" t="s">
        <v>176</v>
      </c>
      <c r="AC12" s="297" t="s">
        <v>177</v>
      </c>
      <c r="AD12" s="300" t="s">
        <v>178</v>
      </c>
      <c r="AE12" s="296" t="s">
        <v>179</v>
      </c>
      <c r="AF12" s="301" t="s">
        <v>180</v>
      </c>
      <c r="AG12" s="302" t="s">
        <v>181</v>
      </c>
      <c r="AH12" s="303" t="s">
        <v>182</v>
      </c>
      <c r="AI12" s="322"/>
      <c r="AJ12" s="2"/>
      <c r="AK12" s="2"/>
      <c r="AL12" s="2"/>
      <c r="AM12" s="2"/>
      <c r="AN12" s="2"/>
      <c r="AO12" s="2"/>
      <c r="AP12" s="2"/>
      <c r="AQ12" s="2"/>
      <c r="AR12" s="2"/>
    </row>
    <row r="13" spans="1:44" ht="15">
      <c r="A13" s="2"/>
      <c r="B13" s="1"/>
      <c r="C13" s="325" t="str">
        <f>IF('1. Staff Posts and Salaries'!C12="","",'1. Staff Posts and Salaries'!C12)</f>
        <v/>
      </c>
      <c r="D13" s="456" t="str">
        <f>IF('1. Staff Posts and Salaries'!D12="","",'1. Staff Posts and Salaries'!D12)</f>
        <v/>
      </c>
      <c r="E13" s="323" t="str">
        <f>IF('1. Staff Posts and Salaries'!E12="","",'1. Staff Posts and Salaries'!E12)</f>
        <v/>
      </c>
      <c r="F13" s="323" t="str">
        <f>IF('1. Staff Posts and Salaries'!F12="","",'1. Staff Posts and Salaries'!F12)</f>
        <v/>
      </c>
      <c r="G13" s="323" t="str">
        <f>IF('1. Staff Posts and Salaries'!G12="","",'1. Staff Posts and Salaries'!G12)</f>
        <v/>
      </c>
      <c r="H13" s="323" t="str">
        <f>IF('1. Staff Posts and Salaries'!H12="","",'1. Staff Posts and Salaries'!K12)</f>
        <v/>
      </c>
      <c r="I13" s="283"/>
      <c r="J13" s="284"/>
      <c r="K13" s="487">
        <f>IFERROR(I13*J13/12,0)</f>
        <v>0</v>
      </c>
      <c r="L13" s="467">
        <f>IFERROR('1. Staff Posts and Salaries'!$J12*K13*$H13,0)</f>
        <v>0</v>
      </c>
      <c r="M13" s="293"/>
      <c r="N13" s="283"/>
      <c r="O13" s="284"/>
      <c r="P13" s="487">
        <f>IFERROR(N13*O13/12,0)</f>
        <v>0</v>
      </c>
      <c r="Q13" s="467">
        <f>IFERROR('1. Staff Posts and Salaries'!$J12*(1+SUM($M13))*P13*$H13,0)</f>
        <v>0</v>
      </c>
      <c r="R13" s="293"/>
      <c r="S13" s="283"/>
      <c r="T13" s="284"/>
      <c r="U13" s="487">
        <f>IFERROR(S13*T13/12,0)</f>
        <v>0</v>
      </c>
      <c r="V13" s="467">
        <f>IFERROR('1. Staff Posts and Salaries'!$J12*(1+SUM($M13))*(1+SUM($R13))*U13*$H13,0)</f>
        <v>0</v>
      </c>
      <c r="W13" s="293"/>
      <c r="X13" s="283"/>
      <c r="Y13" s="284"/>
      <c r="Z13" s="487">
        <f>IFERROR(X13*Y13/12,0)</f>
        <v>0</v>
      </c>
      <c r="AA13" s="467">
        <f>IFERROR('1. Staff Posts and Salaries'!$J12*(1+SUM($M13))*(1+SUM($R13))*(1+SUM($W13))*Z13*$H13,0)</f>
        <v>0</v>
      </c>
      <c r="AB13" s="293"/>
      <c r="AC13" s="283"/>
      <c r="AD13" s="284"/>
      <c r="AE13" s="487">
        <f>IFERROR(AC13*AD13/12,0)</f>
        <v>0</v>
      </c>
      <c r="AF13" s="467">
        <f>IFERROR('1. Staff Posts and Salaries'!$J12*(1+SUM($M13))*(1+SUM($R13))*(1+SUM($W13))*(1+SUM($AB13))*AE13*$H13,0)</f>
        <v>0</v>
      </c>
      <c r="AG13" s="489">
        <f>AE13+Z13+U13+P13+K13</f>
        <v>0</v>
      </c>
      <c r="AH13" s="326">
        <f>AF13+AA13+V13+Q13+L13</f>
        <v>0</v>
      </c>
      <c r="AI13" s="322"/>
      <c r="AJ13" s="2"/>
      <c r="AK13" s="2"/>
      <c r="AL13" s="2"/>
      <c r="AM13" s="2"/>
      <c r="AN13" s="2"/>
      <c r="AO13" s="2"/>
      <c r="AP13" s="2"/>
      <c r="AQ13" s="2"/>
      <c r="AR13" s="2"/>
    </row>
    <row r="14" spans="1:44" ht="15">
      <c r="A14" s="2"/>
      <c r="B14" s="1"/>
      <c r="C14" s="325" t="str">
        <f>IF('1. Staff Posts and Salaries'!C13="","",'1. Staff Posts and Salaries'!C13)</f>
        <v/>
      </c>
      <c r="D14" s="456" t="str">
        <f>IF('1. Staff Posts and Salaries'!D13="","",'1. Staff Posts and Salaries'!D13)</f>
        <v/>
      </c>
      <c r="E14" s="323" t="str">
        <f>IF('1. Staff Posts and Salaries'!E13="","",'1. Staff Posts and Salaries'!E13)</f>
        <v/>
      </c>
      <c r="F14" s="323" t="str">
        <f>IF('1. Staff Posts and Salaries'!F13="","",'1. Staff Posts and Salaries'!F13)</f>
        <v/>
      </c>
      <c r="G14" s="323" t="str">
        <f>IF('1. Staff Posts and Salaries'!G13="","",'1. Staff Posts and Salaries'!G13)</f>
        <v/>
      </c>
      <c r="H14" s="323" t="str">
        <f>IF('1. Staff Posts and Salaries'!H13="","",'1. Staff Posts and Salaries'!K13)</f>
        <v/>
      </c>
      <c r="I14" s="283"/>
      <c r="J14" s="284"/>
      <c r="K14" s="487">
        <f t="shared" ref="K14:K77" si="0">IFERROR(I14*J14/12,0)</f>
        <v>0</v>
      </c>
      <c r="L14" s="467">
        <f>IFERROR('1. Staff Posts and Salaries'!$J13*K14*$H14,0)</f>
        <v>0</v>
      </c>
      <c r="M14" s="293"/>
      <c r="N14" s="283"/>
      <c r="O14" s="284"/>
      <c r="P14" s="487">
        <f t="shared" ref="P14:P77" si="1">IFERROR(N14*O14/12,0)</f>
        <v>0</v>
      </c>
      <c r="Q14" s="467">
        <f>IFERROR('1. Staff Posts and Salaries'!$J13*(1+SUM($M14))*P14*$H14,0)</f>
        <v>0</v>
      </c>
      <c r="R14" s="293"/>
      <c r="S14" s="283"/>
      <c r="T14" s="284"/>
      <c r="U14" s="487">
        <f t="shared" ref="U14:U77" si="2">IFERROR(S14*T14/12,0)</f>
        <v>0</v>
      </c>
      <c r="V14" s="467">
        <f>IFERROR('1. Staff Posts and Salaries'!$J13*(1+SUM($M14))*(1+SUM($R14))*U14*$H14,0)</f>
        <v>0</v>
      </c>
      <c r="W14" s="293"/>
      <c r="X14" s="283"/>
      <c r="Y14" s="284"/>
      <c r="Z14" s="487">
        <f t="shared" ref="Z14:Z77" si="3">IFERROR(X14*Y14/12,0)</f>
        <v>0</v>
      </c>
      <c r="AA14" s="467">
        <f>IFERROR('1. Staff Posts and Salaries'!$J13*(1+SUM($M14))*(1+SUM($R14))*(1+SUM($W14))*Z14*$H14,0)</f>
        <v>0</v>
      </c>
      <c r="AB14" s="293"/>
      <c r="AC14" s="283"/>
      <c r="AD14" s="284"/>
      <c r="AE14" s="487">
        <f t="shared" ref="AE14:AE77" si="4">IFERROR(AC14*AD14/12,0)</f>
        <v>0</v>
      </c>
      <c r="AF14" s="467">
        <f>IFERROR('1. Staff Posts and Salaries'!$J13*(1+SUM($M14))*(1+SUM($R14))*(1+SUM($W14))*(1+SUM($AB14))*AE14*$H14,0)</f>
        <v>0</v>
      </c>
      <c r="AG14" s="489">
        <f t="shared" ref="AG14:AG77" si="5">AE14+Z14+U14+P14+K14</f>
        <v>0</v>
      </c>
      <c r="AH14" s="326">
        <f t="shared" ref="AH14:AH77" si="6">AF14+AA14+V14+Q14+L14</f>
        <v>0</v>
      </c>
      <c r="AI14" s="322"/>
      <c r="AJ14" s="2"/>
      <c r="AK14" s="2"/>
      <c r="AL14" s="2"/>
      <c r="AM14" s="2"/>
      <c r="AN14" s="2"/>
      <c r="AO14" s="2"/>
      <c r="AP14" s="2"/>
      <c r="AQ14" s="2"/>
      <c r="AR14" s="2"/>
    </row>
    <row r="15" spans="1:44" ht="15">
      <c r="A15" s="2"/>
      <c r="B15" s="1"/>
      <c r="C15" s="325" t="str">
        <f>IF('1. Staff Posts and Salaries'!C14="","",'1. Staff Posts and Salaries'!C14)</f>
        <v/>
      </c>
      <c r="D15" s="456" t="str">
        <f>IF('1. Staff Posts and Salaries'!D14="","",'1. Staff Posts and Salaries'!D14)</f>
        <v/>
      </c>
      <c r="E15" s="323" t="str">
        <f>IF('1. Staff Posts and Salaries'!E14="","",'1. Staff Posts and Salaries'!E14)</f>
        <v/>
      </c>
      <c r="F15" s="323" t="str">
        <f>IF('1. Staff Posts and Salaries'!F14="","",'1. Staff Posts and Salaries'!F14)</f>
        <v/>
      </c>
      <c r="G15" s="323" t="str">
        <f>IF('1. Staff Posts and Salaries'!G14="","",'1. Staff Posts and Salaries'!G14)</f>
        <v/>
      </c>
      <c r="H15" s="323" t="str">
        <f>IF('1. Staff Posts and Salaries'!H14="","",'1. Staff Posts and Salaries'!K14)</f>
        <v/>
      </c>
      <c r="I15" s="283"/>
      <c r="J15" s="284"/>
      <c r="K15" s="487">
        <f t="shared" si="0"/>
        <v>0</v>
      </c>
      <c r="L15" s="467">
        <f>IFERROR('1. Staff Posts and Salaries'!$J14*K15*$H15,0)</f>
        <v>0</v>
      </c>
      <c r="M15" s="293"/>
      <c r="N15" s="283"/>
      <c r="O15" s="284"/>
      <c r="P15" s="487">
        <f t="shared" si="1"/>
        <v>0</v>
      </c>
      <c r="Q15" s="467">
        <f>IFERROR('1. Staff Posts and Salaries'!$J14*(1+SUM($M15))*P15*$H15,0)</f>
        <v>0</v>
      </c>
      <c r="R15" s="293"/>
      <c r="S15" s="283"/>
      <c r="T15" s="284"/>
      <c r="U15" s="487">
        <f t="shared" si="2"/>
        <v>0</v>
      </c>
      <c r="V15" s="467">
        <f>IFERROR('1. Staff Posts and Salaries'!$J14*(1+SUM($M15))*(1+SUM($R15))*U15*$H15,0)</f>
        <v>0</v>
      </c>
      <c r="W15" s="293"/>
      <c r="X15" s="283"/>
      <c r="Y15" s="284"/>
      <c r="Z15" s="487">
        <f t="shared" si="3"/>
        <v>0</v>
      </c>
      <c r="AA15" s="467">
        <f>IFERROR('1. Staff Posts and Salaries'!$J14*(1+SUM($M15))*(1+SUM($R15))*(1+SUM($W15))*Z15*$H15,0)</f>
        <v>0</v>
      </c>
      <c r="AB15" s="293"/>
      <c r="AC15" s="283"/>
      <c r="AD15" s="284"/>
      <c r="AE15" s="487">
        <f t="shared" si="4"/>
        <v>0</v>
      </c>
      <c r="AF15" s="467">
        <f>IFERROR('1. Staff Posts and Salaries'!$J14*(1+SUM($M15))*(1+SUM($R15))*(1+SUM($W15))*(1+SUM($AB15))*AE15*$H15,0)</f>
        <v>0</v>
      </c>
      <c r="AG15" s="489">
        <f t="shared" si="5"/>
        <v>0</v>
      </c>
      <c r="AH15" s="326">
        <f t="shared" si="6"/>
        <v>0</v>
      </c>
      <c r="AI15" s="322"/>
      <c r="AJ15" s="2"/>
      <c r="AK15" s="2"/>
      <c r="AL15" s="2"/>
      <c r="AM15" s="2"/>
      <c r="AN15" s="2"/>
      <c r="AO15" s="2"/>
      <c r="AP15" s="2"/>
      <c r="AQ15" s="2"/>
      <c r="AR15" s="2"/>
    </row>
    <row r="16" spans="1:44" ht="15">
      <c r="A16" s="2"/>
      <c r="B16" s="1"/>
      <c r="C16" s="325" t="str">
        <f>IF('1. Staff Posts and Salaries'!C15="","",'1. Staff Posts and Salaries'!C15)</f>
        <v/>
      </c>
      <c r="D16" s="456" t="str">
        <f>IF('1. Staff Posts and Salaries'!D15="","",'1. Staff Posts and Salaries'!D15)</f>
        <v/>
      </c>
      <c r="E16" s="323" t="str">
        <f>IF('1. Staff Posts and Salaries'!E15="","",'1. Staff Posts and Salaries'!E15)</f>
        <v/>
      </c>
      <c r="F16" s="323" t="str">
        <f>IF('1. Staff Posts and Salaries'!F15="","",'1. Staff Posts and Salaries'!F15)</f>
        <v/>
      </c>
      <c r="G16" s="323" t="str">
        <f>IF('1. Staff Posts and Salaries'!G15="","",'1. Staff Posts and Salaries'!G15)</f>
        <v/>
      </c>
      <c r="H16" s="323" t="str">
        <f>IF('1. Staff Posts and Salaries'!H15="","",'1. Staff Posts and Salaries'!K15)</f>
        <v/>
      </c>
      <c r="I16" s="283"/>
      <c r="J16" s="284"/>
      <c r="K16" s="487">
        <f t="shared" si="0"/>
        <v>0</v>
      </c>
      <c r="L16" s="467">
        <f>IFERROR('1. Staff Posts and Salaries'!$J15*K16*$H16,0)</f>
        <v>0</v>
      </c>
      <c r="M16" s="293"/>
      <c r="N16" s="283"/>
      <c r="O16" s="284"/>
      <c r="P16" s="487">
        <f t="shared" si="1"/>
        <v>0</v>
      </c>
      <c r="Q16" s="467">
        <f>IFERROR('1. Staff Posts and Salaries'!$J15*(1+SUM($M16))*P16*$H16,0)</f>
        <v>0</v>
      </c>
      <c r="R16" s="293"/>
      <c r="S16" s="283"/>
      <c r="T16" s="284"/>
      <c r="U16" s="487">
        <f t="shared" si="2"/>
        <v>0</v>
      </c>
      <c r="V16" s="467">
        <f>IFERROR('1. Staff Posts and Salaries'!$J15*(1+SUM($M16))*(1+SUM($R16))*U16*$H16,0)</f>
        <v>0</v>
      </c>
      <c r="W16" s="293"/>
      <c r="X16" s="283"/>
      <c r="Y16" s="284"/>
      <c r="Z16" s="487">
        <f t="shared" si="3"/>
        <v>0</v>
      </c>
      <c r="AA16" s="467">
        <f>IFERROR('1. Staff Posts and Salaries'!$J15*(1+SUM($M16))*(1+SUM($R16))*(1+SUM($W16))*Z16*$H16,0)</f>
        <v>0</v>
      </c>
      <c r="AB16" s="293"/>
      <c r="AC16" s="283"/>
      <c r="AD16" s="284"/>
      <c r="AE16" s="487">
        <f t="shared" si="4"/>
        <v>0</v>
      </c>
      <c r="AF16" s="467">
        <f>IFERROR('1. Staff Posts and Salaries'!$J15*(1+SUM($M16))*(1+SUM($R16))*(1+SUM($W16))*(1+SUM($AB16))*AE16*$H16,0)</f>
        <v>0</v>
      </c>
      <c r="AG16" s="489">
        <f t="shared" si="5"/>
        <v>0</v>
      </c>
      <c r="AH16" s="326">
        <f t="shared" si="6"/>
        <v>0</v>
      </c>
      <c r="AI16" s="322"/>
      <c r="AJ16" s="2"/>
      <c r="AK16" s="2"/>
      <c r="AL16" s="2"/>
      <c r="AM16" s="2"/>
      <c r="AN16" s="2"/>
      <c r="AO16" s="2"/>
      <c r="AP16" s="2"/>
      <c r="AQ16" s="2"/>
      <c r="AR16" s="2"/>
    </row>
    <row r="17" spans="1:44" ht="15">
      <c r="A17" s="2"/>
      <c r="B17" s="1"/>
      <c r="C17" s="325" t="str">
        <f>IF('1. Staff Posts and Salaries'!C16="","",'1. Staff Posts and Salaries'!C16)</f>
        <v/>
      </c>
      <c r="D17" s="456" t="str">
        <f>IF('1. Staff Posts and Salaries'!D16="","",'1. Staff Posts and Salaries'!D16)</f>
        <v/>
      </c>
      <c r="E17" s="323" t="str">
        <f>IF('1. Staff Posts and Salaries'!E16="","",'1. Staff Posts and Salaries'!E16)</f>
        <v/>
      </c>
      <c r="F17" s="323" t="str">
        <f>IF('1. Staff Posts and Salaries'!F16="","",'1. Staff Posts and Salaries'!F16)</f>
        <v/>
      </c>
      <c r="G17" s="323" t="str">
        <f>IF('1. Staff Posts and Salaries'!G16="","",'1. Staff Posts and Salaries'!G16)</f>
        <v/>
      </c>
      <c r="H17" s="323" t="str">
        <f>IF('1. Staff Posts and Salaries'!H16="","",'1. Staff Posts and Salaries'!K16)</f>
        <v/>
      </c>
      <c r="I17" s="283"/>
      <c r="J17" s="284"/>
      <c r="K17" s="487">
        <f t="shared" si="0"/>
        <v>0</v>
      </c>
      <c r="L17" s="467">
        <f>IFERROR('1. Staff Posts and Salaries'!$J16*K17*$H17,0)</f>
        <v>0</v>
      </c>
      <c r="M17" s="293"/>
      <c r="N17" s="283"/>
      <c r="O17" s="284"/>
      <c r="P17" s="487">
        <f t="shared" si="1"/>
        <v>0</v>
      </c>
      <c r="Q17" s="467">
        <f>IFERROR('1. Staff Posts and Salaries'!$J16*(1+SUM($M17))*P17*$H17,0)</f>
        <v>0</v>
      </c>
      <c r="R17" s="293"/>
      <c r="S17" s="283"/>
      <c r="T17" s="284"/>
      <c r="U17" s="487">
        <f t="shared" si="2"/>
        <v>0</v>
      </c>
      <c r="V17" s="467">
        <f>IFERROR('1. Staff Posts and Salaries'!$J16*(1+SUM($M17))*(1+SUM($R17))*U17*$H17,0)</f>
        <v>0</v>
      </c>
      <c r="W17" s="293"/>
      <c r="X17" s="283"/>
      <c r="Y17" s="284"/>
      <c r="Z17" s="487">
        <f t="shared" si="3"/>
        <v>0</v>
      </c>
      <c r="AA17" s="467">
        <f>IFERROR('1. Staff Posts and Salaries'!$J16*(1+SUM($M17))*(1+SUM($R17))*(1+SUM($W17))*Z17*$H17,0)</f>
        <v>0</v>
      </c>
      <c r="AB17" s="293"/>
      <c r="AC17" s="283"/>
      <c r="AD17" s="284"/>
      <c r="AE17" s="487">
        <f t="shared" si="4"/>
        <v>0</v>
      </c>
      <c r="AF17" s="467">
        <f>IFERROR('1. Staff Posts and Salaries'!$J16*(1+SUM($M17))*(1+SUM($R17))*(1+SUM($W17))*(1+SUM($AB17))*AE17*$H17,0)</f>
        <v>0</v>
      </c>
      <c r="AG17" s="489">
        <f t="shared" si="5"/>
        <v>0</v>
      </c>
      <c r="AH17" s="326">
        <f t="shared" si="6"/>
        <v>0</v>
      </c>
      <c r="AI17" s="322"/>
      <c r="AJ17" s="2"/>
      <c r="AK17" s="2"/>
      <c r="AL17" s="2"/>
      <c r="AM17" s="2"/>
      <c r="AN17" s="2"/>
      <c r="AO17" s="2"/>
      <c r="AP17" s="2"/>
      <c r="AQ17" s="2"/>
      <c r="AR17" s="2"/>
    </row>
    <row r="18" spans="1:44" ht="15">
      <c r="A18" s="2"/>
      <c r="B18" s="1"/>
      <c r="C18" s="325" t="str">
        <f>IF('1. Staff Posts and Salaries'!C17="","",'1. Staff Posts and Salaries'!C17)</f>
        <v/>
      </c>
      <c r="D18" s="456" t="str">
        <f>IF('1. Staff Posts and Salaries'!D17="","",'1. Staff Posts and Salaries'!D17)</f>
        <v/>
      </c>
      <c r="E18" s="323" t="str">
        <f>IF('1. Staff Posts and Salaries'!E17="","",'1. Staff Posts and Salaries'!E17)</f>
        <v/>
      </c>
      <c r="F18" s="323" t="str">
        <f>IF('1. Staff Posts and Salaries'!F17="","",'1. Staff Posts and Salaries'!F17)</f>
        <v/>
      </c>
      <c r="G18" s="323" t="str">
        <f>IF('1. Staff Posts and Salaries'!G17="","",'1. Staff Posts and Salaries'!G17)</f>
        <v/>
      </c>
      <c r="H18" s="323" t="str">
        <f>IF('1. Staff Posts and Salaries'!H17="","",'1. Staff Posts and Salaries'!K17)</f>
        <v/>
      </c>
      <c r="I18" s="283"/>
      <c r="J18" s="284"/>
      <c r="K18" s="487">
        <f t="shared" si="0"/>
        <v>0</v>
      </c>
      <c r="L18" s="467">
        <f>IFERROR('1. Staff Posts and Salaries'!$J17*K18*$H18,0)</f>
        <v>0</v>
      </c>
      <c r="M18" s="293"/>
      <c r="N18" s="283"/>
      <c r="O18" s="284"/>
      <c r="P18" s="487">
        <f t="shared" si="1"/>
        <v>0</v>
      </c>
      <c r="Q18" s="467">
        <f>IFERROR('1. Staff Posts and Salaries'!$J17*(1+SUM($M18))*P18*$H18,0)</f>
        <v>0</v>
      </c>
      <c r="R18" s="293"/>
      <c r="S18" s="283"/>
      <c r="T18" s="284"/>
      <c r="U18" s="487">
        <f t="shared" si="2"/>
        <v>0</v>
      </c>
      <c r="V18" s="467">
        <f>IFERROR('1. Staff Posts and Salaries'!$J17*(1+SUM($M18))*(1+SUM($R18))*U18*$H18,0)</f>
        <v>0</v>
      </c>
      <c r="W18" s="293"/>
      <c r="X18" s="283"/>
      <c r="Y18" s="284"/>
      <c r="Z18" s="487">
        <f t="shared" si="3"/>
        <v>0</v>
      </c>
      <c r="AA18" s="467">
        <f>IFERROR('1. Staff Posts and Salaries'!$J17*(1+SUM($M18))*(1+SUM($R18))*(1+SUM($W18))*Z18*$H18,0)</f>
        <v>0</v>
      </c>
      <c r="AB18" s="293"/>
      <c r="AC18" s="283"/>
      <c r="AD18" s="284"/>
      <c r="AE18" s="487">
        <f t="shared" si="4"/>
        <v>0</v>
      </c>
      <c r="AF18" s="467">
        <f>IFERROR('1. Staff Posts and Salaries'!$J17*(1+SUM($M18))*(1+SUM($R18))*(1+SUM($W18))*(1+SUM($AB18))*AE18*$H18,0)</f>
        <v>0</v>
      </c>
      <c r="AG18" s="489">
        <f t="shared" si="5"/>
        <v>0</v>
      </c>
      <c r="AH18" s="326">
        <f t="shared" si="6"/>
        <v>0</v>
      </c>
      <c r="AI18" s="322"/>
      <c r="AJ18" s="2"/>
      <c r="AK18" s="2"/>
      <c r="AL18" s="2"/>
      <c r="AM18" s="2"/>
      <c r="AN18" s="2"/>
      <c r="AO18" s="2"/>
      <c r="AP18" s="2"/>
      <c r="AQ18" s="2"/>
      <c r="AR18" s="2"/>
    </row>
    <row r="19" spans="1:44" ht="15">
      <c r="A19" s="2"/>
      <c r="B19" s="1"/>
      <c r="C19" s="325" t="str">
        <f>IF('1. Staff Posts and Salaries'!C18="","",'1. Staff Posts and Salaries'!C18)</f>
        <v/>
      </c>
      <c r="D19" s="456" t="str">
        <f>IF('1. Staff Posts and Salaries'!D18="","",'1. Staff Posts and Salaries'!D18)</f>
        <v/>
      </c>
      <c r="E19" s="323" t="str">
        <f>IF('1. Staff Posts and Salaries'!E18="","",'1. Staff Posts and Salaries'!E18)</f>
        <v/>
      </c>
      <c r="F19" s="323" t="str">
        <f>IF('1. Staff Posts and Salaries'!F18="","",'1. Staff Posts and Salaries'!F18)</f>
        <v/>
      </c>
      <c r="G19" s="323" t="str">
        <f>IF('1. Staff Posts and Salaries'!G18="","",'1. Staff Posts and Salaries'!G18)</f>
        <v/>
      </c>
      <c r="H19" s="323" t="str">
        <f>IF('1. Staff Posts and Salaries'!H18="","",'1. Staff Posts and Salaries'!K18)</f>
        <v/>
      </c>
      <c r="I19" s="283"/>
      <c r="J19" s="284"/>
      <c r="K19" s="487">
        <f t="shared" si="0"/>
        <v>0</v>
      </c>
      <c r="L19" s="467">
        <f>IFERROR('1. Staff Posts and Salaries'!$J18*K19*$H19,0)</f>
        <v>0</v>
      </c>
      <c r="M19" s="293"/>
      <c r="N19" s="283"/>
      <c r="O19" s="284"/>
      <c r="P19" s="487">
        <f t="shared" si="1"/>
        <v>0</v>
      </c>
      <c r="Q19" s="467">
        <f>IFERROR('1. Staff Posts and Salaries'!$J18*(1+SUM($M19))*P19*$H19,0)</f>
        <v>0</v>
      </c>
      <c r="R19" s="293"/>
      <c r="S19" s="283"/>
      <c r="T19" s="284"/>
      <c r="U19" s="487">
        <f t="shared" si="2"/>
        <v>0</v>
      </c>
      <c r="V19" s="467">
        <f>IFERROR('1. Staff Posts and Salaries'!$J18*(1+SUM($M19))*(1+SUM($R19))*U19*$H19,0)</f>
        <v>0</v>
      </c>
      <c r="W19" s="293"/>
      <c r="X19" s="283"/>
      <c r="Y19" s="284"/>
      <c r="Z19" s="487">
        <f t="shared" si="3"/>
        <v>0</v>
      </c>
      <c r="AA19" s="467">
        <f>IFERROR('1. Staff Posts and Salaries'!$J18*(1+SUM($M19))*(1+SUM($R19))*(1+SUM($W19))*Z19*$H19,0)</f>
        <v>0</v>
      </c>
      <c r="AB19" s="293"/>
      <c r="AC19" s="283"/>
      <c r="AD19" s="284"/>
      <c r="AE19" s="487">
        <f t="shared" si="4"/>
        <v>0</v>
      </c>
      <c r="AF19" s="467">
        <f>IFERROR('1. Staff Posts and Salaries'!$J18*(1+SUM($M19))*(1+SUM($R19))*(1+SUM($W19))*(1+SUM($AB19))*AE19*$H19,0)</f>
        <v>0</v>
      </c>
      <c r="AG19" s="489">
        <f t="shared" si="5"/>
        <v>0</v>
      </c>
      <c r="AH19" s="326">
        <f t="shared" si="6"/>
        <v>0</v>
      </c>
      <c r="AI19" s="322"/>
      <c r="AJ19" s="2"/>
      <c r="AK19" s="2"/>
      <c r="AL19" s="2"/>
      <c r="AM19" s="2"/>
      <c r="AN19" s="2"/>
      <c r="AO19" s="2"/>
      <c r="AP19" s="2"/>
      <c r="AQ19" s="2"/>
      <c r="AR19" s="2"/>
    </row>
    <row r="20" spans="1:44" ht="15">
      <c r="A20" s="2"/>
      <c r="B20" s="1"/>
      <c r="C20" s="325" t="str">
        <f>IF('1. Staff Posts and Salaries'!C19="","",'1. Staff Posts and Salaries'!C19)</f>
        <v/>
      </c>
      <c r="D20" s="456" t="str">
        <f>IF('1. Staff Posts and Salaries'!D19="","",'1. Staff Posts and Salaries'!D19)</f>
        <v/>
      </c>
      <c r="E20" s="323" t="str">
        <f>IF('1. Staff Posts and Salaries'!E19="","",'1. Staff Posts and Salaries'!E19)</f>
        <v/>
      </c>
      <c r="F20" s="323" t="str">
        <f>IF('1. Staff Posts and Salaries'!F19="","",'1. Staff Posts and Salaries'!F19)</f>
        <v/>
      </c>
      <c r="G20" s="323" t="str">
        <f>IF('1. Staff Posts and Salaries'!G19="","",'1. Staff Posts and Salaries'!G19)</f>
        <v/>
      </c>
      <c r="H20" s="323" t="str">
        <f>IF('1. Staff Posts and Salaries'!H19="","",'1. Staff Posts and Salaries'!K19)</f>
        <v/>
      </c>
      <c r="I20" s="283"/>
      <c r="J20" s="284"/>
      <c r="K20" s="487">
        <f t="shared" si="0"/>
        <v>0</v>
      </c>
      <c r="L20" s="467">
        <f>IFERROR('1. Staff Posts and Salaries'!$J19*K20*$H20,0)</f>
        <v>0</v>
      </c>
      <c r="M20" s="293"/>
      <c r="N20" s="283"/>
      <c r="O20" s="284"/>
      <c r="P20" s="487">
        <f t="shared" si="1"/>
        <v>0</v>
      </c>
      <c r="Q20" s="467">
        <f>IFERROR('1. Staff Posts and Salaries'!$J19*(1+SUM($M20))*P20*$H20,0)</f>
        <v>0</v>
      </c>
      <c r="R20" s="293"/>
      <c r="S20" s="283"/>
      <c r="T20" s="284"/>
      <c r="U20" s="487">
        <f t="shared" si="2"/>
        <v>0</v>
      </c>
      <c r="V20" s="467">
        <f>IFERROR('1. Staff Posts and Salaries'!$J19*(1+SUM($M20))*(1+SUM($R20))*U20*$H20,0)</f>
        <v>0</v>
      </c>
      <c r="W20" s="293"/>
      <c r="X20" s="283"/>
      <c r="Y20" s="284"/>
      <c r="Z20" s="487">
        <f t="shared" si="3"/>
        <v>0</v>
      </c>
      <c r="AA20" s="467">
        <f>IFERROR('1. Staff Posts and Salaries'!$J19*(1+SUM($M20))*(1+SUM($R20))*(1+SUM($W20))*Z20*$H20,0)</f>
        <v>0</v>
      </c>
      <c r="AB20" s="293"/>
      <c r="AC20" s="283"/>
      <c r="AD20" s="284"/>
      <c r="AE20" s="487">
        <f t="shared" si="4"/>
        <v>0</v>
      </c>
      <c r="AF20" s="467">
        <f>IFERROR('1. Staff Posts and Salaries'!$J19*(1+SUM($M20))*(1+SUM($R20))*(1+SUM($W20))*(1+SUM($AB20))*AE20*$H20,0)</f>
        <v>0</v>
      </c>
      <c r="AG20" s="489">
        <f t="shared" si="5"/>
        <v>0</v>
      </c>
      <c r="AH20" s="326">
        <f t="shared" si="6"/>
        <v>0</v>
      </c>
      <c r="AI20" s="322"/>
      <c r="AJ20" s="2"/>
      <c r="AK20" s="2"/>
      <c r="AL20" s="2"/>
      <c r="AM20" s="2"/>
      <c r="AN20" s="2"/>
      <c r="AO20" s="2"/>
      <c r="AP20" s="2"/>
      <c r="AQ20" s="2"/>
      <c r="AR20" s="2"/>
    </row>
    <row r="21" spans="1:44" ht="15">
      <c r="A21" s="2"/>
      <c r="B21" s="1"/>
      <c r="C21" s="325" t="str">
        <f>IF('1. Staff Posts and Salaries'!C20="","",'1. Staff Posts and Salaries'!C20)</f>
        <v/>
      </c>
      <c r="D21" s="456" t="str">
        <f>IF('1. Staff Posts and Salaries'!D20="","",'1. Staff Posts and Salaries'!D20)</f>
        <v/>
      </c>
      <c r="E21" s="323" t="str">
        <f>IF('1. Staff Posts and Salaries'!E20="","",'1. Staff Posts and Salaries'!E20)</f>
        <v/>
      </c>
      <c r="F21" s="323" t="str">
        <f>IF('1. Staff Posts and Salaries'!F20="","",'1. Staff Posts and Salaries'!F20)</f>
        <v/>
      </c>
      <c r="G21" s="323" t="str">
        <f>IF('1. Staff Posts and Salaries'!G20="","",'1. Staff Posts and Salaries'!G20)</f>
        <v/>
      </c>
      <c r="H21" s="323" t="str">
        <f>IF('1. Staff Posts and Salaries'!H20="","",'1. Staff Posts and Salaries'!K20)</f>
        <v/>
      </c>
      <c r="I21" s="283"/>
      <c r="J21" s="284"/>
      <c r="K21" s="487">
        <f t="shared" si="0"/>
        <v>0</v>
      </c>
      <c r="L21" s="467">
        <f>IFERROR('1. Staff Posts and Salaries'!$J20*K21*$H21,0)</f>
        <v>0</v>
      </c>
      <c r="M21" s="293"/>
      <c r="N21" s="283"/>
      <c r="O21" s="284"/>
      <c r="P21" s="487">
        <f t="shared" si="1"/>
        <v>0</v>
      </c>
      <c r="Q21" s="467">
        <f>IFERROR('1. Staff Posts and Salaries'!$J20*(1+SUM($M21))*P21*$H21,0)</f>
        <v>0</v>
      </c>
      <c r="R21" s="293"/>
      <c r="S21" s="283"/>
      <c r="T21" s="284"/>
      <c r="U21" s="487">
        <f t="shared" si="2"/>
        <v>0</v>
      </c>
      <c r="V21" s="467">
        <f>IFERROR('1. Staff Posts and Salaries'!$J20*(1+SUM($M21))*(1+SUM($R21))*U21*$H21,0)</f>
        <v>0</v>
      </c>
      <c r="W21" s="293"/>
      <c r="X21" s="283"/>
      <c r="Y21" s="284"/>
      <c r="Z21" s="487">
        <f t="shared" si="3"/>
        <v>0</v>
      </c>
      <c r="AA21" s="467">
        <f>IFERROR('1. Staff Posts and Salaries'!$J20*(1+SUM($M21))*(1+SUM($R21))*(1+SUM($W21))*Z21*$H21,0)</f>
        <v>0</v>
      </c>
      <c r="AB21" s="293"/>
      <c r="AC21" s="283"/>
      <c r="AD21" s="284"/>
      <c r="AE21" s="487">
        <f t="shared" si="4"/>
        <v>0</v>
      </c>
      <c r="AF21" s="467">
        <f>IFERROR('1. Staff Posts and Salaries'!$J20*(1+SUM($M21))*(1+SUM($R21))*(1+SUM($W21))*(1+SUM($AB21))*AE21*$H21,0)</f>
        <v>0</v>
      </c>
      <c r="AG21" s="489">
        <f t="shared" si="5"/>
        <v>0</v>
      </c>
      <c r="AH21" s="326">
        <f t="shared" si="6"/>
        <v>0</v>
      </c>
      <c r="AI21" s="322"/>
      <c r="AJ21" s="2"/>
      <c r="AK21" s="2"/>
      <c r="AL21" s="2"/>
      <c r="AM21" s="2"/>
      <c r="AN21" s="2"/>
      <c r="AO21" s="2"/>
      <c r="AP21" s="2"/>
      <c r="AQ21" s="2"/>
      <c r="AR21" s="2"/>
    </row>
    <row r="22" spans="1:44" ht="15">
      <c r="A22" s="2"/>
      <c r="B22" s="1"/>
      <c r="C22" s="325" t="str">
        <f>IF('1. Staff Posts and Salaries'!C21="","",'1. Staff Posts and Salaries'!C21)</f>
        <v/>
      </c>
      <c r="D22" s="456" t="str">
        <f>IF('1. Staff Posts and Salaries'!D21="","",'1. Staff Posts and Salaries'!D21)</f>
        <v/>
      </c>
      <c r="E22" s="323" t="str">
        <f>IF('1. Staff Posts and Salaries'!E21="","",'1. Staff Posts and Salaries'!E21)</f>
        <v/>
      </c>
      <c r="F22" s="323" t="str">
        <f>IF('1. Staff Posts and Salaries'!F21="","",'1. Staff Posts and Salaries'!F21)</f>
        <v/>
      </c>
      <c r="G22" s="323" t="str">
        <f>IF('1. Staff Posts and Salaries'!G21="","",'1. Staff Posts and Salaries'!G21)</f>
        <v/>
      </c>
      <c r="H22" s="323" t="str">
        <f>IF('1. Staff Posts and Salaries'!H21="","",'1. Staff Posts and Salaries'!K21)</f>
        <v/>
      </c>
      <c r="I22" s="283"/>
      <c r="J22" s="284"/>
      <c r="K22" s="487">
        <f t="shared" si="0"/>
        <v>0</v>
      </c>
      <c r="L22" s="467">
        <f>IFERROR('1. Staff Posts and Salaries'!$J21*K22*$H22,0)</f>
        <v>0</v>
      </c>
      <c r="M22" s="293"/>
      <c r="N22" s="283"/>
      <c r="O22" s="284"/>
      <c r="P22" s="487">
        <f t="shared" si="1"/>
        <v>0</v>
      </c>
      <c r="Q22" s="467">
        <f>IFERROR('1. Staff Posts and Salaries'!$J21*(1+SUM($M22))*P22*$H22,0)</f>
        <v>0</v>
      </c>
      <c r="R22" s="293"/>
      <c r="S22" s="283"/>
      <c r="T22" s="284"/>
      <c r="U22" s="487">
        <f t="shared" si="2"/>
        <v>0</v>
      </c>
      <c r="V22" s="467">
        <f>IFERROR('1. Staff Posts and Salaries'!$J21*(1+SUM($M22))*(1+SUM($R22))*U22*$H22,0)</f>
        <v>0</v>
      </c>
      <c r="W22" s="293"/>
      <c r="X22" s="283"/>
      <c r="Y22" s="284"/>
      <c r="Z22" s="487">
        <f t="shared" si="3"/>
        <v>0</v>
      </c>
      <c r="AA22" s="467">
        <f>IFERROR('1. Staff Posts and Salaries'!$J21*(1+SUM($M22))*(1+SUM($R22))*(1+SUM($W22))*Z22*$H22,0)</f>
        <v>0</v>
      </c>
      <c r="AB22" s="293"/>
      <c r="AC22" s="283"/>
      <c r="AD22" s="284"/>
      <c r="AE22" s="487">
        <f t="shared" si="4"/>
        <v>0</v>
      </c>
      <c r="AF22" s="467">
        <f>IFERROR('1. Staff Posts and Salaries'!$J21*(1+SUM($M22))*(1+SUM($R22))*(1+SUM($W22))*(1+SUM($AB22))*AE22*$H22,0)</f>
        <v>0</v>
      </c>
      <c r="AG22" s="489">
        <f t="shared" si="5"/>
        <v>0</v>
      </c>
      <c r="AH22" s="326">
        <f t="shared" si="6"/>
        <v>0</v>
      </c>
      <c r="AI22" s="322"/>
      <c r="AJ22" s="2"/>
      <c r="AK22" s="2"/>
      <c r="AL22" s="2"/>
      <c r="AM22" s="2"/>
      <c r="AN22" s="2"/>
      <c r="AO22" s="2"/>
      <c r="AP22" s="2"/>
      <c r="AQ22" s="2"/>
      <c r="AR22" s="2"/>
    </row>
    <row r="23" spans="1:44" ht="15">
      <c r="A23" s="2"/>
      <c r="B23" s="1"/>
      <c r="C23" s="325" t="str">
        <f>IF('1. Staff Posts and Salaries'!C22="","",'1. Staff Posts and Salaries'!C22)</f>
        <v/>
      </c>
      <c r="D23" s="456" t="str">
        <f>IF('1. Staff Posts and Salaries'!D22="","",'1. Staff Posts and Salaries'!D22)</f>
        <v/>
      </c>
      <c r="E23" s="323" t="str">
        <f>IF('1. Staff Posts and Salaries'!E22="","",'1. Staff Posts and Salaries'!E22)</f>
        <v/>
      </c>
      <c r="F23" s="323" t="str">
        <f>IF('1. Staff Posts and Salaries'!F22="","",'1. Staff Posts and Salaries'!F22)</f>
        <v/>
      </c>
      <c r="G23" s="323" t="str">
        <f>IF('1. Staff Posts and Salaries'!G22="","",'1. Staff Posts and Salaries'!G22)</f>
        <v/>
      </c>
      <c r="H23" s="323" t="str">
        <f>IF('1. Staff Posts and Salaries'!H22="","",'1. Staff Posts and Salaries'!K22)</f>
        <v/>
      </c>
      <c r="I23" s="283"/>
      <c r="J23" s="284"/>
      <c r="K23" s="487">
        <f t="shared" si="0"/>
        <v>0</v>
      </c>
      <c r="L23" s="467">
        <f>IFERROR('1. Staff Posts and Salaries'!$J22*K23*$H23,0)</f>
        <v>0</v>
      </c>
      <c r="M23" s="293"/>
      <c r="N23" s="283"/>
      <c r="O23" s="284"/>
      <c r="P23" s="487">
        <f t="shared" si="1"/>
        <v>0</v>
      </c>
      <c r="Q23" s="467">
        <f>IFERROR('1. Staff Posts and Salaries'!$J22*(1+SUM($M23))*P23*$H23,0)</f>
        <v>0</v>
      </c>
      <c r="R23" s="293"/>
      <c r="S23" s="283"/>
      <c r="T23" s="284"/>
      <c r="U23" s="487">
        <f t="shared" si="2"/>
        <v>0</v>
      </c>
      <c r="V23" s="467">
        <f>IFERROR('1. Staff Posts and Salaries'!$J22*(1+SUM($M23))*(1+SUM($R23))*U23*$H23,0)</f>
        <v>0</v>
      </c>
      <c r="W23" s="293"/>
      <c r="X23" s="283"/>
      <c r="Y23" s="284"/>
      <c r="Z23" s="487">
        <f t="shared" si="3"/>
        <v>0</v>
      </c>
      <c r="AA23" s="467">
        <f>IFERROR('1. Staff Posts and Salaries'!$J22*(1+SUM($M23))*(1+SUM($R23))*(1+SUM($W23))*Z23*$H23,0)</f>
        <v>0</v>
      </c>
      <c r="AB23" s="293"/>
      <c r="AC23" s="283"/>
      <c r="AD23" s="284"/>
      <c r="AE23" s="487">
        <f t="shared" si="4"/>
        <v>0</v>
      </c>
      <c r="AF23" s="467">
        <f>IFERROR('1. Staff Posts and Salaries'!$J22*(1+SUM($M23))*(1+SUM($R23))*(1+SUM($W23))*(1+SUM($AB23))*AE23*$H23,0)</f>
        <v>0</v>
      </c>
      <c r="AG23" s="489">
        <f t="shared" si="5"/>
        <v>0</v>
      </c>
      <c r="AH23" s="326">
        <f t="shared" si="6"/>
        <v>0</v>
      </c>
      <c r="AI23" s="322"/>
      <c r="AJ23" s="2"/>
      <c r="AK23" s="2"/>
      <c r="AL23" s="2"/>
      <c r="AM23" s="2"/>
      <c r="AN23" s="2"/>
      <c r="AO23" s="2"/>
      <c r="AP23" s="2"/>
      <c r="AQ23" s="2"/>
      <c r="AR23" s="2"/>
    </row>
    <row r="24" spans="1:44" ht="15">
      <c r="A24" s="2"/>
      <c r="B24" s="1"/>
      <c r="C24" s="325" t="str">
        <f>IF('1. Staff Posts and Salaries'!C23="","",'1. Staff Posts and Salaries'!C23)</f>
        <v/>
      </c>
      <c r="D24" s="456" t="str">
        <f>IF('1. Staff Posts and Salaries'!D23="","",'1. Staff Posts and Salaries'!D23)</f>
        <v/>
      </c>
      <c r="E24" s="323" t="str">
        <f>IF('1. Staff Posts and Salaries'!E23="","",'1. Staff Posts and Salaries'!E23)</f>
        <v/>
      </c>
      <c r="F24" s="323" t="str">
        <f>IF('1. Staff Posts and Salaries'!F23="","",'1. Staff Posts and Salaries'!F23)</f>
        <v/>
      </c>
      <c r="G24" s="323" t="str">
        <f>IF('1. Staff Posts and Salaries'!G23="","",'1. Staff Posts and Salaries'!G23)</f>
        <v/>
      </c>
      <c r="H24" s="323" t="str">
        <f>IF('1. Staff Posts and Salaries'!H23="","",'1. Staff Posts and Salaries'!K23)</f>
        <v/>
      </c>
      <c r="I24" s="283"/>
      <c r="J24" s="284"/>
      <c r="K24" s="487">
        <f t="shared" si="0"/>
        <v>0</v>
      </c>
      <c r="L24" s="467">
        <f>IFERROR('1. Staff Posts and Salaries'!$J23*K24*$H24,0)</f>
        <v>0</v>
      </c>
      <c r="M24" s="293"/>
      <c r="N24" s="283"/>
      <c r="O24" s="284"/>
      <c r="P24" s="487">
        <f t="shared" si="1"/>
        <v>0</v>
      </c>
      <c r="Q24" s="467">
        <f>IFERROR('1. Staff Posts and Salaries'!$J23*(1+SUM($M24))*P24*$H24,0)</f>
        <v>0</v>
      </c>
      <c r="R24" s="293"/>
      <c r="S24" s="283"/>
      <c r="T24" s="284"/>
      <c r="U24" s="487">
        <f t="shared" si="2"/>
        <v>0</v>
      </c>
      <c r="V24" s="467">
        <f>IFERROR('1. Staff Posts and Salaries'!$J23*(1+SUM($M24))*(1+SUM($R24))*U24*$H24,0)</f>
        <v>0</v>
      </c>
      <c r="W24" s="293"/>
      <c r="X24" s="283"/>
      <c r="Y24" s="284"/>
      <c r="Z24" s="487">
        <f t="shared" si="3"/>
        <v>0</v>
      </c>
      <c r="AA24" s="467">
        <f>IFERROR('1. Staff Posts and Salaries'!$J23*(1+SUM($M24))*(1+SUM($R24))*(1+SUM($W24))*Z24*$H24,0)</f>
        <v>0</v>
      </c>
      <c r="AB24" s="293"/>
      <c r="AC24" s="283"/>
      <c r="AD24" s="284"/>
      <c r="AE24" s="487">
        <f t="shared" si="4"/>
        <v>0</v>
      </c>
      <c r="AF24" s="467">
        <f>IFERROR('1. Staff Posts and Salaries'!$J23*(1+SUM($M24))*(1+SUM($R24))*(1+SUM($W24))*(1+SUM($AB24))*AE24*$H24,0)</f>
        <v>0</v>
      </c>
      <c r="AG24" s="489">
        <f t="shared" si="5"/>
        <v>0</v>
      </c>
      <c r="AH24" s="326">
        <f t="shared" si="6"/>
        <v>0</v>
      </c>
      <c r="AI24" s="322"/>
      <c r="AJ24" s="2"/>
      <c r="AK24" s="2"/>
      <c r="AL24" s="2"/>
      <c r="AM24" s="2"/>
      <c r="AN24" s="2"/>
      <c r="AO24" s="2"/>
      <c r="AP24" s="2"/>
      <c r="AQ24" s="2"/>
      <c r="AR24" s="2"/>
    </row>
    <row r="25" spans="1:44" ht="15">
      <c r="A25" s="2"/>
      <c r="B25" s="1"/>
      <c r="C25" s="325" t="str">
        <f>IF('1. Staff Posts and Salaries'!C24="","",'1. Staff Posts and Salaries'!C24)</f>
        <v/>
      </c>
      <c r="D25" s="456" t="str">
        <f>IF('1. Staff Posts and Salaries'!D24="","",'1. Staff Posts and Salaries'!D24)</f>
        <v/>
      </c>
      <c r="E25" s="323" t="str">
        <f>IF('1. Staff Posts and Salaries'!E24="","",'1. Staff Posts and Salaries'!E24)</f>
        <v/>
      </c>
      <c r="F25" s="323" t="str">
        <f>IF('1. Staff Posts and Salaries'!F24="","",'1. Staff Posts and Salaries'!F24)</f>
        <v/>
      </c>
      <c r="G25" s="323" t="str">
        <f>IF('1. Staff Posts and Salaries'!G24="","",'1. Staff Posts and Salaries'!G24)</f>
        <v/>
      </c>
      <c r="H25" s="323" t="str">
        <f>IF('1. Staff Posts and Salaries'!H24="","",'1. Staff Posts and Salaries'!K24)</f>
        <v/>
      </c>
      <c r="I25" s="283"/>
      <c r="J25" s="284"/>
      <c r="K25" s="487">
        <f t="shared" si="0"/>
        <v>0</v>
      </c>
      <c r="L25" s="467">
        <f>IFERROR('1. Staff Posts and Salaries'!$J24*K25*$H25,0)</f>
        <v>0</v>
      </c>
      <c r="M25" s="293"/>
      <c r="N25" s="283"/>
      <c r="O25" s="284"/>
      <c r="P25" s="487">
        <f t="shared" si="1"/>
        <v>0</v>
      </c>
      <c r="Q25" s="467">
        <f>IFERROR('1. Staff Posts and Salaries'!$J24*(1+SUM($M25))*P25*$H25,0)</f>
        <v>0</v>
      </c>
      <c r="R25" s="293"/>
      <c r="S25" s="283"/>
      <c r="T25" s="284"/>
      <c r="U25" s="487">
        <f t="shared" si="2"/>
        <v>0</v>
      </c>
      <c r="V25" s="467">
        <f>IFERROR('1. Staff Posts and Salaries'!$J24*(1+SUM($M25))*(1+SUM($R25))*U25*$H25,0)</f>
        <v>0</v>
      </c>
      <c r="W25" s="293"/>
      <c r="X25" s="283"/>
      <c r="Y25" s="284"/>
      <c r="Z25" s="487">
        <f t="shared" si="3"/>
        <v>0</v>
      </c>
      <c r="AA25" s="467">
        <f>IFERROR('1. Staff Posts and Salaries'!$J24*(1+SUM($M25))*(1+SUM($R25))*(1+SUM($W25))*Z25*$H25,0)</f>
        <v>0</v>
      </c>
      <c r="AB25" s="293"/>
      <c r="AC25" s="283"/>
      <c r="AD25" s="284"/>
      <c r="AE25" s="487">
        <f t="shared" si="4"/>
        <v>0</v>
      </c>
      <c r="AF25" s="467">
        <f>IFERROR('1. Staff Posts and Salaries'!$J24*(1+SUM($M25))*(1+SUM($R25))*(1+SUM($W25))*(1+SUM($AB25))*AE25*$H25,0)</f>
        <v>0</v>
      </c>
      <c r="AG25" s="489">
        <f t="shared" si="5"/>
        <v>0</v>
      </c>
      <c r="AH25" s="326">
        <f t="shared" si="6"/>
        <v>0</v>
      </c>
      <c r="AI25" s="322"/>
      <c r="AJ25" s="2"/>
      <c r="AK25" s="2"/>
      <c r="AL25" s="2"/>
      <c r="AM25" s="2"/>
      <c r="AN25" s="2"/>
      <c r="AO25" s="2"/>
      <c r="AP25" s="2"/>
      <c r="AQ25" s="2"/>
      <c r="AR25" s="2"/>
    </row>
    <row r="26" spans="1:44" ht="15">
      <c r="A26" s="2"/>
      <c r="B26" s="1"/>
      <c r="C26" s="325" t="str">
        <f>IF('1. Staff Posts and Salaries'!C25="","",'1. Staff Posts and Salaries'!C25)</f>
        <v/>
      </c>
      <c r="D26" s="456" t="str">
        <f>IF('1. Staff Posts and Salaries'!D25="","",'1. Staff Posts and Salaries'!D25)</f>
        <v/>
      </c>
      <c r="E26" s="323" t="str">
        <f>IF('1. Staff Posts and Salaries'!E25="","",'1. Staff Posts and Salaries'!E25)</f>
        <v/>
      </c>
      <c r="F26" s="323" t="str">
        <f>IF('1. Staff Posts and Salaries'!F25="","",'1. Staff Posts and Salaries'!F25)</f>
        <v/>
      </c>
      <c r="G26" s="323" t="str">
        <f>IF('1. Staff Posts and Salaries'!G25="","",'1. Staff Posts and Salaries'!G25)</f>
        <v/>
      </c>
      <c r="H26" s="323" t="str">
        <f>IF('1. Staff Posts and Salaries'!H25="","",'1. Staff Posts and Salaries'!K25)</f>
        <v/>
      </c>
      <c r="I26" s="283"/>
      <c r="J26" s="284"/>
      <c r="K26" s="487">
        <f t="shared" si="0"/>
        <v>0</v>
      </c>
      <c r="L26" s="467">
        <f>IFERROR('1. Staff Posts and Salaries'!$J25*K26*$H26,0)</f>
        <v>0</v>
      </c>
      <c r="M26" s="293"/>
      <c r="N26" s="283"/>
      <c r="O26" s="284"/>
      <c r="P26" s="487">
        <f t="shared" si="1"/>
        <v>0</v>
      </c>
      <c r="Q26" s="467">
        <f>IFERROR('1. Staff Posts and Salaries'!$J25*(1+SUM($M26))*P26*$H26,0)</f>
        <v>0</v>
      </c>
      <c r="R26" s="293"/>
      <c r="S26" s="283"/>
      <c r="T26" s="284"/>
      <c r="U26" s="487">
        <f t="shared" si="2"/>
        <v>0</v>
      </c>
      <c r="V26" s="467">
        <f>IFERROR('1. Staff Posts and Salaries'!$J25*(1+SUM($M26))*(1+SUM($R26))*U26*$H26,0)</f>
        <v>0</v>
      </c>
      <c r="W26" s="293"/>
      <c r="X26" s="283"/>
      <c r="Y26" s="284"/>
      <c r="Z26" s="487">
        <f t="shared" si="3"/>
        <v>0</v>
      </c>
      <c r="AA26" s="467">
        <f>IFERROR('1. Staff Posts and Salaries'!$J25*(1+SUM($M26))*(1+SUM($R26))*(1+SUM($W26))*Z26*$H26,0)</f>
        <v>0</v>
      </c>
      <c r="AB26" s="293"/>
      <c r="AC26" s="283"/>
      <c r="AD26" s="284"/>
      <c r="AE26" s="487">
        <f t="shared" si="4"/>
        <v>0</v>
      </c>
      <c r="AF26" s="467">
        <f>IFERROR('1. Staff Posts and Salaries'!$J25*(1+SUM($M26))*(1+SUM($R26))*(1+SUM($W26))*(1+SUM($AB26))*AE26*$H26,0)</f>
        <v>0</v>
      </c>
      <c r="AG26" s="489">
        <f t="shared" si="5"/>
        <v>0</v>
      </c>
      <c r="AH26" s="326">
        <f t="shared" si="6"/>
        <v>0</v>
      </c>
      <c r="AI26" s="322"/>
      <c r="AJ26" s="2"/>
      <c r="AK26" s="2"/>
      <c r="AL26" s="2"/>
      <c r="AM26" s="2"/>
      <c r="AN26" s="2"/>
      <c r="AO26" s="2"/>
      <c r="AP26" s="2"/>
      <c r="AQ26" s="2"/>
      <c r="AR26" s="2"/>
    </row>
    <row r="27" spans="1:44" ht="15">
      <c r="A27" s="2"/>
      <c r="B27" s="1"/>
      <c r="C27" s="325" t="str">
        <f>IF('1. Staff Posts and Salaries'!C26="","",'1. Staff Posts and Salaries'!C26)</f>
        <v/>
      </c>
      <c r="D27" s="456" t="str">
        <f>IF('1. Staff Posts and Salaries'!D26="","",'1. Staff Posts and Salaries'!D26)</f>
        <v/>
      </c>
      <c r="E27" s="323" t="str">
        <f>IF('1. Staff Posts and Salaries'!E26="","",'1. Staff Posts and Salaries'!E26)</f>
        <v/>
      </c>
      <c r="F27" s="323" t="str">
        <f>IF('1. Staff Posts and Salaries'!F26="","",'1. Staff Posts and Salaries'!F26)</f>
        <v/>
      </c>
      <c r="G27" s="323" t="str">
        <f>IF('1. Staff Posts and Salaries'!G26="","",'1. Staff Posts and Salaries'!G26)</f>
        <v/>
      </c>
      <c r="H27" s="323" t="str">
        <f>IF('1. Staff Posts and Salaries'!H26="","",'1. Staff Posts and Salaries'!K26)</f>
        <v/>
      </c>
      <c r="I27" s="283"/>
      <c r="J27" s="284"/>
      <c r="K27" s="487">
        <f t="shared" si="0"/>
        <v>0</v>
      </c>
      <c r="L27" s="467">
        <f>IFERROR('1. Staff Posts and Salaries'!$J26*K27*$H27,0)</f>
        <v>0</v>
      </c>
      <c r="M27" s="293"/>
      <c r="N27" s="283"/>
      <c r="O27" s="284"/>
      <c r="P27" s="487">
        <f t="shared" si="1"/>
        <v>0</v>
      </c>
      <c r="Q27" s="467">
        <f>IFERROR('1. Staff Posts and Salaries'!$J26*(1+SUM($M27))*P27*$H27,0)</f>
        <v>0</v>
      </c>
      <c r="R27" s="293"/>
      <c r="S27" s="283"/>
      <c r="T27" s="284"/>
      <c r="U27" s="487">
        <f t="shared" si="2"/>
        <v>0</v>
      </c>
      <c r="V27" s="467">
        <f>IFERROR('1. Staff Posts and Salaries'!$J26*(1+SUM($M27))*(1+SUM($R27))*U27*$H27,0)</f>
        <v>0</v>
      </c>
      <c r="W27" s="293"/>
      <c r="X27" s="283"/>
      <c r="Y27" s="284"/>
      <c r="Z27" s="487">
        <f t="shared" si="3"/>
        <v>0</v>
      </c>
      <c r="AA27" s="467">
        <f>IFERROR('1. Staff Posts and Salaries'!$J26*(1+SUM($M27))*(1+SUM($R27))*(1+SUM($W27))*Z27*$H27,0)</f>
        <v>0</v>
      </c>
      <c r="AB27" s="293"/>
      <c r="AC27" s="283"/>
      <c r="AD27" s="284"/>
      <c r="AE27" s="487">
        <f t="shared" si="4"/>
        <v>0</v>
      </c>
      <c r="AF27" s="467">
        <f>IFERROR('1. Staff Posts and Salaries'!$J26*(1+SUM($M27))*(1+SUM($R27))*(1+SUM($W27))*(1+SUM($AB27))*AE27*$H27,0)</f>
        <v>0</v>
      </c>
      <c r="AG27" s="489">
        <f t="shared" si="5"/>
        <v>0</v>
      </c>
      <c r="AH27" s="326">
        <f t="shared" si="6"/>
        <v>0</v>
      </c>
      <c r="AI27" s="322"/>
      <c r="AJ27" s="2"/>
      <c r="AK27" s="2"/>
      <c r="AL27" s="2"/>
      <c r="AM27" s="2"/>
      <c r="AN27" s="2"/>
      <c r="AO27" s="2"/>
      <c r="AP27" s="2"/>
      <c r="AQ27" s="2"/>
      <c r="AR27" s="2"/>
    </row>
    <row r="28" spans="1:44" ht="15">
      <c r="A28" s="2"/>
      <c r="B28" s="1"/>
      <c r="C28" s="325" t="str">
        <f>IF('1. Staff Posts and Salaries'!C27="","",'1. Staff Posts and Salaries'!C27)</f>
        <v/>
      </c>
      <c r="D28" s="456" t="str">
        <f>IF('1. Staff Posts and Salaries'!D27="","",'1. Staff Posts and Salaries'!D27)</f>
        <v/>
      </c>
      <c r="E28" s="323" t="str">
        <f>IF('1. Staff Posts and Salaries'!E27="","",'1. Staff Posts and Salaries'!E27)</f>
        <v/>
      </c>
      <c r="F28" s="323" t="str">
        <f>IF('1. Staff Posts and Salaries'!F27="","",'1. Staff Posts and Salaries'!F27)</f>
        <v/>
      </c>
      <c r="G28" s="323" t="str">
        <f>IF('1. Staff Posts and Salaries'!G27="","",'1. Staff Posts and Salaries'!G27)</f>
        <v/>
      </c>
      <c r="H28" s="323" t="str">
        <f>IF('1. Staff Posts and Salaries'!H27="","",'1. Staff Posts and Salaries'!K27)</f>
        <v/>
      </c>
      <c r="I28" s="283"/>
      <c r="J28" s="284"/>
      <c r="K28" s="487">
        <f t="shared" si="0"/>
        <v>0</v>
      </c>
      <c r="L28" s="467">
        <f>IFERROR('1. Staff Posts and Salaries'!$J27*K28*$H28,0)</f>
        <v>0</v>
      </c>
      <c r="M28" s="293"/>
      <c r="N28" s="283"/>
      <c r="O28" s="284"/>
      <c r="P28" s="487">
        <f t="shared" si="1"/>
        <v>0</v>
      </c>
      <c r="Q28" s="467">
        <f>IFERROR('1. Staff Posts and Salaries'!$J27*(1+SUM($M28))*P28*$H28,0)</f>
        <v>0</v>
      </c>
      <c r="R28" s="293"/>
      <c r="S28" s="283"/>
      <c r="T28" s="284"/>
      <c r="U28" s="487">
        <f t="shared" si="2"/>
        <v>0</v>
      </c>
      <c r="V28" s="467">
        <f>IFERROR('1. Staff Posts and Salaries'!$J27*(1+SUM($M28))*(1+SUM($R28))*U28*$H28,0)</f>
        <v>0</v>
      </c>
      <c r="W28" s="293"/>
      <c r="X28" s="283"/>
      <c r="Y28" s="284"/>
      <c r="Z28" s="487">
        <f t="shared" si="3"/>
        <v>0</v>
      </c>
      <c r="AA28" s="467">
        <f>IFERROR('1. Staff Posts and Salaries'!$J27*(1+SUM($M28))*(1+SUM($R28))*(1+SUM($W28))*Z28*$H28,0)</f>
        <v>0</v>
      </c>
      <c r="AB28" s="293"/>
      <c r="AC28" s="283"/>
      <c r="AD28" s="284"/>
      <c r="AE28" s="487">
        <f t="shared" si="4"/>
        <v>0</v>
      </c>
      <c r="AF28" s="467">
        <f>IFERROR('1. Staff Posts and Salaries'!$J27*(1+SUM($M28))*(1+SUM($R28))*(1+SUM($W28))*(1+SUM($AB28))*AE28*$H28,0)</f>
        <v>0</v>
      </c>
      <c r="AG28" s="489">
        <f t="shared" si="5"/>
        <v>0</v>
      </c>
      <c r="AH28" s="326">
        <f t="shared" si="6"/>
        <v>0</v>
      </c>
      <c r="AI28" s="322"/>
      <c r="AJ28" s="2"/>
      <c r="AK28" s="2"/>
      <c r="AL28" s="2"/>
      <c r="AM28" s="2"/>
      <c r="AN28" s="2"/>
      <c r="AO28" s="2"/>
      <c r="AP28" s="2"/>
      <c r="AQ28" s="2"/>
      <c r="AR28" s="2"/>
    </row>
    <row r="29" spans="1:44" ht="15">
      <c r="A29" s="2"/>
      <c r="B29" s="1"/>
      <c r="C29" s="325" t="str">
        <f>IF('1. Staff Posts and Salaries'!C28="","",'1. Staff Posts and Salaries'!C28)</f>
        <v/>
      </c>
      <c r="D29" s="456" t="str">
        <f>IF('1. Staff Posts and Salaries'!D28="","",'1. Staff Posts and Salaries'!D28)</f>
        <v/>
      </c>
      <c r="E29" s="323" t="str">
        <f>IF('1. Staff Posts and Salaries'!E28="","",'1. Staff Posts and Salaries'!E28)</f>
        <v/>
      </c>
      <c r="F29" s="323" t="str">
        <f>IF('1. Staff Posts and Salaries'!F28="","",'1. Staff Posts and Salaries'!F28)</f>
        <v/>
      </c>
      <c r="G29" s="323" t="str">
        <f>IF('1. Staff Posts and Salaries'!G28="","",'1. Staff Posts and Salaries'!G28)</f>
        <v/>
      </c>
      <c r="H29" s="323" t="str">
        <f>IF('1. Staff Posts and Salaries'!H28="","",'1. Staff Posts and Salaries'!K28)</f>
        <v/>
      </c>
      <c r="I29" s="283"/>
      <c r="J29" s="284"/>
      <c r="K29" s="487">
        <f t="shared" si="0"/>
        <v>0</v>
      </c>
      <c r="L29" s="467">
        <f>IFERROR('1. Staff Posts and Salaries'!$J28*K29*$H29,0)</f>
        <v>0</v>
      </c>
      <c r="M29" s="293"/>
      <c r="N29" s="283"/>
      <c r="O29" s="284"/>
      <c r="P29" s="487">
        <f t="shared" si="1"/>
        <v>0</v>
      </c>
      <c r="Q29" s="467">
        <f>IFERROR('1. Staff Posts and Salaries'!$J28*(1+SUM($M29))*P29*$H29,0)</f>
        <v>0</v>
      </c>
      <c r="R29" s="293"/>
      <c r="S29" s="283"/>
      <c r="T29" s="284"/>
      <c r="U29" s="487">
        <f t="shared" si="2"/>
        <v>0</v>
      </c>
      <c r="V29" s="467">
        <f>IFERROR('1. Staff Posts and Salaries'!$J28*(1+SUM($M29))*(1+SUM($R29))*U29*$H29,0)</f>
        <v>0</v>
      </c>
      <c r="W29" s="293"/>
      <c r="X29" s="283"/>
      <c r="Y29" s="284"/>
      <c r="Z29" s="487">
        <f t="shared" si="3"/>
        <v>0</v>
      </c>
      <c r="AA29" s="467">
        <f>IFERROR('1. Staff Posts and Salaries'!$J28*(1+SUM($M29))*(1+SUM($R29))*(1+SUM($W29))*Z29*$H29,0)</f>
        <v>0</v>
      </c>
      <c r="AB29" s="293"/>
      <c r="AC29" s="283"/>
      <c r="AD29" s="284"/>
      <c r="AE29" s="487">
        <f t="shared" si="4"/>
        <v>0</v>
      </c>
      <c r="AF29" s="467">
        <f>IFERROR('1. Staff Posts and Salaries'!$J28*(1+SUM($M29))*(1+SUM($R29))*(1+SUM($W29))*(1+SUM($AB29))*AE29*$H29,0)</f>
        <v>0</v>
      </c>
      <c r="AG29" s="489">
        <f t="shared" si="5"/>
        <v>0</v>
      </c>
      <c r="AH29" s="326">
        <f t="shared" si="6"/>
        <v>0</v>
      </c>
      <c r="AI29" s="322"/>
      <c r="AJ29" s="2"/>
      <c r="AK29" s="2"/>
      <c r="AL29" s="2"/>
      <c r="AM29" s="2"/>
      <c r="AN29" s="2"/>
      <c r="AO29" s="2"/>
      <c r="AP29" s="2"/>
      <c r="AQ29" s="2"/>
      <c r="AR29" s="2"/>
    </row>
    <row r="30" spans="1:44" ht="15">
      <c r="A30" s="2"/>
      <c r="B30" s="1"/>
      <c r="C30" s="325" t="str">
        <f>IF('1. Staff Posts and Salaries'!C29="","",'1. Staff Posts and Salaries'!C29)</f>
        <v/>
      </c>
      <c r="D30" s="456" t="str">
        <f>IF('1. Staff Posts and Salaries'!D29="","",'1. Staff Posts and Salaries'!D29)</f>
        <v/>
      </c>
      <c r="E30" s="323" t="str">
        <f>IF('1. Staff Posts and Salaries'!E29="","",'1. Staff Posts and Salaries'!E29)</f>
        <v/>
      </c>
      <c r="F30" s="323" t="str">
        <f>IF('1. Staff Posts and Salaries'!F29="","",'1. Staff Posts and Salaries'!F29)</f>
        <v/>
      </c>
      <c r="G30" s="323" t="str">
        <f>IF('1. Staff Posts and Salaries'!G29="","",'1. Staff Posts and Salaries'!G29)</f>
        <v/>
      </c>
      <c r="H30" s="323" t="str">
        <f>IF('1. Staff Posts and Salaries'!H29="","",'1. Staff Posts and Salaries'!K29)</f>
        <v/>
      </c>
      <c r="I30" s="283"/>
      <c r="J30" s="284"/>
      <c r="K30" s="487">
        <f t="shared" si="0"/>
        <v>0</v>
      </c>
      <c r="L30" s="467">
        <f>IFERROR('1. Staff Posts and Salaries'!$J29*K30*$H30,0)</f>
        <v>0</v>
      </c>
      <c r="M30" s="293"/>
      <c r="N30" s="283"/>
      <c r="O30" s="284"/>
      <c r="P30" s="487">
        <f t="shared" si="1"/>
        <v>0</v>
      </c>
      <c r="Q30" s="467">
        <f>IFERROR('1. Staff Posts and Salaries'!$J29*(1+SUM($M30))*P30*$H30,0)</f>
        <v>0</v>
      </c>
      <c r="R30" s="293"/>
      <c r="S30" s="283"/>
      <c r="T30" s="284"/>
      <c r="U30" s="487">
        <f t="shared" si="2"/>
        <v>0</v>
      </c>
      <c r="V30" s="467">
        <f>IFERROR('1. Staff Posts and Salaries'!$J29*(1+SUM($M30))*(1+SUM($R30))*U30*$H30,0)</f>
        <v>0</v>
      </c>
      <c r="W30" s="293"/>
      <c r="X30" s="283"/>
      <c r="Y30" s="284"/>
      <c r="Z30" s="487">
        <f t="shared" si="3"/>
        <v>0</v>
      </c>
      <c r="AA30" s="467">
        <f>IFERROR('1. Staff Posts and Salaries'!$J29*(1+SUM($M30))*(1+SUM($R30))*(1+SUM($W30))*Z30*$H30,0)</f>
        <v>0</v>
      </c>
      <c r="AB30" s="293"/>
      <c r="AC30" s="283"/>
      <c r="AD30" s="284"/>
      <c r="AE30" s="487">
        <f t="shared" si="4"/>
        <v>0</v>
      </c>
      <c r="AF30" s="467">
        <f>IFERROR('1. Staff Posts and Salaries'!$J29*(1+SUM($M30))*(1+SUM($R30))*(1+SUM($W30))*(1+SUM($AB30))*AE30*$H30,0)</f>
        <v>0</v>
      </c>
      <c r="AG30" s="489">
        <f t="shared" si="5"/>
        <v>0</v>
      </c>
      <c r="AH30" s="326">
        <f t="shared" si="6"/>
        <v>0</v>
      </c>
      <c r="AI30" s="322"/>
      <c r="AJ30" s="2"/>
      <c r="AK30" s="2"/>
      <c r="AL30" s="2"/>
      <c r="AM30" s="2"/>
      <c r="AN30" s="2"/>
      <c r="AO30" s="2"/>
      <c r="AP30" s="2"/>
      <c r="AQ30" s="2"/>
      <c r="AR30" s="2"/>
    </row>
    <row r="31" spans="1:44" ht="15">
      <c r="A31" s="2"/>
      <c r="B31" s="1"/>
      <c r="C31" s="325" t="str">
        <f>IF('1. Staff Posts and Salaries'!C30="","",'1. Staff Posts and Salaries'!C30)</f>
        <v/>
      </c>
      <c r="D31" s="456" t="str">
        <f>IF('1. Staff Posts and Salaries'!D30="","",'1. Staff Posts and Salaries'!D30)</f>
        <v/>
      </c>
      <c r="E31" s="323" t="str">
        <f>IF('1. Staff Posts and Salaries'!E30="","",'1. Staff Posts and Salaries'!E30)</f>
        <v/>
      </c>
      <c r="F31" s="323" t="str">
        <f>IF('1. Staff Posts and Salaries'!F30="","",'1. Staff Posts and Salaries'!F30)</f>
        <v/>
      </c>
      <c r="G31" s="323" t="str">
        <f>IF('1. Staff Posts and Salaries'!G30="","",'1. Staff Posts and Salaries'!G30)</f>
        <v/>
      </c>
      <c r="H31" s="323" t="str">
        <f>IF('1. Staff Posts and Salaries'!H30="","",'1. Staff Posts and Salaries'!K30)</f>
        <v/>
      </c>
      <c r="I31" s="283"/>
      <c r="J31" s="284"/>
      <c r="K31" s="487">
        <f t="shared" si="0"/>
        <v>0</v>
      </c>
      <c r="L31" s="467">
        <f>IFERROR('1. Staff Posts and Salaries'!$J30*K31*$H31,0)</f>
        <v>0</v>
      </c>
      <c r="M31" s="293"/>
      <c r="N31" s="283"/>
      <c r="O31" s="284"/>
      <c r="P31" s="487">
        <f t="shared" si="1"/>
        <v>0</v>
      </c>
      <c r="Q31" s="467">
        <f>IFERROR('1. Staff Posts and Salaries'!$J30*(1+SUM($M31))*P31*$H31,0)</f>
        <v>0</v>
      </c>
      <c r="R31" s="293"/>
      <c r="S31" s="283"/>
      <c r="T31" s="284"/>
      <c r="U31" s="487">
        <f t="shared" si="2"/>
        <v>0</v>
      </c>
      <c r="V31" s="467">
        <f>IFERROR('1. Staff Posts and Salaries'!$J30*(1+SUM($M31))*(1+SUM($R31))*U31*$H31,0)</f>
        <v>0</v>
      </c>
      <c r="W31" s="293"/>
      <c r="X31" s="283"/>
      <c r="Y31" s="284"/>
      <c r="Z31" s="487">
        <f t="shared" si="3"/>
        <v>0</v>
      </c>
      <c r="AA31" s="467">
        <f>IFERROR('1. Staff Posts and Salaries'!$J30*(1+SUM($M31))*(1+SUM($R31))*(1+SUM($W31))*Z31*$H31,0)</f>
        <v>0</v>
      </c>
      <c r="AB31" s="293"/>
      <c r="AC31" s="283"/>
      <c r="AD31" s="284"/>
      <c r="AE31" s="487">
        <f t="shared" si="4"/>
        <v>0</v>
      </c>
      <c r="AF31" s="467">
        <f>IFERROR('1. Staff Posts and Salaries'!$J30*(1+SUM($M31))*(1+SUM($R31))*(1+SUM($W31))*(1+SUM($AB31))*AE31*$H31,0)</f>
        <v>0</v>
      </c>
      <c r="AG31" s="489">
        <f t="shared" si="5"/>
        <v>0</v>
      </c>
      <c r="AH31" s="326">
        <f t="shared" si="6"/>
        <v>0</v>
      </c>
      <c r="AI31" s="322"/>
      <c r="AJ31" s="2"/>
      <c r="AK31" s="2"/>
      <c r="AL31" s="2"/>
      <c r="AM31" s="2"/>
      <c r="AN31" s="2"/>
      <c r="AO31" s="2"/>
      <c r="AP31" s="2"/>
      <c r="AQ31" s="2"/>
      <c r="AR31" s="2"/>
    </row>
    <row r="32" spans="1:44" ht="15">
      <c r="A32" s="2"/>
      <c r="B32" s="1"/>
      <c r="C32" s="325" t="str">
        <f>IF('1. Staff Posts and Salaries'!C31="","",'1. Staff Posts and Salaries'!C31)</f>
        <v/>
      </c>
      <c r="D32" s="456" t="str">
        <f>IF('1. Staff Posts and Salaries'!D31="","",'1. Staff Posts and Salaries'!D31)</f>
        <v/>
      </c>
      <c r="E32" s="323" t="str">
        <f>IF('1. Staff Posts and Salaries'!E31="","",'1. Staff Posts and Salaries'!E31)</f>
        <v/>
      </c>
      <c r="F32" s="323" t="str">
        <f>IF('1. Staff Posts and Salaries'!F31="","",'1. Staff Posts and Salaries'!F31)</f>
        <v/>
      </c>
      <c r="G32" s="323" t="str">
        <f>IF('1. Staff Posts and Salaries'!G31="","",'1. Staff Posts and Salaries'!G31)</f>
        <v/>
      </c>
      <c r="H32" s="323" t="str">
        <f>IF('1. Staff Posts and Salaries'!H31="","",'1. Staff Posts and Salaries'!K31)</f>
        <v/>
      </c>
      <c r="I32" s="283"/>
      <c r="J32" s="284"/>
      <c r="K32" s="487">
        <f t="shared" si="0"/>
        <v>0</v>
      </c>
      <c r="L32" s="467">
        <f>IFERROR('1. Staff Posts and Salaries'!$J31*K32*$H32,0)</f>
        <v>0</v>
      </c>
      <c r="M32" s="293"/>
      <c r="N32" s="283"/>
      <c r="O32" s="284"/>
      <c r="P32" s="487">
        <f t="shared" si="1"/>
        <v>0</v>
      </c>
      <c r="Q32" s="467">
        <f>IFERROR('1. Staff Posts and Salaries'!$J31*(1+SUM($M32))*P32*$H32,0)</f>
        <v>0</v>
      </c>
      <c r="R32" s="293"/>
      <c r="S32" s="283"/>
      <c r="T32" s="284"/>
      <c r="U32" s="487">
        <f t="shared" si="2"/>
        <v>0</v>
      </c>
      <c r="V32" s="467">
        <f>IFERROR('1. Staff Posts and Salaries'!$J31*(1+SUM($M32))*(1+SUM($R32))*U32*$H32,0)</f>
        <v>0</v>
      </c>
      <c r="W32" s="293"/>
      <c r="X32" s="283"/>
      <c r="Y32" s="284"/>
      <c r="Z32" s="487">
        <f t="shared" si="3"/>
        <v>0</v>
      </c>
      <c r="AA32" s="467">
        <f>IFERROR('1. Staff Posts and Salaries'!$J31*(1+SUM($M32))*(1+SUM($R32))*(1+SUM($W32))*Z32*$H32,0)</f>
        <v>0</v>
      </c>
      <c r="AB32" s="293"/>
      <c r="AC32" s="283"/>
      <c r="AD32" s="284"/>
      <c r="AE32" s="487">
        <f t="shared" si="4"/>
        <v>0</v>
      </c>
      <c r="AF32" s="467">
        <f>IFERROR('1. Staff Posts and Salaries'!$J31*(1+SUM($M32))*(1+SUM($R32))*(1+SUM($W32))*(1+SUM($AB32))*AE32*$H32,0)</f>
        <v>0</v>
      </c>
      <c r="AG32" s="489">
        <f t="shared" si="5"/>
        <v>0</v>
      </c>
      <c r="AH32" s="326">
        <f t="shared" si="6"/>
        <v>0</v>
      </c>
      <c r="AI32" s="322"/>
      <c r="AJ32" s="2"/>
      <c r="AK32" s="2"/>
      <c r="AL32" s="2"/>
      <c r="AM32" s="2"/>
      <c r="AN32" s="2"/>
      <c r="AO32" s="2"/>
      <c r="AP32" s="2"/>
      <c r="AQ32" s="2"/>
      <c r="AR32" s="2"/>
    </row>
    <row r="33" spans="1:44" ht="15">
      <c r="A33" s="2"/>
      <c r="B33" s="1"/>
      <c r="C33" s="325" t="str">
        <f>IF('1. Staff Posts and Salaries'!C32="","",'1. Staff Posts and Salaries'!C32)</f>
        <v/>
      </c>
      <c r="D33" s="456" t="str">
        <f>IF('1. Staff Posts and Salaries'!D32="","",'1. Staff Posts and Salaries'!D32)</f>
        <v/>
      </c>
      <c r="E33" s="323" t="str">
        <f>IF('1. Staff Posts and Salaries'!E32="","",'1. Staff Posts and Salaries'!E32)</f>
        <v/>
      </c>
      <c r="F33" s="323" t="str">
        <f>IF('1. Staff Posts and Salaries'!F32="","",'1. Staff Posts and Salaries'!F32)</f>
        <v/>
      </c>
      <c r="G33" s="323" t="str">
        <f>IF('1. Staff Posts and Salaries'!G32="","",'1. Staff Posts and Salaries'!G32)</f>
        <v/>
      </c>
      <c r="H33" s="323" t="str">
        <f>IF('1. Staff Posts and Salaries'!H32="","",'1. Staff Posts and Salaries'!K32)</f>
        <v/>
      </c>
      <c r="I33" s="283"/>
      <c r="J33" s="284"/>
      <c r="K33" s="487">
        <f t="shared" si="0"/>
        <v>0</v>
      </c>
      <c r="L33" s="467">
        <f>IFERROR('1. Staff Posts and Salaries'!$J32*K33*$H33,0)</f>
        <v>0</v>
      </c>
      <c r="M33" s="293"/>
      <c r="N33" s="283"/>
      <c r="O33" s="284"/>
      <c r="P33" s="487">
        <f t="shared" si="1"/>
        <v>0</v>
      </c>
      <c r="Q33" s="467">
        <f>IFERROR('1. Staff Posts and Salaries'!$J32*(1+SUM($M33))*P33*$H33,0)</f>
        <v>0</v>
      </c>
      <c r="R33" s="293"/>
      <c r="S33" s="283"/>
      <c r="T33" s="284"/>
      <c r="U33" s="487">
        <f t="shared" si="2"/>
        <v>0</v>
      </c>
      <c r="V33" s="467">
        <f>IFERROR('1. Staff Posts and Salaries'!$J32*(1+SUM($M33))*(1+SUM($R33))*U33*$H33,0)</f>
        <v>0</v>
      </c>
      <c r="W33" s="293"/>
      <c r="X33" s="283"/>
      <c r="Y33" s="284"/>
      <c r="Z33" s="487">
        <f t="shared" si="3"/>
        <v>0</v>
      </c>
      <c r="AA33" s="467">
        <f>IFERROR('1. Staff Posts and Salaries'!$J32*(1+SUM($M33))*(1+SUM($R33))*(1+SUM($W33))*Z33*$H33,0)</f>
        <v>0</v>
      </c>
      <c r="AB33" s="293"/>
      <c r="AC33" s="283"/>
      <c r="AD33" s="284"/>
      <c r="AE33" s="487">
        <f t="shared" si="4"/>
        <v>0</v>
      </c>
      <c r="AF33" s="467">
        <f>IFERROR('1. Staff Posts and Salaries'!$J32*(1+SUM($M33))*(1+SUM($R33))*(1+SUM($W33))*(1+SUM($AB33))*AE33*$H33,0)</f>
        <v>0</v>
      </c>
      <c r="AG33" s="489">
        <f t="shared" si="5"/>
        <v>0</v>
      </c>
      <c r="AH33" s="326">
        <f t="shared" si="6"/>
        <v>0</v>
      </c>
      <c r="AI33" s="322"/>
      <c r="AJ33" s="2"/>
      <c r="AK33" s="2"/>
      <c r="AL33" s="2"/>
      <c r="AM33" s="2"/>
      <c r="AN33" s="2"/>
      <c r="AO33" s="2"/>
      <c r="AP33" s="2"/>
      <c r="AQ33" s="2"/>
      <c r="AR33" s="2"/>
    </row>
    <row r="34" spans="1:44" ht="15">
      <c r="A34" s="2"/>
      <c r="B34" s="1"/>
      <c r="C34" s="325" t="str">
        <f>IF('1. Staff Posts and Salaries'!C33="","",'1. Staff Posts and Salaries'!C33)</f>
        <v/>
      </c>
      <c r="D34" s="456" t="str">
        <f>IF('1. Staff Posts and Salaries'!D33="","",'1. Staff Posts and Salaries'!D33)</f>
        <v/>
      </c>
      <c r="E34" s="323" t="str">
        <f>IF('1. Staff Posts and Salaries'!E33="","",'1. Staff Posts and Salaries'!E33)</f>
        <v/>
      </c>
      <c r="F34" s="323" t="str">
        <f>IF('1. Staff Posts and Salaries'!F33="","",'1. Staff Posts and Salaries'!F33)</f>
        <v/>
      </c>
      <c r="G34" s="323" t="str">
        <f>IF('1. Staff Posts and Salaries'!G33="","",'1. Staff Posts and Salaries'!G33)</f>
        <v/>
      </c>
      <c r="H34" s="323" t="str">
        <f>IF('1. Staff Posts and Salaries'!H33="","",'1. Staff Posts and Salaries'!K33)</f>
        <v/>
      </c>
      <c r="I34" s="283"/>
      <c r="J34" s="284"/>
      <c r="K34" s="487">
        <f t="shared" si="0"/>
        <v>0</v>
      </c>
      <c r="L34" s="467">
        <f>IFERROR('1. Staff Posts and Salaries'!$J33*K34*$H34,0)</f>
        <v>0</v>
      </c>
      <c r="M34" s="293"/>
      <c r="N34" s="283"/>
      <c r="O34" s="284"/>
      <c r="P34" s="487">
        <f t="shared" si="1"/>
        <v>0</v>
      </c>
      <c r="Q34" s="467">
        <f>IFERROR('1. Staff Posts and Salaries'!$J33*(1+SUM($M34))*P34*$H34,0)</f>
        <v>0</v>
      </c>
      <c r="R34" s="293"/>
      <c r="S34" s="283"/>
      <c r="T34" s="284"/>
      <c r="U34" s="487">
        <f t="shared" si="2"/>
        <v>0</v>
      </c>
      <c r="V34" s="467">
        <f>IFERROR('1. Staff Posts and Salaries'!$J33*(1+SUM($M34))*(1+SUM($R34))*U34*$H34,0)</f>
        <v>0</v>
      </c>
      <c r="W34" s="293"/>
      <c r="X34" s="283"/>
      <c r="Y34" s="284"/>
      <c r="Z34" s="487">
        <f t="shared" si="3"/>
        <v>0</v>
      </c>
      <c r="AA34" s="467">
        <f>IFERROR('1. Staff Posts and Salaries'!$J33*(1+SUM($M34))*(1+SUM($R34))*(1+SUM($W34))*Z34*$H34,0)</f>
        <v>0</v>
      </c>
      <c r="AB34" s="293"/>
      <c r="AC34" s="283"/>
      <c r="AD34" s="284"/>
      <c r="AE34" s="487">
        <f t="shared" si="4"/>
        <v>0</v>
      </c>
      <c r="AF34" s="467">
        <f>IFERROR('1. Staff Posts and Salaries'!$J33*(1+SUM($M34))*(1+SUM($R34))*(1+SUM($W34))*(1+SUM($AB34))*AE34*$H34,0)</f>
        <v>0</v>
      </c>
      <c r="AG34" s="489">
        <f t="shared" si="5"/>
        <v>0</v>
      </c>
      <c r="AH34" s="326">
        <f t="shared" si="6"/>
        <v>0</v>
      </c>
      <c r="AI34" s="322"/>
      <c r="AJ34" s="2"/>
      <c r="AK34" s="2"/>
      <c r="AL34" s="2"/>
      <c r="AM34" s="2"/>
      <c r="AN34" s="2"/>
      <c r="AO34" s="2"/>
      <c r="AP34" s="2"/>
      <c r="AQ34" s="2"/>
      <c r="AR34" s="2"/>
    </row>
    <row r="35" spans="1:44" ht="15">
      <c r="A35" s="2"/>
      <c r="B35" s="1"/>
      <c r="C35" s="325" t="str">
        <f>IF('1. Staff Posts and Salaries'!C34="","",'1. Staff Posts and Salaries'!C34)</f>
        <v/>
      </c>
      <c r="D35" s="456" t="str">
        <f>IF('1. Staff Posts and Salaries'!D34="","",'1. Staff Posts and Salaries'!D34)</f>
        <v/>
      </c>
      <c r="E35" s="323" t="str">
        <f>IF('1. Staff Posts and Salaries'!E34="","",'1. Staff Posts and Salaries'!E34)</f>
        <v/>
      </c>
      <c r="F35" s="323" t="str">
        <f>IF('1. Staff Posts and Salaries'!F34="","",'1. Staff Posts and Salaries'!F34)</f>
        <v/>
      </c>
      <c r="G35" s="323" t="str">
        <f>IF('1. Staff Posts and Salaries'!G34="","",'1. Staff Posts and Salaries'!G34)</f>
        <v/>
      </c>
      <c r="H35" s="323" t="str">
        <f>IF('1. Staff Posts and Salaries'!H34="","",'1. Staff Posts and Salaries'!K34)</f>
        <v/>
      </c>
      <c r="I35" s="283"/>
      <c r="J35" s="284"/>
      <c r="K35" s="487">
        <f t="shared" si="0"/>
        <v>0</v>
      </c>
      <c r="L35" s="467">
        <f>IFERROR('1. Staff Posts and Salaries'!$J34*K35*$H35,0)</f>
        <v>0</v>
      </c>
      <c r="M35" s="293"/>
      <c r="N35" s="283"/>
      <c r="O35" s="284"/>
      <c r="P35" s="487">
        <f t="shared" si="1"/>
        <v>0</v>
      </c>
      <c r="Q35" s="467">
        <f>IFERROR('1. Staff Posts and Salaries'!$J34*(1+SUM($M35))*P35*$H35,0)</f>
        <v>0</v>
      </c>
      <c r="R35" s="293"/>
      <c r="S35" s="283"/>
      <c r="T35" s="284"/>
      <c r="U35" s="487">
        <f t="shared" si="2"/>
        <v>0</v>
      </c>
      <c r="V35" s="467">
        <f>IFERROR('1. Staff Posts and Salaries'!$J34*(1+SUM($M35))*(1+SUM($R35))*U35*$H35,0)</f>
        <v>0</v>
      </c>
      <c r="W35" s="293"/>
      <c r="X35" s="283"/>
      <c r="Y35" s="284"/>
      <c r="Z35" s="487">
        <f t="shared" si="3"/>
        <v>0</v>
      </c>
      <c r="AA35" s="467">
        <f>IFERROR('1. Staff Posts and Salaries'!$J34*(1+SUM($M35))*(1+SUM($R35))*(1+SUM($W35))*Z35*$H35,0)</f>
        <v>0</v>
      </c>
      <c r="AB35" s="293"/>
      <c r="AC35" s="283"/>
      <c r="AD35" s="284"/>
      <c r="AE35" s="487">
        <f t="shared" si="4"/>
        <v>0</v>
      </c>
      <c r="AF35" s="467">
        <f>IFERROR('1. Staff Posts and Salaries'!$J34*(1+SUM($M35))*(1+SUM($R35))*(1+SUM($W35))*(1+SUM($AB35))*AE35*$H35,0)</f>
        <v>0</v>
      </c>
      <c r="AG35" s="489">
        <f t="shared" si="5"/>
        <v>0</v>
      </c>
      <c r="AH35" s="326">
        <f t="shared" si="6"/>
        <v>0</v>
      </c>
      <c r="AI35" s="322"/>
      <c r="AJ35" s="2"/>
      <c r="AK35" s="2"/>
      <c r="AL35" s="2"/>
      <c r="AM35" s="2"/>
      <c r="AN35" s="2"/>
      <c r="AO35" s="2"/>
      <c r="AP35" s="2"/>
      <c r="AQ35" s="2"/>
      <c r="AR35" s="2"/>
    </row>
    <row r="36" spans="1:44" ht="15">
      <c r="A36" s="2"/>
      <c r="B36" s="1"/>
      <c r="C36" s="325" t="str">
        <f>IF('1. Staff Posts and Salaries'!C35="","",'1. Staff Posts and Salaries'!C35)</f>
        <v/>
      </c>
      <c r="D36" s="456" t="str">
        <f>IF('1. Staff Posts and Salaries'!D35="","",'1. Staff Posts and Salaries'!D35)</f>
        <v/>
      </c>
      <c r="E36" s="323" t="str">
        <f>IF('1. Staff Posts and Salaries'!E35="","",'1. Staff Posts and Salaries'!E35)</f>
        <v/>
      </c>
      <c r="F36" s="323" t="str">
        <f>IF('1. Staff Posts and Salaries'!F35="","",'1. Staff Posts and Salaries'!F35)</f>
        <v/>
      </c>
      <c r="G36" s="323" t="str">
        <f>IF('1. Staff Posts and Salaries'!G35="","",'1. Staff Posts and Salaries'!G35)</f>
        <v/>
      </c>
      <c r="H36" s="323" t="str">
        <f>IF('1. Staff Posts and Salaries'!H35="","",'1. Staff Posts and Salaries'!K35)</f>
        <v/>
      </c>
      <c r="I36" s="283"/>
      <c r="J36" s="284"/>
      <c r="K36" s="487">
        <f t="shared" si="0"/>
        <v>0</v>
      </c>
      <c r="L36" s="467">
        <f>IFERROR('1. Staff Posts and Salaries'!$J35*K36*$H36,0)</f>
        <v>0</v>
      </c>
      <c r="M36" s="293"/>
      <c r="N36" s="283"/>
      <c r="O36" s="284"/>
      <c r="P36" s="487">
        <f t="shared" si="1"/>
        <v>0</v>
      </c>
      <c r="Q36" s="467">
        <f>IFERROR('1. Staff Posts and Salaries'!$J35*(1+SUM($M36))*P36*$H36,0)</f>
        <v>0</v>
      </c>
      <c r="R36" s="293"/>
      <c r="S36" s="283"/>
      <c r="T36" s="284"/>
      <c r="U36" s="487">
        <f t="shared" si="2"/>
        <v>0</v>
      </c>
      <c r="V36" s="467">
        <f>IFERROR('1. Staff Posts and Salaries'!$J35*(1+SUM($M36))*(1+SUM($R36))*U36*$H36,0)</f>
        <v>0</v>
      </c>
      <c r="W36" s="293"/>
      <c r="X36" s="283"/>
      <c r="Y36" s="284"/>
      <c r="Z36" s="487">
        <f t="shared" si="3"/>
        <v>0</v>
      </c>
      <c r="AA36" s="467">
        <f>IFERROR('1. Staff Posts and Salaries'!$J35*(1+SUM($M36))*(1+SUM($R36))*(1+SUM($W36))*Z36*$H36,0)</f>
        <v>0</v>
      </c>
      <c r="AB36" s="293"/>
      <c r="AC36" s="283"/>
      <c r="AD36" s="284"/>
      <c r="AE36" s="487">
        <f t="shared" si="4"/>
        <v>0</v>
      </c>
      <c r="AF36" s="467">
        <f>IFERROR('1. Staff Posts and Salaries'!$J35*(1+SUM($M36))*(1+SUM($R36))*(1+SUM($W36))*(1+SUM($AB36))*AE36*$H36,0)</f>
        <v>0</v>
      </c>
      <c r="AG36" s="489">
        <f t="shared" si="5"/>
        <v>0</v>
      </c>
      <c r="AH36" s="326">
        <f t="shared" si="6"/>
        <v>0</v>
      </c>
      <c r="AI36" s="322"/>
      <c r="AJ36" s="2"/>
      <c r="AK36" s="2"/>
      <c r="AL36" s="2"/>
      <c r="AM36" s="2"/>
      <c r="AN36" s="2"/>
      <c r="AO36" s="2"/>
      <c r="AP36" s="2"/>
      <c r="AQ36" s="2"/>
      <c r="AR36" s="2"/>
    </row>
    <row r="37" spans="1:44" ht="15">
      <c r="A37" s="2"/>
      <c r="B37" s="1"/>
      <c r="C37" s="325" t="str">
        <f>IF('1. Staff Posts and Salaries'!C36="","",'1. Staff Posts and Salaries'!C36)</f>
        <v/>
      </c>
      <c r="D37" s="456" t="str">
        <f>IF('1. Staff Posts and Salaries'!D36="","",'1. Staff Posts and Salaries'!D36)</f>
        <v/>
      </c>
      <c r="E37" s="323" t="str">
        <f>IF('1. Staff Posts and Salaries'!E36="","",'1. Staff Posts and Salaries'!E36)</f>
        <v/>
      </c>
      <c r="F37" s="323" t="str">
        <f>IF('1. Staff Posts and Salaries'!F36="","",'1. Staff Posts and Salaries'!F36)</f>
        <v/>
      </c>
      <c r="G37" s="323" t="str">
        <f>IF('1. Staff Posts and Salaries'!G36="","",'1. Staff Posts and Salaries'!G36)</f>
        <v/>
      </c>
      <c r="H37" s="323" t="str">
        <f>IF('1. Staff Posts and Salaries'!H36="","",'1. Staff Posts and Salaries'!K36)</f>
        <v/>
      </c>
      <c r="I37" s="283"/>
      <c r="J37" s="284"/>
      <c r="K37" s="487">
        <f t="shared" si="0"/>
        <v>0</v>
      </c>
      <c r="L37" s="467">
        <f>IFERROR('1. Staff Posts and Salaries'!$J36*K37*$H37,0)</f>
        <v>0</v>
      </c>
      <c r="M37" s="293"/>
      <c r="N37" s="283"/>
      <c r="O37" s="284"/>
      <c r="P37" s="487">
        <f t="shared" si="1"/>
        <v>0</v>
      </c>
      <c r="Q37" s="467">
        <f>IFERROR('1. Staff Posts and Salaries'!$J36*(1+SUM($M37))*P37*$H37,0)</f>
        <v>0</v>
      </c>
      <c r="R37" s="293"/>
      <c r="S37" s="283"/>
      <c r="T37" s="284"/>
      <c r="U37" s="487">
        <f t="shared" si="2"/>
        <v>0</v>
      </c>
      <c r="V37" s="467">
        <f>IFERROR('1. Staff Posts and Salaries'!$J36*(1+SUM($M37))*(1+SUM($R37))*U37*$H37,0)</f>
        <v>0</v>
      </c>
      <c r="W37" s="293"/>
      <c r="X37" s="283"/>
      <c r="Y37" s="284"/>
      <c r="Z37" s="487">
        <f t="shared" si="3"/>
        <v>0</v>
      </c>
      <c r="AA37" s="467">
        <f>IFERROR('1. Staff Posts and Salaries'!$J36*(1+SUM($M37))*(1+SUM($R37))*(1+SUM($W37))*Z37*$H37,0)</f>
        <v>0</v>
      </c>
      <c r="AB37" s="293"/>
      <c r="AC37" s="283"/>
      <c r="AD37" s="284"/>
      <c r="AE37" s="487">
        <f t="shared" si="4"/>
        <v>0</v>
      </c>
      <c r="AF37" s="467">
        <f>IFERROR('1. Staff Posts and Salaries'!$J36*(1+SUM($M37))*(1+SUM($R37))*(1+SUM($W37))*(1+SUM($AB37))*AE37*$H37,0)</f>
        <v>0</v>
      </c>
      <c r="AG37" s="489">
        <f t="shared" si="5"/>
        <v>0</v>
      </c>
      <c r="AH37" s="326">
        <f t="shared" si="6"/>
        <v>0</v>
      </c>
      <c r="AI37" s="322"/>
      <c r="AJ37" s="2"/>
      <c r="AK37" s="2"/>
      <c r="AL37" s="2"/>
      <c r="AM37" s="2"/>
      <c r="AN37" s="2"/>
      <c r="AO37" s="2"/>
      <c r="AP37" s="2"/>
      <c r="AQ37" s="2"/>
      <c r="AR37" s="2"/>
    </row>
    <row r="38" spans="1:44" ht="15">
      <c r="A38" s="2"/>
      <c r="B38" s="1"/>
      <c r="C38" s="325" t="str">
        <f>IF('1. Staff Posts and Salaries'!C37="","",'1. Staff Posts and Salaries'!C37)</f>
        <v/>
      </c>
      <c r="D38" s="456" t="str">
        <f>IF('1. Staff Posts and Salaries'!D37="","",'1. Staff Posts and Salaries'!D37)</f>
        <v/>
      </c>
      <c r="E38" s="323" t="str">
        <f>IF('1. Staff Posts and Salaries'!E37="","",'1. Staff Posts and Salaries'!E37)</f>
        <v/>
      </c>
      <c r="F38" s="323" t="str">
        <f>IF('1. Staff Posts and Salaries'!F37="","",'1. Staff Posts and Salaries'!F37)</f>
        <v/>
      </c>
      <c r="G38" s="323" t="str">
        <f>IF('1. Staff Posts and Salaries'!G37="","",'1. Staff Posts and Salaries'!G37)</f>
        <v/>
      </c>
      <c r="H38" s="323" t="str">
        <f>IF('1. Staff Posts and Salaries'!H37="","",'1. Staff Posts and Salaries'!K37)</f>
        <v/>
      </c>
      <c r="I38" s="283"/>
      <c r="J38" s="284"/>
      <c r="K38" s="487">
        <f t="shared" si="0"/>
        <v>0</v>
      </c>
      <c r="L38" s="467">
        <f>IFERROR('1. Staff Posts and Salaries'!$J37*K38*$H38,0)</f>
        <v>0</v>
      </c>
      <c r="M38" s="293"/>
      <c r="N38" s="283"/>
      <c r="O38" s="284"/>
      <c r="P38" s="487">
        <f t="shared" si="1"/>
        <v>0</v>
      </c>
      <c r="Q38" s="467">
        <f>IFERROR('1. Staff Posts and Salaries'!$J37*(1+SUM($M38))*P38*$H38,0)</f>
        <v>0</v>
      </c>
      <c r="R38" s="293"/>
      <c r="S38" s="283"/>
      <c r="T38" s="284"/>
      <c r="U38" s="487">
        <f t="shared" si="2"/>
        <v>0</v>
      </c>
      <c r="V38" s="467">
        <f>IFERROR('1. Staff Posts and Salaries'!$J37*(1+SUM($M38))*(1+SUM($R38))*U38*$H38,0)</f>
        <v>0</v>
      </c>
      <c r="W38" s="293"/>
      <c r="X38" s="283"/>
      <c r="Y38" s="284"/>
      <c r="Z38" s="487">
        <f t="shared" si="3"/>
        <v>0</v>
      </c>
      <c r="AA38" s="467">
        <f>IFERROR('1. Staff Posts and Salaries'!$J37*(1+SUM($M38))*(1+SUM($R38))*(1+SUM($W38))*Z38*$H38,0)</f>
        <v>0</v>
      </c>
      <c r="AB38" s="293"/>
      <c r="AC38" s="283"/>
      <c r="AD38" s="284"/>
      <c r="AE38" s="487">
        <f t="shared" si="4"/>
        <v>0</v>
      </c>
      <c r="AF38" s="467">
        <f>IFERROR('1. Staff Posts and Salaries'!$J37*(1+SUM($M38))*(1+SUM($R38))*(1+SUM($W38))*(1+SUM($AB38))*AE38*$H38,0)</f>
        <v>0</v>
      </c>
      <c r="AG38" s="489">
        <f t="shared" si="5"/>
        <v>0</v>
      </c>
      <c r="AH38" s="326">
        <f t="shared" si="6"/>
        <v>0</v>
      </c>
      <c r="AI38" s="322"/>
      <c r="AJ38" s="2"/>
      <c r="AK38" s="2"/>
      <c r="AL38" s="2"/>
      <c r="AM38" s="2"/>
      <c r="AN38" s="2"/>
      <c r="AO38" s="2"/>
      <c r="AP38" s="2"/>
      <c r="AQ38" s="2"/>
      <c r="AR38" s="2"/>
    </row>
    <row r="39" spans="1:44" ht="15">
      <c r="A39" s="2"/>
      <c r="B39" s="1"/>
      <c r="C39" s="325" t="str">
        <f>IF('1. Staff Posts and Salaries'!C38="","",'1. Staff Posts and Salaries'!C38)</f>
        <v/>
      </c>
      <c r="D39" s="456" t="str">
        <f>IF('1. Staff Posts and Salaries'!D38="","",'1. Staff Posts and Salaries'!D38)</f>
        <v/>
      </c>
      <c r="E39" s="323" t="str">
        <f>IF('1. Staff Posts and Salaries'!E38="","",'1. Staff Posts and Salaries'!E38)</f>
        <v/>
      </c>
      <c r="F39" s="323" t="str">
        <f>IF('1. Staff Posts and Salaries'!F38="","",'1. Staff Posts and Salaries'!F38)</f>
        <v/>
      </c>
      <c r="G39" s="323" t="str">
        <f>IF('1. Staff Posts and Salaries'!G38="","",'1. Staff Posts and Salaries'!G38)</f>
        <v/>
      </c>
      <c r="H39" s="323" t="str">
        <f>IF('1. Staff Posts and Salaries'!H38="","",'1. Staff Posts and Salaries'!K38)</f>
        <v/>
      </c>
      <c r="I39" s="283"/>
      <c r="J39" s="284"/>
      <c r="K39" s="487">
        <f t="shared" si="0"/>
        <v>0</v>
      </c>
      <c r="L39" s="467">
        <f>IFERROR('1. Staff Posts and Salaries'!$J38*K39*$H39,0)</f>
        <v>0</v>
      </c>
      <c r="M39" s="293"/>
      <c r="N39" s="283"/>
      <c r="O39" s="284"/>
      <c r="P39" s="487">
        <f t="shared" si="1"/>
        <v>0</v>
      </c>
      <c r="Q39" s="467">
        <f>IFERROR('1. Staff Posts and Salaries'!$J38*(1+SUM($M39))*P39*$H39,0)</f>
        <v>0</v>
      </c>
      <c r="R39" s="293"/>
      <c r="S39" s="283"/>
      <c r="T39" s="284"/>
      <c r="U39" s="487">
        <f t="shared" si="2"/>
        <v>0</v>
      </c>
      <c r="V39" s="467">
        <f>IFERROR('1. Staff Posts and Salaries'!$J38*(1+SUM($M39))*(1+SUM($R39))*U39*$H39,0)</f>
        <v>0</v>
      </c>
      <c r="W39" s="293"/>
      <c r="X39" s="283"/>
      <c r="Y39" s="284"/>
      <c r="Z39" s="487">
        <f t="shared" si="3"/>
        <v>0</v>
      </c>
      <c r="AA39" s="467">
        <f>IFERROR('1. Staff Posts and Salaries'!$J38*(1+SUM($M39))*(1+SUM($R39))*(1+SUM($W39))*Z39*$H39,0)</f>
        <v>0</v>
      </c>
      <c r="AB39" s="293"/>
      <c r="AC39" s="283"/>
      <c r="AD39" s="284"/>
      <c r="AE39" s="487">
        <f t="shared" si="4"/>
        <v>0</v>
      </c>
      <c r="AF39" s="467">
        <f>IFERROR('1. Staff Posts and Salaries'!$J38*(1+SUM($M39))*(1+SUM($R39))*(1+SUM($W39))*(1+SUM($AB39))*AE39*$H39,0)</f>
        <v>0</v>
      </c>
      <c r="AG39" s="489">
        <f t="shared" si="5"/>
        <v>0</v>
      </c>
      <c r="AH39" s="326">
        <f t="shared" si="6"/>
        <v>0</v>
      </c>
      <c r="AI39" s="322"/>
      <c r="AJ39" s="2"/>
      <c r="AK39" s="2"/>
      <c r="AL39" s="2"/>
      <c r="AM39" s="2"/>
      <c r="AN39" s="2"/>
      <c r="AO39" s="2"/>
      <c r="AP39" s="2"/>
      <c r="AQ39" s="2"/>
      <c r="AR39" s="2"/>
    </row>
    <row r="40" spans="1:44" ht="15">
      <c r="A40" s="2"/>
      <c r="B40" s="1"/>
      <c r="C40" s="325" t="str">
        <f>IF('1. Staff Posts and Salaries'!C39="","",'1. Staff Posts and Salaries'!C39)</f>
        <v/>
      </c>
      <c r="D40" s="456" t="str">
        <f>IF('1. Staff Posts and Salaries'!D39="","",'1. Staff Posts and Salaries'!D39)</f>
        <v/>
      </c>
      <c r="E40" s="323" t="str">
        <f>IF('1. Staff Posts and Salaries'!E39="","",'1. Staff Posts and Salaries'!E39)</f>
        <v/>
      </c>
      <c r="F40" s="323" t="str">
        <f>IF('1. Staff Posts and Salaries'!F39="","",'1. Staff Posts and Salaries'!F39)</f>
        <v/>
      </c>
      <c r="G40" s="323" t="str">
        <f>IF('1. Staff Posts and Salaries'!G39="","",'1. Staff Posts and Salaries'!G39)</f>
        <v/>
      </c>
      <c r="H40" s="323" t="str">
        <f>IF('1. Staff Posts and Salaries'!H39="","",'1. Staff Posts and Salaries'!K39)</f>
        <v/>
      </c>
      <c r="I40" s="283"/>
      <c r="J40" s="284"/>
      <c r="K40" s="487">
        <f t="shared" si="0"/>
        <v>0</v>
      </c>
      <c r="L40" s="467">
        <f>IFERROR('1. Staff Posts and Salaries'!$J39*K40*$H40,0)</f>
        <v>0</v>
      </c>
      <c r="M40" s="293"/>
      <c r="N40" s="283"/>
      <c r="O40" s="284"/>
      <c r="P40" s="487">
        <f t="shared" si="1"/>
        <v>0</v>
      </c>
      <c r="Q40" s="467">
        <f>IFERROR('1. Staff Posts and Salaries'!$J39*(1+SUM($M40))*P40*$H40,0)</f>
        <v>0</v>
      </c>
      <c r="R40" s="293"/>
      <c r="S40" s="283"/>
      <c r="T40" s="284"/>
      <c r="U40" s="487">
        <f t="shared" si="2"/>
        <v>0</v>
      </c>
      <c r="V40" s="467">
        <f>IFERROR('1. Staff Posts and Salaries'!$J39*(1+SUM($M40))*(1+SUM($R40))*U40*$H40,0)</f>
        <v>0</v>
      </c>
      <c r="W40" s="293"/>
      <c r="X40" s="283"/>
      <c r="Y40" s="284"/>
      <c r="Z40" s="487">
        <f t="shared" si="3"/>
        <v>0</v>
      </c>
      <c r="AA40" s="467">
        <f>IFERROR('1. Staff Posts and Salaries'!$J39*(1+SUM($M40))*(1+SUM($R40))*(1+SUM($W40))*Z40*$H40,0)</f>
        <v>0</v>
      </c>
      <c r="AB40" s="293"/>
      <c r="AC40" s="283"/>
      <c r="AD40" s="284"/>
      <c r="AE40" s="487">
        <f t="shared" si="4"/>
        <v>0</v>
      </c>
      <c r="AF40" s="467">
        <f>IFERROR('1. Staff Posts and Salaries'!$J39*(1+SUM($M40))*(1+SUM($R40))*(1+SUM($W40))*(1+SUM($AB40))*AE40*$H40,0)</f>
        <v>0</v>
      </c>
      <c r="AG40" s="489">
        <f t="shared" si="5"/>
        <v>0</v>
      </c>
      <c r="AH40" s="326">
        <f t="shared" si="6"/>
        <v>0</v>
      </c>
      <c r="AI40" s="322"/>
      <c r="AJ40" s="2"/>
      <c r="AK40" s="2"/>
      <c r="AL40" s="2"/>
      <c r="AM40" s="2"/>
      <c r="AN40" s="2"/>
      <c r="AO40" s="2"/>
      <c r="AP40" s="2"/>
      <c r="AQ40" s="2"/>
      <c r="AR40" s="2"/>
    </row>
    <row r="41" spans="1:44" ht="15">
      <c r="A41" s="2"/>
      <c r="B41" s="1"/>
      <c r="C41" s="325" t="str">
        <f>IF('1. Staff Posts and Salaries'!C40="","",'1. Staff Posts and Salaries'!C40)</f>
        <v/>
      </c>
      <c r="D41" s="456" t="str">
        <f>IF('1. Staff Posts and Salaries'!D40="","",'1. Staff Posts and Salaries'!D40)</f>
        <v/>
      </c>
      <c r="E41" s="323" t="str">
        <f>IF('1. Staff Posts and Salaries'!E40="","",'1. Staff Posts and Salaries'!E40)</f>
        <v/>
      </c>
      <c r="F41" s="323" t="str">
        <f>IF('1. Staff Posts and Salaries'!F40="","",'1. Staff Posts and Salaries'!F40)</f>
        <v/>
      </c>
      <c r="G41" s="323" t="str">
        <f>IF('1. Staff Posts and Salaries'!G40="","",'1. Staff Posts and Salaries'!G40)</f>
        <v/>
      </c>
      <c r="H41" s="323" t="str">
        <f>IF('1. Staff Posts and Salaries'!H40="","",'1. Staff Posts and Salaries'!K40)</f>
        <v/>
      </c>
      <c r="I41" s="283"/>
      <c r="J41" s="284"/>
      <c r="K41" s="487">
        <f t="shared" si="0"/>
        <v>0</v>
      </c>
      <c r="L41" s="467">
        <f>IFERROR('1. Staff Posts and Salaries'!$J40*K41*$H41,0)</f>
        <v>0</v>
      </c>
      <c r="M41" s="293"/>
      <c r="N41" s="283"/>
      <c r="O41" s="284"/>
      <c r="P41" s="487">
        <f t="shared" si="1"/>
        <v>0</v>
      </c>
      <c r="Q41" s="467">
        <f>IFERROR('1. Staff Posts and Salaries'!$J40*(1+SUM($M41))*P41*$H41,0)</f>
        <v>0</v>
      </c>
      <c r="R41" s="293"/>
      <c r="S41" s="283"/>
      <c r="T41" s="284"/>
      <c r="U41" s="487">
        <f t="shared" si="2"/>
        <v>0</v>
      </c>
      <c r="V41" s="467">
        <f>IFERROR('1. Staff Posts and Salaries'!$J40*(1+SUM($M41))*(1+SUM($R41))*U41*$H41,0)</f>
        <v>0</v>
      </c>
      <c r="W41" s="293"/>
      <c r="X41" s="283"/>
      <c r="Y41" s="284"/>
      <c r="Z41" s="487">
        <f t="shared" si="3"/>
        <v>0</v>
      </c>
      <c r="AA41" s="467">
        <f>IFERROR('1. Staff Posts and Salaries'!$J40*(1+SUM($M41))*(1+SUM($R41))*(1+SUM($W41))*Z41*$H41,0)</f>
        <v>0</v>
      </c>
      <c r="AB41" s="293"/>
      <c r="AC41" s="283"/>
      <c r="AD41" s="284"/>
      <c r="AE41" s="487">
        <f t="shared" si="4"/>
        <v>0</v>
      </c>
      <c r="AF41" s="467">
        <f>IFERROR('1. Staff Posts and Salaries'!$J40*(1+SUM($M41))*(1+SUM($R41))*(1+SUM($W41))*(1+SUM($AB41))*AE41*$H41,0)</f>
        <v>0</v>
      </c>
      <c r="AG41" s="489">
        <f t="shared" si="5"/>
        <v>0</v>
      </c>
      <c r="AH41" s="326">
        <f t="shared" si="6"/>
        <v>0</v>
      </c>
      <c r="AI41" s="322"/>
      <c r="AJ41" s="2"/>
      <c r="AK41" s="2"/>
      <c r="AL41" s="2"/>
      <c r="AM41" s="2"/>
      <c r="AN41" s="2"/>
      <c r="AO41" s="2"/>
      <c r="AP41" s="2"/>
      <c r="AQ41" s="2"/>
      <c r="AR41" s="2"/>
    </row>
    <row r="42" spans="1:44" ht="15">
      <c r="A42" s="2"/>
      <c r="B42" s="1"/>
      <c r="C42" s="325" t="str">
        <f>IF('1. Staff Posts and Salaries'!C41="","",'1. Staff Posts and Salaries'!C41)</f>
        <v/>
      </c>
      <c r="D42" s="456" t="str">
        <f>IF('1. Staff Posts and Salaries'!D41="","",'1. Staff Posts and Salaries'!D41)</f>
        <v/>
      </c>
      <c r="E42" s="323" t="str">
        <f>IF('1. Staff Posts and Salaries'!E41="","",'1. Staff Posts and Salaries'!E41)</f>
        <v/>
      </c>
      <c r="F42" s="323" t="str">
        <f>IF('1. Staff Posts and Salaries'!F41="","",'1. Staff Posts and Salaries'!F41)</f>
        <v/>
      </c>
      <c r="G42" s="323" t="str">
        <f>IF('1. Staff Posts and Salaries'!G41="","",'1. Staff Posts and Salaries'!G41)</f>
        <v/>
      </c>
      <c r="H42" s="323" t="str">
        <f>IF('1. Staff Posts and Salaries'!H41="","",'1. Staff Posts and Salaries'!K41)</f>
        <v/>
      </c>
      <c r="I42" s="283"/>
      <c r="J42" s="284"/>
      <c r="K42" s="487">
        <f t="shared" si="0"/>
        <v>0</v>
      </c>
      <c r="L42" s="467">
        <f>IFERROR('1. Staff Posts and Salaries'!$J41*K42*$H42,0)</f>
        <v>0</v>
      </c>
      <c r="M42" s="293"/>
      <c r="N42" s="283"/>
      <c r="O42" s="284"/>
      <c r="P42" s="487">
        <f t="shared" si="1"/>
        <v>0</v>
      </c>
      <c r="Q42" s="467">
        <f>IFERROR('1. Staff Posts and Salaries'!$J41*(1+SUM($M42))*P42*$H42,0)</f>
        <v>0</v>
      </c>
      <c r="R42" s="293"/>
      <c r="S42" s="283"/>
      <c r="T42" s="284"/>
      <c r="U42" s="487">
        <f t="shared" si="2"/>
        <v>0</v>
      </c>
      <c r="V42" s="467">
        <f>IFERROR('1. Staff Posts and Salaries'!$J41*(1+SUM($M42))*(1+SUM($R42))*U42*$H42,0)</f>
        <v>0</v>
      </c>
      <c r="W42" s="293"/>
      <c r="X42" s="283"/>
      <c r="Y42" s="284"/>
      <c r="Z42" s="487">
        <f t="shared" si="3"/>
        <v>0</v>
      </c>
      <c r="AA42" s="467">
        <f>IFERROR('1. Staff Posts and Salaries'!$J41*(1+SUM($M42))*(1+SUM($R42))*(1+SUM($W42))*Z42*$H42,0)</f>
        <v>0</v>
      </c>
      <c r="AB42" s="293"/>
      <c r="AC42" s="283"/>
      <c r="AD42" s="284"/>
      <c r="AE42" s="487">
        <f t="shared" si="4"/>
        <v>0</v>
      </c>
      <c r="AF42" s="467">
        <f>IFERROR('1. Staff Posts and Salaries'!$J41*(1+SUM($M42))*(1+SUM($R42))*(1+SUM($W42))*(1+SUM($AB42))*AE42*$H42,0)</f>
        <v>0</v>
      </c>
      <c r="AG42" s="489">
        <f t="shared" si="5"/>
        <v>0</v>
      </c>
      <c r="AH42" s="326">
        <f t="shared" si="6"/>
        <v>0</v>
      </c>
      <c r="AI42" s="322"/>
      <c r="AJ42" s="2"/>
      <c r="AK42" s="2"/>
      <c r="AL42" s="2"/>
      <c r="AM42" s="2"/>
      <c r="AN42" s="2"/>
      <c r="AO42" s="2"/>
      <c r="AP42" s="2"/>
      <c r="AQ42" s="2"/>
      <c r="AR42" s="2"/>
    </row>
    <row r="43" spans="1:44" ht="15">
      <c r="A43" s="2"/>
      <c r="B43" s="1"/>
      <c r="C43" s="325" t="str">
        <f>IF('1. Staff Posts and Salaries'!C42="","",'1. Staff Posts and Salaries'!C42)</f>
        <v/>
      </c>
      <c r="D43" s="456" t="str">
        <f>IF('1. Staff Posts and Salaries'!D42="","",'1. Staff Posts and Salaries'!D42)</f>
        <v/>
      </c>
      <c r="E43" s="323" t="str">
        <f>IF('1. Staff Posts and Salaries'!E42="","",'1. Staff Posts and Salaries'!E42)</f>
        <v/>
      </c>
      <c r="F43" s="323" t="str">
        <f>IF('1. Staff Posts and Salaries'!F42="","",'1. Staff Posts and Salaries'!F42)</f>
        <v/>
      </c>
      <c r="G43" s="323" t="str">
        <f>IF('1. Staff Posts and Salaries'!G42="","",'1. Staff Posts and Salaries'!G42)</f>
        <v/>
      </c>
      <c r="H43" s="323" t="str">
        <f>IF('1. Staff Posts and Salaries'!H42="","",'1. Staff Posts and Salaries'!K42)</f>
        <v/>
      </c>
      <c r="I43" s="283"/>
      <c r="J43" s="284"/>
      <c r="K43" s="487">
        <f t="shared" si="0"/>
        <v>0</v>
      </c>
      <c r="L43" s="467">
        <f>IFERROR('1. Staff Posts and Salaries'!$J42*K43*$H43,0)</f>
        <v>0</v>
      </c>
      <c r="M43" s="293"/>
      <c r="N43" s="283"/>
      <c r="O43" s="284"/>
      <c r="P43" s="487">
        <f t="shared" si="1"/>
        <v>0</v>
      </c>
      <c r="Q43" s="467">
        <f>IFERROR('1. Staff Posts and Salaries'!$J42*(1+SUM($M43))*P43*$H43,0)</f>
        <v>0</v>
      </c>
      <c r="R43" s="293"/>
      <c r="S43" s="283"/>
      <c r="T43" s="284"/>
      <c r="U43" s="487">
        <f t="shared" si="2"/>
        <v>0</v>
      </c>
      <c r="V43" s="467">
        <f>IFERROR('1. Staff Posts and Salaries'!$J42*(1+SUM($M43))*(1+SUM($R43))*U43*$H43,0)</f>
        <v>0</v>
      </c>
      <c r="W43" s="293"/>
      <c r="X43" s="283"/>
      <c r="Y43" s="284"/>
      <c r="Z43" s="487">
        <f t="shared" si="3"/>
        <v>0</v>
      </c>
      <c r="AA43" s="467">
        <f>IFERROR('1. Staff Posts and Salaries'!$J42*(1+SUM($M43))*(1+SUM($R43))*(1+SUM($W43))*Z43*$H43,0)</f>
        <v>0</v>
      </c>
      <c r="AB43" s="293"/>
      <c r="AC43" s="283"/>
      <c r="AD43" s="284"/>
      <c r="AE43" s="487">
        <f t="shared" si="4"/>
        <v>0</v>
      </c>
      <c r="AF43" s="467">
        <f>IFERROR('1. Staff Posts and Salaries'!$J42*(1+SUM($M43))*(1+SUM($R43))*(1+SUM($W43))*(1+SUM($AB43))*AE43*$H43,0)</f>
        <v>0</v>
      </c>
      <c r="AG43" s="489">
        <f t="shared" si="5"/>
        <v>0</v>
      </c>
      <c r="AH43" s="326">
        <f t="shared" si="6"/>
        <v>0</v>
      </c>
      <c r="AI43" s="322"/>
      <c r="AJ43" s="2"/>
      <c r="AK43" s="2"/>
      <c r="AL43" s="2"/>
      <c r="AM43" s="2"/>
      <c r="AN43" s="2"/>
      <c r="AO43" s="2"/>
      <c r="AP43" s="2"/>
      <c r="AQ43" s="2"/>
      <c r="AR43" s="2"/>
    </row>
    <row r="44" spans="1:44" ht="15">
      <c r="A44" s="2"/>
      <c r="B44" s="1"/>
      <c r="C44" s="325" t="str">
        <f>IF('1. Staff Posts and Salaries'!C43="","",'1. Staff Posts and Salaries'!C43)</f>
        <v/>
      </c>
      <c r="D44" s="456" t="str">
        <f>IF('1. Staff Posts and Salaries'!D43="","",'1. Staff Posts and Salaries'!D43)</f>
        <v/>
      </c>
      <c r="E44" s="323" t="str">
        <f>IF('1. Staff Posts and Salaries'!E43="","",'1. Staff Posts and Salaries'!E43)</f>
        <v/>
      </c>
      <c r="F44" s="323" t="str">
        <f>IF('1. Staff Posts and Salaries'!F43="","",'1. Staff Posts and Salaries'!F43)</f>
        <v/>
      </c>
      <c r="G44" s="323" t="str">
        <f>IF('1. Staff Posts and Salaries'!G43="","",'1. Staff Posts and Salaries'!G43)</f>
        <v/>
      </c>
      <c r="H44" s="323" t="str">
        <f>IF('1. Staff Posts and Salaries'!H43="","",'1. Staff Posts and Salaries'!K43)</f>
        <v/>
      </c>
      <c r="I44" s="283"/>
      <c r="J44" s="284"/>
      <c r="K44" s="487">
        <f t="shared" si="0"/>
        <v>0</v>
      </c>
      <c r="L44" s="467">
        <f>IFERROR('1. Staff Posts and Salaries'!$J43*K44*$H44,0)</f>
        <v>0</v>
      </c>
      <c r="M44" s="293"/>
      <c r="N44" s="283"/>
      <c r="O44" s="284"/>
      <c r="P44" s="487">
        <f t="shared" si="1"/>
        <v>0</v>
      </c>
      <c r="Q44" s="467">
        <f>IFERROR('1. Staff Posts and Salaries'!$J43*(1+SUM($M44))*P44*$H44,0)</f>
        <v>0</v>
      </c>
      <c r="R44" s="293"/>
      <c r="S44" s="283"/>
      <c r="T44" s="284"/>
      <c r="U44" s="487">
        <f t="shared" si="2"/>
        <v>0</v>
      </c>
      <c r="V44" s="467">
        <f>IFERROR('1. Staff Posts and Salaries'!$J43*(1+SUM($M44))*(1+SUM($R44))*U44*$H44,0)</f>
        <v>0</v>
      </c>
      <c r="W44" s="293"/>
      <c r="X44" s="283"/>
      <c r="Y44" s="284"/>
      <c r="Z44" s="487">
        <f t="shared" si="3"/>
        <v>0</v>
      </c>
      <c r="AA44" s="467">
        <f>IFERROR('1. Staff Posts and Salaries'!$J43*(1+SUM($M44))*(1+SUM($R44))*(1+SUM($W44))*Z44*$H44,0)</f>
        <v>0</v>
      </c>
      <c r="AB44" s="293"/>
      <c r="AC44" s="283"/>
      <c r="AD44" s="284"/>
      <c r="AE44" s="487">
        <f t="shared" si="4"/>
        <v>0</v>
      </c>
      <c r="AF44" s="467">
        <f>IFERROR('1. Staff Posts and Salaries'!$J43*(1+SUM($M44))*(1+SUM($R44))*(1+SUM($W44))*(1+SUM($AB44))*AE44*$H44,0)</f>
        <v>0</v>
      </c>
      <c r="AG44" s="489">
        <f t="shared" si="5"/>
        <v>0</v>
      </c>
      <c r="AH44" s="326">
        <f t="shared" si="6"/>
        <v>0</v>
      </c>
      <c r="AI44" s="322"/>
      <c r="AJ44" s="2"/>
      <c r="AK44" s="2"/>
      <c r="AL44" s="2"/>
      <c r="AM44" s="2"/>
      <c r="AN44" s="2"/>
      <c r="AO44" s="2"/>
      <c r="AP44" s="2"/>
      <c r="AQ44" s="2"/>
      <c r="AR44" s="2"/>
    </row>
    <row r="45" spans="1:44" ht="15">
      <c r="A45" s="2"/>
      <c r="B45" s="1"/>
      <c r="C45" s="325" t="str">
        <f>IF('1. Staff Posts and Salaries'!C44="","",'1. Staff Posts and Salaries'!C44)</f>
        <v/>
      </c>
      <c r="D45" s="456" t="str">
        <f>IF('1. Staff Posts and Salaries'!D44="","",'1. Staff Posts and Salaries'!D44)</f>
        <v/>
      </c>
      <c r="E45" s="323" t="str">
        <f>IF('1. Staff Posts and Salaries'!E44="","",'1. Staff Posts and Salaries'!E44)</f>
        <v/>
      </c>
      <c r="F45" s="323" t="str">
        <f>IF('1. Staff Posts and Salaries'!F44="","",'1. Staff Posts and Salaries'!F44)</f>
        <v/>
      </c>
      <c r="G45" s="323" t="str">
        <f>IF('1. Staff Posts and Salaries'!G44="","",'1. Staff Posts and Salaries'!G44)</f>
        <v/>
      </c>
      <c r="H45" s="323" t="str">
        <f>IF('1. Staff Posts and Salaries'!H44="","",'1. Staff Posts and Salaries'!K44)</f>
        <v/>
      </c>
      <c r="I45" s="283"/>
      <c r="J45" s="284"/>
      <c r="K45" s="487">
        <f t="shared" si="0"/>
        <v>0</v>
      </c>
      <c r="L45" s="467">
        <f>IFERROR('1. Staff Posts and Salaries'!$J44*K45*$H45,0)</f>
        <v>0</v>
      </c>
      <c r="M45" s="293"/>
      <c r="N45" s="283"/>
      <c r="O45" s="284"/>
      <c r="P45" s="487">
        <f t="shared" si="1"/>
        <v>0</v>
      </c>
      <c r="Q45" s="467">
        <f>IFERROR('1. Staff Posts and Salaries'!$J44*(1+SUM($M45))*P45*$H45,0)</f>
        <v>0</v>
      </c>
      <c r="R45" s="293"/>
      <c r="S45" s="283"/>
      <c r="T45" s="284"/>
      <c r="U45" s="487">
        <f t="shared" si="2"/>
        <v>0</v>
      </c>
      <c r="V45" s="467">
        <f>IFERROR('1. Staff Posts and Salaries'!$J44*(1+SUM($M45))*(1+SUM($R45))*U45*$H45,0)</f>
        <v>0</v>
      </c>
      <c r="W45" s="293"/>
      <c r="X45" s="283"/>
      <c r="Y45" s="284"/>
      <c r="Z45" s="487">
        <f t="shared" si="3"/>
        <v>0</v>
      </c>
      <c r="AA45" s="467">
        <f>IFERROR('1. Staff Posts and Salaries'!$J44*(1+SUM($M45))*(1+SUM($R45))*(1+SUM($W45))*Z45*$H45,0)</f>
        <v>0</v>
      </c>
      <c r="AB45" s="293"/>
      <c r="AC45" s="283"/>
      <c r="AD45" s="284"/>
      <c r="AE45" s="487">
        <f t="shared" si="4"/>
        <v>0</v>
      </c>
      <c r="AF45" s="467">
        <f>IFERROR('1. Staff Posts and Salaries'!$J44*(1+SUM($M45))*(1+SUM($R45))*(1+SUM($W45))*(1+SUM($AB45))*AE45*$H45,0)</f>
        <v>0</v>
      </c>
      <c r="AG45" s="489">
        <f t="shared" si="5"/>
        <v>0</v>
      </c>
      <c r="AH45" s="326">
        <f t="shared" si="6"/>
        <v>0</v>
      </c>
      <c r="AI45" s="322"/>
      <c r="AJ45" s="2"/>
      <c r="AK45" s="2"/>
      <c r="AL45" s="2"/>
      <c r="AM45" s="2"/>
      <c r="AN45" s="2"/>
      <c r="AO45" s="2"/>
      <c r="AP45" s="2"/>
      <c r="AQ45" s="2"/>
      <c r="AR45" s="2"/>
    </row>
    <row r="46" spans="1:44" ht="15">
      <c r="A46" s="2"/>
      <c r="B46" s="1"/>
      <c r="C46" s="325" t="str">
        <f>IF('1. Staff Posts and Salaries'!C45="","",'1. Staff Posts and Salaries'!C45)</f>
        <v/>
      </c>
      <c r="D46" s="456" t="str">
        <f>IF('1. Staff Posts and Salaries'!D45="","",'1. Staff Posts and Salaries'!D45)</f>
        <v/>
      </c>
      <c r="E46" s="323" t="str">
        <f>IF('1. Staff Posts and Salaries'!E45="","",'1. Staff Posts and Salaries'!E45)</f>
        <v/>
      </c>
      <c r="F46" s="323" t="str">
        <f>IF('1. Staff Posts and Salaries'!F45="","",'1. Staff Posts and Salaries'!F45)</f>
        <v/>
      </c>
      <c r="G46" s="323" t="str">
        <f>IF('1. Staff Posts and Salaries'!G45="","",'1. Staff Posts and Salaries'!G45)</f>
        <v/>
      </c>
      <c r="H46" s="323" t="str">
        <f>IF('1. Staff Posts and Salaries'!H45="","",'1. Staff Posts and Salaries'!K45)</f>
        <v/>
      </c>
      <c r="I46" s="283"/>
      <c r="J46" s="284"/>
      <c r="K46" s="487">
        <f t="shared" si="0"/>
        <v>0</v>
      </c>
      <c r="L46" s="467">
        <f>IFERROR('1. Staff Posts and Salaries'!$J45*K46*$H46,0)</f>
        <v>0</v>
      </c>
      <c r="M46" s="293"/>
      <c r="N46" s="283"/>
      <c r="O46" s="284"/>
      <c r="P46" s="487">
        <f t="shared" si="1"/>
        <v>0</v>
      </c>
      <c r="Q46" s="467">
        <f>IFERROR('1. Staff Posts and Salaries'!$J45*(1+SUM($M46))*P46*$H46,0)</f>
        <v>0</v>
      </c>
      <c r="R46" s="293"/>
      <c r="S46" s="283"/>
      <c r="T46" s="284"/>
      <c r="U46" s="487">
        <f t="shared" si="2"/>
        <v>0</v>
      </c>
      <c r="V46" s="467">
        <f>IFERROR('1. Staff Posts and Salaries'!$J45*(1+SUM($M46))*(1+SUM($R46))*U46*$H46,0)</f>
        <v>0</v>
      </c>
      <c r="W46" s="293"/>
      <c r="X46" s="283"/>
      <c r="Y46" s="284"/>
      <c r="Z46" s="487">
        <f t="shared" si="3"/>
        <v>0</v>
      </c>
      <c r="AA46" s="467">
        <f>IFERROR('1. Staff Posts and Salaries'!$J45*(1+SUM($M46))*(1+SUM($R46))*(1+SUM($W46))*Z46*$H46,0)</f>
        <v>0</v>
      </c>
      <c r="AB46" s="293"/>
      <c r="AC46" s="283"/>
      <c r="AD46" s="284"/>
      <c r="AE46" s="487">
        <f t="shared" si="4"/>
        <v>0</v>
      </c>
      <c r="AF46" s="467">
        <f>IFERROR('1. Staff Posts and Salaries'!$J45*(1+SUM($M46))*(1+SUM($R46))*(1+SUM($W46))*(1+SUM($AB46))*AE46*$H46,0)</f>
        <v>0</v>
      </c>
      <c r="AG46" s="489">
        <f t="shared" si="5"/>
        <v>0</v>
      </c>
      <c r="AH46" s="326">
        <f t="shared" si="6"/>
        <v>0</v>
      </c>
      <c r="AI46" s="322"/>
      <c r="AJ46" s="2"/>
      <c r="AK46" s="2"/>
      <c r="AL46" s="2"/>
      <c r="AM46" s="2"/>
      <c r="AN46" s="2"/>
      <c r="AO46" s="2"/>
      <c r="AP46" s="2"/>
      <c r="AQ46" s="2"/>
      <c r="AR46" s="2"/>
    </row>
    <row r="47" spans="1:44" ht="15">
      <c r="A47" s="2"/>
      <c r="B47" s="1"/>
      <c r="C47" s="325" t="str">
        <f>IF('1. Staff Posts and Salaries'!C46="","",'1. Staff Posts and Salaries'!C46)</f>
        <v/>
      </c>
      <c r="D47" s="456" t="str">
        <f>IF('1. Staff Posts and Salaries'!D46="","",'1. Staff Posts and Salaries'!D46)</f>
        <v/>
      </c>
      <c r="E47" s="323" t="str">
        <f>IF('1. Staff Posts and Salaries'!E46="","",'1. Staff Posts and Salaries'!E46)</f>
        <v/>
      </c>
      <c r="F47" s="323" t="str">
        <f>IF('1. Staff Posts and Salaries'!F46="","",'1. Staff Posts and Salaries'!F46)</f>
        <v/>
      </c>
      <c r="G47" s="323" t="str">
        <f>IF('1. Staff Posts and Salaries'!G46="","",'1. Staff Posts and Salaries'!G46)</f>
        <v/>
      </c>
      <c r="H47" s="323" t="str">
        <f>IF('1. Staff Posts and Salaries'!H46="","",'1. Staff Posts and Salaries'!K46)</f>
        <v/>
      </c>
      <c r="I47" s="283"/>
      <c r="J47" s="284"/>
      <c r="K47" s="487">
        <f t="shared" si="0"/>
        <v>0</v>
      </c>
      <c r="L47" s="467">
        <f>IFERROR('1. Staff Posts and Salaries'!$J46*K47*$H47,0)</f>
        <v>0</v>
      </c>
      <c r="M47" s="293"/>
      <c r="N47" s="283"/>
      <c r="O47" s="284"/>
      <c r="P47" s="487">
        <f t="shared" si="1"/>
        <v>0</v>
      </c>
      <c r="Q47" s="467">
        <f>IFERROR('1. Staff Posts and Salaries'!$J46*(1+SUM($M47))*P47*$H47,0)</f>
        <v>0</v>
      </c>
      <c r="R47" s="293"/>
      <c r="S47" s="283"/>
      <c r="T47" s="284"/>
      <c r="U47" s="487">
        <f t="shared" si="2"/>
        <v>0</v>
      </c>
      <c r="V47" s="467">
        <f>IFERROR('1. Staff Posts and Salaries'!$J46*(1+SUM($M47))*(1+SUM($R47))*U47*$H47,0)</f>
        <v>0</v>
      </c>
      <c r="W47" s="293"/>
      <c r="X47" s="283"/>
      <c r="Y47" s="284"/>
      <c r="Z47" s="487">
        <f t="shared" si="3"/>
        <v>0</v>
      </c>
      <c r="AA47" s="467">
        <f>IFERROR('1. Staff Posts and Salaries'!$J46*(1+SUM($M47))*(1+SUM($R47))*(1+SUM($W47))*Z47*$H47,0)</f>
        <v>0</v>
      </c>
      <c r="AB47" s="293"/>
      <c r="AC47" s="283"/>
      <c r="AD47" s="284"/>
      <c r="AE47" s="487">
        <f t="shared" si="4"/>
        <v>0</v>
      </c>
      <c r="AF47" s="467">
        <f>IFERROR('1. Staff Posts and Salaries'!$J46*(1+SUM($M47))*(1+SUM($R47))*(1+SUM($W47))*(1+SUM($AB47))*AE47*$H47,0)</f>
        <v>0</v>
      </c>
      <c r="AG47" s="489">
        <f t="shared" si="5"/>
        <v>0</v>
      </c>
      <c r="AH47" s="326">
        <f t="shared" si="6"/>
        <v>0</v>
      </c>
      <c r="AI47" s="322"/>
      <c r="AJ47" s="2"/>
      <c r="AK47" s="2"/>
      <c r="AL47" s="2"/>
      <c r="AM47" s="2"/>
      <c r="AN47" s="2"/>
      <c r="AO47" s="2"/>
      <c r="AP47" s="2"/>
      <c r="AQ47" s="2"/>
      <c r="AR47" s="2"/>
    </row>
    <row r="48" spans="1:44" ht="15">
      <c r="A48" s="2"/>
      <c r="B48" s="1"/>
      <c r="C48" s="325" t="str">
        <f>IF('1. Staff Posts and Salaries'!C47="","",'1. Staff Posts and Salaries'!C47)</f>
        <v/>
      </c>
      <c r="D48" s="456" t="str">
        <f>IF('1. Staff Posts and Salaries'!D47="","",'1. Staff Posts and Salaries'!D47)</f>
        <v/>
      </c>
      <c r="E48" s="323" t="str">
        <f>IF('1. Staff Posts and Salaries'!E47="","",'1. Staff Posts and Salaries'!E47)</f>
        <v/>
      </c>
      <c r="F48" s="323" t="str">
        <f>IF('1. Staff Posts and Salaries'!F47="","",'1. Staff Posts and Salaries'!F47)</f>
        <v/>
      </c>
      <c r="G48" s="323" t="str">
        <f>IF('1. Staff Posts and Salaries'!G47="","",'1. Staff Posts and Salaries'!G47)</f>
        <v/>
      </c>
      <c r="H48" s="323" t="str">
        <f>IF('1. Staff Posts and Salaries'!H47="","",'1. Staff Posts and Salaries'!K47)</f>
        <v/>
      </c>
      <c r="I48" s="283"/>
      <c r="J48" s="284"/>
      <c r="K48" s="487">
        <f t="shared" si="0"/>
        <v>0</v>
      </c>
      <c r="L48" s="467">
        <f>IFERROR('1. Staff Posts and Salaries'!$J47*K48*$H48,0)</f>
        <v>0</v>
      </c>
      <c r="M48" s="293"/>
      <c r="N48" s="283"/>
      <c r="O48" s="284"/>
      <c r="P48" s="487">
        <f t="shared" si="1"/>
        <v>0</v>
      </c>
      <c r="Q48" s="467">
        <f>IFERROR('1. Staff Posts and Salaries'!$J47*(1+SUM($M48))*P48*$H48,0)</f>
        <v>0</v>
      </c>
      <c r="R48" s="293"/>
      <c r="S48" s="283"/>
      <c r="T48" s="284"/>
      <c r="U48" s="487">
        <f t="shared" si="2"/>
        <v>0</v>
      </c>
      <c r="V48" s="467">
        <f>IFERROR('1. Staff Posts and Salaries'!$J47*(1+SUM($M48))*(1+SUM($R48))*U48*$H48,0)</f>
        <v>0</v>
      </c>
      <c r="W48" s="293"/>
      <c r="X48" s="283"/>
      <c r="Y48" s="284"/>
      <c r="Z48" s="487">
        <f t="shared" si="3"/>
        <v>0</v>
      </c>
      <c r="AA48" s="467">
        <f>IFERROR('1. Staff Posts and Salaries'!$J47*(1+SUM($M48))*(1+SUM($R48))*(1+SUM($W48))*Z48*$H48,0)</f>
        <v>0</v>
      </c>
      <c r="AB48" s="293"/>
      <c r="AC48" s="283"/>
      <c r="AD48" s="284"/>
      <c r="AE48" s="487">
        <f t="shared" si="4"/>
        <v>0</v>
      </c>
      <c r="AF48" s="467">
        <f>IFERROR('1. Staff Posts and Salaries'!$J47*(1+SUM($M48))*(1+SUM($R48))*(1+SUM($W48))*(1+SUM($AB48))*AE48*$H48,0)</f>
        <v>0</v>
      </c>
      <c r="AG48" s="489">
        <f t="shared" si="5"/>
        <v>0</v>
      </c>
      <c r="AH48" s="326">
        <f t="shared" si="6"/>
        <v>0</v>
      </c>
      <c r="AI48" s="322"/>
      <c r="AJ48" s="2"/>
      <c r="AK48" s="2"/>
      <c r="AL48" s="2"/>
      <c r="AM48" s="2"/>
      <c r="AN48" s="2"/>
      <c r="AO48" s="2"/>
      <c r="AP48" s="2"/>
      <c r="AQ48" s="2"/>
      <c r="AR48" s="2"/>
    </row>
    <row r="49" spans="1:44" ht="15">
      <c r="A49" s="2"/>
      <c r="B49" s="1"/>
      <c r="C49" s="325" t="str">
        <f>IF('1. Staff Posts and Salaries'!C48="","",'1. Staff Posts and Salaries'!C48)</f>
        <v/>
      </c>
      <c r="D49" s="456" t="str">
        <f>IF('1. Staff Posts and Salaries'!D48="","",'1. Staff Posts and Salaries'!D48)</f>
        <v/>
      </c>
      <c r="E49" s="323" t="str">
        <f>IF('1. Staff Posts and Salaries'!E48="","",'1. Staff Posts and Salaries'!E48)</f>
        <v/>
      </c>
      <c r="F49" s="323" t="str">
        <f>IF('1. Staff Posts and Salaries'!F48="","",'1. Staff Posts and Salaries'!F48)</f>
        <v/>
      </c>
      <c r="G49" s="323" t="str">
        <f>IF('1. Staff Posts and Salaries'!G48="","",'1. Staff Posts and Salaries'!G48)</f>
        <v/>
      </c>
      <c r="H49" s="323" t="str">
        <f>IF('1. Staff Posts and Salaries'!H48="","",'1. Staff Posts and Salaries'!K48)</f>
        <v/>
      </c>
      <c r="I49" s="283"/>
      <c r="J49" s="284"/>
      <c r="K49" s="487">
        <f t="shared" si="0"/>
        <v>0</v>
      </c>
      <c r="L49" s="467">
        <f>IFERROR('1. Staff Posts and Salaries'!$J48*K49*$H49,0)</f>
        <v>0</v>
      </c>
      <c r="M49" s="293"/>
      <c r="N49" s="283"/>
      <c r="O49" s="284"/>
      <c r="P49" s="487">
        <f t="shared" si="1"/>
        <v>0</v>
      </c>
      <c r="Q49" s="467">
        <f>IFERROR('1. Staff Posts and Salaries'!$J48*(1+SUM($M49))*P49*$H49,0)</f>
        <v>0</v>
      </c>
      <c r="R49" s="293"/>
      <c r="S49" s="283"/>
      <c r="T49" s="284"/>
      <c r="U49" s="487">
        <f t="shared" si="2"/>
        <v>0</v>
      </c>
      <c r="V49" s="467">
        <f>IFERROR('1. Staff Posts and Salaries'!$J48*(1+SUM($M49))*(1+SUM($R49))*U49*$H49,0)</f>
        <v>0</v>
      </c>
      <c r="W49" s="293"/>
      <c r="X49" s="283"/>
      <c r="Y49" s="284"/>
      <c r="Z49" s="487">
        <f t="shared" si="3"/>
        <v>0</v>
      </c>
      <c r="AA49" s="467">
        <f>IFERROR('1. Staff Posts and Salaries'!$J48*(1+SUM($M49))*(1+SUM($R49))*(1+SUM($W49))*Z49*$H49,0)</f>
        <v>0</v>
      </c>
      <c r="AB49" s="293"/>
      <c r="AC49" s="283"/>
      <c r="AD49" s="284"/>
      <c r="AE49" s="487">
        <f t="shared" si="4"/>
        <v>0</v>
      </c>
      <c r="AF49" s="467">
        <f>IFERROR('1. Staff Posts and Salaries'!$J48*(1+SUM($M49))*(1+SUM($R49))*(1+SUM($W49))*(1+SUM($AB49))*AE49*$H49,0)</f>
        <v>0</v>
      </c>
      <c r="AG49" s="489">
        <f t="shared" si="5"/>
        <v>0</v>
      </c>
      <c r="AH49" s="326">
        <f t="shared" si="6"/>
        <v>0</v>
      </c>
      <c r="AI49" s="322"/>
      <c r="AJ49" s="2"/>
      <c r="AK49" s="2"/>
      <c r="AL49" s="2"/>
      <c r="AM49" s="2"/>
      <c r="AN49" s="2"/>
      <c r="AO49" s="2"/>
      <c r="AP49" s="2"/>
      <c r="AQ49" s="2"/>
      <c r="AR49" s="2"/>
    </row>
    <row r="50" spans="1:44" ht="15">
      <c r="A50" s="2"/>
      <c r="B50" s="1"/>
      <c r="C50" s="325" t="str">
        <f>IF('1. Staff Posts and Salaries'!C49="","",'1. Staff Posts and Salaries'!C49)</f>
        <v/>
      </c>
      <c r="D50" s="456" t="str">
        <f>IF('1. Staff Posts and Salaries'!D49="","",'1. Staff Posts and Salaries'!D49)</f>
        <v/>
      </c>
      <c r="E50" s="323" t="str">
        <f>IF('1. Staff Posts and Salaries'!E49="","",'1. Staff Posts and Salaries'!E49)</f>
        <v/>
      </c>
      <c r="F50" s="323" t="str">
        <f>IF('1. Staff Posts and Salaries'!F49="","",'1. Staff Posts and Salaries'!F49)</f>
        <v/>
      </c>
      <c r="G50" s="323" t="str">
        <f>IF('1. Staff Posts and Salaries'!G49="","",'1. Staff Posts and Salaries'!G49)</f>
        <v/>
      </c>
      <c r="H50" s="323" t="str">
        <f>IF('1. Staff Posts and Salaries'!H49="","",'1. Staff Posts and Salaries'!K49)</f>
        <v/>
      </c>
      <c r="I50" s="283"/>
      <c r="J50" s="284"/>
      <c r="K50" s="487">
        <f t="shared" si="0"/>
        <v>0</v>
      </c>
      <c r="L50" s="467">
        <f>IFERROR('1. Staff Posts and Salaries'!$J49*K50*$H50,0)</f>
        <v>0</v>
      </c>
      <c r="M50" s="293"/>
      <c r="N50" s="283"/>
      <c r="O50" s="284"/>
      <c r="P50" s="487">
        <f t="shared" si="1"/>
        <v>0</v>
      </c>
      <c r="Q50" s="467">
        <f>IFERROR('1. Staff Posts and Salaries'!$J49*(1+SUM($M50))*P50*$H50,0)</f>
        <v>0</v>
      </c>
      <c r="R50" s="293"/>
      <c r="S50" s="283"/>
      <c r="T50" s="284"/>
      <c r="U50" s="487">
        <f t="shared" si="2"/>
        <v>0</v>
      </c>
      <c r="V50" s="467">
        <f>IFERROR('1. Staff Posts and Salaries'!$J49*(1+SUM($M50))*(1+SUM($R50))*U50*$H50,0)</f>
        <v>0</v>
      </c>
      <c r="W50" s="293"/>
      <c r="X50" s="283"/>
      <c r="Y50" s="284"/>
      <c r="Z50" s="487">
        <f t="shared" si="3"/>
        <v>0</v>
      </c>
      <c r="AA50" s="467">
        <f>IFERROR('1. Staff Posts and Salaries'!$J49*(1+SUM($M50))*(1+SUM($R50))*(1+SUM($W50))*Z50*$H50,0)</f>
        <v>0</v>
      </c>
      <c r="AB50" s="293"/>
      <c r="AC50" s="283"/>
      <c r="AD50" s="284"/>
      <c r="AE50" s="487">
        <f t="shared" si="4"/>
        <v>0</v>
      </c>
      <c r="AF50" s="467">
        <f>IFERROR('1. Staff Posts and Salaries'!$J49*(1+SUM($M50))*(1+SUM($R50))*(1+SUM($W50))*(1+SUM($AB50))*AE50*$H50,0)</f>
        <v>0</v>
      </c>
      <c r="AG50" s="489">
        <f t="shared" si="5"/>
        <v>0</v>
      </c>
      <c r="AH50" s="326">
        <f t="shared" si="6"/>
        <v>0</v>
      </c>
      <c r="AI50" s="322"/>
      <c r="AJ50" s="2"/>
      <c r="AK50" s="2"/>
      <c r="AL50" s="2"/>
      <c r="AM50" s="2"/>
      <c r="AN50" s="2"/>
      <c r="AO50" s="2"/>
      <c r="AP50" s="2"/>
      <c r="AQ50" s="2"/>
      <c r="AR50" s="2"/>
    </row>
    <row r="51" spans="1:44" ht="15">
      <c r="A51" s="2"/>
      <c r="B51" s="1"/>
      <c r="C51" s="325" t="str">
        <f>IF('1. Staff Posts and Salaries'!C50="","",'1. Staff Posts and Salaries'!C50)</f>
        <v/>
      </c>
      <c r="D51" s="456" t="str">
        <f>IF('1. Staff Posts and Salaries'!D50="","",'1. Staff Posts and Salaries'!D50)</f>
        <v/>
      </c>
      <c r="E51" s="323" t="str">
        <f>IF('1. Staff Posts and Salaries'!E50="","",'1. Staff Posts and Salaries'!E50)</f>
        <v/>
      </c>
      <c r="F51" s="323" t="str">
        <f>IF('1. Staff Posts and Salaries'!F50="","",'1. Staff Posts and Salaries'!F50)</f>
        <v/>
      </c>
      <c r="G51" s="323" t="str">
        <f>IF('1. Staff Posts and Salaries'!G50="","",'1. Staff Posts and Salaries'!G50)</f>
        <v/>
      </c>
      <c r="H51" s="323" t="str">
        <f>IF('1. Staff Posts and Salaries'!H50="","",'1. Staff Posts and Salaries'!K50)</f>
        <v/>
      </c>
      <c r="I51" s="283"/>
      <c r="J51" s="284"/>
      <c r="K51" s="487">
        <f t="shared" si="0"/>
        <v>0</v>
      </c>
      <c r="L51" s="467">
        <f>IFERROR('1. Staff Posts and Salaries'!$J50*K51*$H51,0)</f>
        <v>0</v>
      </c>
      <c r="M51" s="293"/>
      <c r="N51" s="283"/>
      <c r="O51" s="284"/>
      <c r="P51" s="487">
        <f t="shared" si="1"/>
        <v>0</v>
      </c>
      <c r="Q51" s="467">
        <f>IFERROR('1. Staff Posts and Salaries'!$J50*(1+SUM($M51))*P51*$H51,0)</f>
        <v>0</v>
      </c>
      <c r="R51" s="293"/>
      <c r="S51" s="283"/>
      <c r="T51" s="284"/>
      <c r="U51" s="487">
        <f t="shared" si="2"/>
        <v>0</v>
      </c>
      <c r="V51" s="467">
        <f>IFERROR('1. Staff Posts and Salaries'!$J50*(1+SUM($M51))*(1+SUM($R51))*U51*$H51,0)</f>
        <v>0</v>
      </c>
      <c r="W51" s="293"/>
      <c r="X51" s="283"/>
      <c r="Y51" s="284"/>
      <c r="Z51" s="487">
        <f t="shared" si="3"/>
        <v>0</v>
      </c>
      <c r="AA51" s="467">
        <f>IFERROR('1. Staff Posts and Salaries'!$J50*(1+SUM($M51))*(1+SUM($R51))*(1+SUM($W51))*Z51*$H51,0)</f>
        <v>0</v>
      </c>
      <c r="AB51" s="293"/>
      <c r="AC51" s="283"/>
      <c r="AD51" s="284"/>
      <c r="AE51" s="487">
        <f t="shared" si="4"/>
        <v>0</v>
      </c>
      <c r="AF51" s="467">
        <f>IFERROR('1. Staff Posts and Salaries'!$J50*(1+SUM($M51))*(1+SUM($R51))*(1+SUM($W51))*(1+SUM($AB51))*AE51*$H51,0)</f>
        <v>0</v>
      </c>
      <c r="AG51" s="489">
        <f t="shared" si="5"/>
        <v>0</v>
      </c>
      <c r="AH51" s="326">
        <f t="shared" si="6"/>
        <v>0</v>
      </c>
      <c r="AI51" s="322"/>
      <c r="AJ51" s="2"/>
      <c r="AK51" s="2"/>
      <c r="AL51" s="2"/>
      <c r="AM51" s="2"/>
      <c r="AN51" s="2"/>
      <c r="AO51" s="2"/>
      <c r="AP51" s="2"/>
      <c r="AQ51" s="2"/>
      <c r="AR51" s="2"/>
    </row>
    <row r="52" spans="1:44" ht="15">
      <c r="A52" s="2"/>
      <c r="B52" s="1"/>
      <c r="C52" s="325" t="str">
        <f>IF('1. Staff Posts and Salaries'!C51="","",'1. Staff Posts and Salaries'!C51)</f>
        <v/>
      </c>
      <c r="D52" s="456" t="str">
        <f>IF('1. Staff Posts and Salaries'!D51="","",'1. Staff Posts and Salaries'!D51)</f>
        <v/>
      </c>
      <c r="E52" s="323" t="str">
        <f>IF('1. Staff Posts and Salaries'!E51="","",'1. Staff Posts and Salaries'!E51)</f>
        <v/>
      </c>
      <c r="F52" s="323" t="str">
        <f>IF('1. Staff Posts and Salaries'!F51="","",'1. Staff Posts and Salaries'!F51)</f>
        <v/>
      </c>
      <c r="G52" s="323" t="str">
        <f>IF('1. Staff Posts and Salaries'!G51="","",'1. Staff Posts and Salaries'!G51)</f>
        <v/>
      </c>
      <c r="H52" s="323" t="str">
        <f>IF('1. Staff Posts and Salaries'!H51="","",'1. Staff Posts and Salaries'!K51)</f>
        <v/>
      </c>
      <c r="I52" s="283"/>
      <c r="J52" s="284"/>
      <c r="K52" s="487">
        <f t="shared" si="0"/>
        <v>0</v>
      </c>
      <c r="L52" s="467">
        <f>IFERROR('1. Staff Posts and Salaries'!$J51*K52*$H52,0)</f>
        <v>0</v>
      </c>
      <c r="M52" s="293"/>
      <c r="N52" s="283"/>
      <c r="O52" s="284"/>
      <c r="P52" s="487">
        <f t="shared" si="1"/>
        <v>0</v>
      </c>
      <c r="Q52" s="467">
        <f>IFERROR('1. Staff Posts and Salaries'!$J51*(1+SUM($M52))*P52*$H52,0)</f>
        <v>0</v>
      </c>
      <c r="R52" s="293"/>
      <c r="S52" s="283"/>
      <c r="T52" s="284"/>
      <c r="U52" s="487">
        <f t="shared" si="2"/>
        <v>0</v>
      </c>
      <c r="V52" s="467">
        <f>IFERROR('1. Staff Posts and Salaries'!$J51*(1+SUM($M52))*(1+SUM($R52))*U52*$H52,0)</f>
        <v>0</v>
      </c>
      <c r="W52" s="293"/>
      <c r="X52" s="283"/>
      <c r="Y52" s="284"/>
      <c r="Z52" s="487">
        <f t="shared" si="3"/>
        <v>0</v>
      </c>
      <c r="AA52" s="467">
        <f>IFERROR('1. Staff Posts and Salaries'!$J51*(1+SUM($M52))*(1+SUM($R52))*(1+SUM($W52))*Z52*$H52,0)</f>
        <v>0</v>
      </c>
      <c r="AB52" s="293"/>
      <c r="AC52" s="283"/>
      <c r="AD52" s="284"/>
      <c r="AE52" s="487">
        <f t="shared" si="4"/>
        <v>0</v>
      </c>
      <c r="AF52" s="467">
        <f>IFERROR('1. Staff Posts and Salaries'!$J51*(1+SUM($M52))*(1+SUM($R52))*(1+SUM($W52))*(1+SUM($AB52))*AE52*$H52,0)</f>
        <v>0</v>
      </c>
      <c r="AG52" s="489">
        <f t="shared" si="5"/>
        <v>0</v>
      </c>
      <c r="AH52" s="326">
        <f t="shared" si="6"/>
        <v>0</v>
      </c>
      <c r="AI52" s="322"/>
      <c r="AJ52" s="2"/>
      <c r="AK52" s="2"/>
      <c r="AL52" s="2"/>
      <c r="AM52" s="2"/>
      <c r="AN52" s="2"/>
      <c r="AO52" s="2"/>
      <c r="AP52" s="2"/>
      <c r="AQ52" s="2"/>
      <c r="AR52" s="2"/>
    </row>
    <row r="53" spans="1:44" ht="15">
      <c r="A53" s="2"/>
      <c r="B53" s="1"/>
      <c r="C53" s="325" t="str">
        <f>IF('1. Staff Posts and Salaries'!C52="","",'1. Staff Posts and Salaries'!C52)</f>
        <v/>
      </c>
      <c r="D53" s="456" t="str">
        <f>IF('1. Staff Posts and Salaries'!D52="","",'1. Staff Posts and Salaries'!D52)</f>
        <v/>
      </c>
      <c r="E53" s="323" t="str">
        <f>IF('1. Staff Posts and Salaries'!E52="","",'1. Staff Posts and Salaries'!E52)</f>
        <v/>
      </c>
      <c r="F53" s="323" t="str">
        <f>IF('1. Staff Posts and Salaries'!F52="","",'1. Staff Posts and Salaries'!F52)</f>
        <v/>
      </c>
      <c r="G53" s="323" t="str">
        <f>IF('1. Staff Posts and Salaries'!G52="","",'1. Staff Posts and Salaries'!G52)</f>
        <v/>
      </c>
      <c r="H53" s="323" t="str">
        <f>IF('1. Staff Posts and Salaries'!H52="","",'1. Staff Posts and Salaries'!K52)</f>
        <v/>
      </c>
      <c r="I53" s="283"/>
      <c r="J53" s="284"/>
      <c r="K53" s="487">
        <f t="shared" si="0"/>
        <v>0</v>
      </c>
      <c r="L53" s="467">
        <f>IFERROR('1. Staff Posts and Salaries'!$J52*K53*$H53,0)</f>
        <v>0</v>
      </c>
      <c r="M53" s="293"/>
      <c r="N53" s="283"/>
      <c r="O53" s="284"/>
      <c r="P53" s="487">
        <f t="shared" si="1"/>
        <v>0</v>
      </c>
      <c r="Q53" s="467">
        <f>IFERROR('1. Staff Posts and Salaries'!$J52*(1+SUM($M53))*P53*$H53,0)</f>
        <v>0</v>
      </c>
      <c r="R53" s="293"/>
      <c r="S53" s="283"/>
      <c r="T53" s="284"/>
      <c r="U53" s="487">
        <f t="shared" si="2"/>
        <v>0</v>
      </c>
      <c r="V53" s="467">
        <f>IFERROR('1. Staff Posts and Salaries'!$J52*(1+SUM($M53))*(1+SUM($R53))*U53*$H53,0)</f>
        <v>0</v>
      </c>
      <c r="W53" s="293"/>
      <c r="X53" s="283"/>
      <c r="Y53" s="284"/>
      <c r="Z53" s="487">
        <f t="shared" si="3"/>
        <v>0</v>
      </c>
      <c r="AA53" s="467">
        <f>IFERROR('1. Staff Posts and Salaries'!$J52*(1+SUM($M53))*(1+SUM($R53))*(1+SUM($W53))*Z53*$H53,0)</f>
        <v>0</v>
      </c>
      <c r="AB53" s="293"/>
      <c r="AC53" s="283"/>
      <c r="AD53" s="284"/>
      <c r="AE53" s="487">
        <f t="shared" si="4"/>
        <v>0</v>
      </c>
      <c r="AF53" s="467">
        <f>IFERROR('1. Staff Posts and Salaries'!$J52*(1+SUM($M53))*(1+SUM($R53))*(1+SUM($W53))*(1+SUM($AB53))*AE53*$H53,0)</f>
        <v>0</v>
      </c>
      <c r="AG53" s="489">
        <f t="shared" si="5"/>
        <v>0</v>
      </c>
      <c r="AH53" s="326">
        <f t="shared" si="6"/>
        <v>0</v>
      </c>
      <c r="AI53" s="322"/>
      <c r="AJ53" s="2"/>
      <c r="AK53" s="2"/>
      <c r="AL53" s="2"/>
      <c r="AM53" s="2"/>
      <c r="AN53" s="2"/>
      <c r="AO53" s="2"/>
      <c r="AP53" s="2"/>
      <c r="AQ53" s="2"/>
      <c r="AR53" s="2"/>
    </row>
    <row r="54" spans="1:44" ht="15">
      <c r="A54" s="2"/>
      <c r="B54" s="1"/>
      <c r="C54" s="325" t="str">
        <f>IF('1. Staff Posts and Salaries'!C53="","",'1. Staff Posts and Salaries'!C53)</f>
        <v/>
      </c>
      <c r="D54" s="456" t="str">
        <f>IF('1. Staff Posts and Salaries'!D53="","",'1. Staff Posts and Salaries'!D53)</f>
        <v/>
      </c>
      <c r="E54" s="323" t="str">
        <f>IF('1. Staff Posts and Salaries'!E53="","",'1. Staff Posts and Salaries'!E53)</f>
        <v/>
      </c>
      <c r="F54" s="323" t="str">
        <f>IF('1. Staff Posts and Salaries'!F53="","",'1. Staff Posts and Salaries'!F53)</f>
        <v/>
      </c>
      <c r="G54" s="323" t="str">
        <f>IF('1. Staff Posts and Salaries'!G53="","",'1. Staff Posts and Salaries'!G53)</f>
        <v/>
      </c>
      <c r="H54" s="323" t="str">
        <f>IF('1. Staff Posts and Salaries'!H53="","",'1. Staff Posts and Salaries'!K53)</f>
        <v/>
      </c>
      <c r="I54" s="283"/>
      <c r="J54" s="284"/>
      <c r="K54" s="487">
        <f t="shared" si="0"/>
        <v>0</v>
      </c>
      <c r="L54" s="467">
        <f>IFERROR('1. Staff Posts and Salaries'!$J53*K54*$H54,0)</f>
        <v>0</v>
      </c>
      <c r="M54" s="293"/>
      <c r="N54" s="283"/>
      <c r="O54" s="284"/>
      <c r="P54" s="487">
        <f t="shared" si="1"/>
        <v>0</v>
      </c>
      <c r="Q54" s="467">
        <f>IFERROR('1. Staff Posts and Salaries'!$J53*(1+SUM($M54))*P54*$H54,0)</f>
        <v>0</v>
      </c>
      <c r="R54" s="293"/>
      <c r="S54" s="283"/>
      <c r="T54" s="284"/>
      <c r="U54" s="487">
        <f t="shared" si="2"/>
        <v>0</v>
      </c>
      <c r="V54" s="467">
        <f>IFERROR('1. Staff Posts and Salaries'!$J53*(1+SUM($M54))*(1+SUM($R54))*U54*$H54,0)</f>
        <v>0</v>
      </c>
      <c r="W54" s="293"/>
      <c r="X54" s="283"/>
      <c r="Y54" s="284"/>
      <c r="Z54" s="487">
        <f t="shared" si="3"/>
        <v>0</v>
      </c>
      <c r="AA54" s="467">
        <f>IFERROR('1. Staff Posts and Salaries'!$J53*(1+SUM($M54))*(1+SUM($R54))*(1+SUM($W54))*Z54*$H54,0)</f>
        <v>0</v>
      </c>
      <c r="AB54" s="293"/>
      <c r="AC54" s="283"/>
      <c r="AD54" s="284"/>
      <c r="AE54" s="487">
        <f t="shared" si="4"/>
        <v>0</v>
      </c>
      <c r="AF54" s="467">
        <f>IFERROR('1. Staff Posts and Salaries'!$J53*(1+SUM($M54))*(1+SUM($R54))*(1+SUM($W54))*(1+SUM($AB54))*AE54*$H54,0)</f>
        <v>0</v>
      </c>
      <c r="AG54" s="489">
        <f t="shared" si="5"/>
        <v>0</v>
      </c>
      <c r="AH54" s="326">
        <f t="shared" si="6"/>
        <v>0</v>
      </c>
      <c r="AI54" s="322"/>
      <c r="AJ54" s="2"/>
      <c r="AK54" s="2"/>
      <c r="AL54" s="2"/>
      <c r="AM54" s="2"/>
      <c r="AN54" s="2"/>
      <c r="AO54" s="2"/>
      <c r="AP54" s="2"/>
      <c r="AQ54" s="2"/>
      <c r="AR54" s="2"/>
    </row>
    <row r="55" spans="1:44" ht="15">
      <c r="A55" s="2"/>
      <c r="B55" s="1"/>
      <c r="C55" s="325" t="str">
        <f>IF('1. Staff Posts and Salaries'!C54="","",'1. Staff Posts and Salaries'!C54)</f>
        <v/>
      </c>
      <c r="D55" s="456" t="str">
        <f>IF('1. Staff Posts and Salaries'!D54="","",'1. Staff Posts and Salaries'!D54)</f>
        <v/>
      </c>
      <c r="E55" s="323" t="str">
        <f>IF('1. Staff Posts and Salaries'!E54="","",'1. Staff Posts and Salaries'!E54)</f>
        <v/>
      </c>
      <c r="F55" s="323" t="str">
        <f>IF('1. Staff Posts and Salaries'!F54="","",'1. Staff Posts and Salaries'!F54)</f>
        <v/>
      </c>
      <c r="G55" s="323" t="str">
        <f>IF('1. Staff Posts and Salaries'!G54="","",'1. Staff Posts and Salaries'!G54)</f>
        <v/>
      </c>
      <c r="H55" s="323" t="str">
        <f>IF('1. Staff Posts and Salaries'!H54="","",'1. Staff Posts and Salaries'!K54)</f>
        <v/>
      </c>
      <c r="I55" s="283"/>
      <c r="J55" s="284"/>
      <c r="K55" s="487">
        <f t="shared" si="0"/>
        <v>0</v>
      </c>
      <c r="L55" s="467">
        <f>IFERROR('1. Staff Posts and Salaries'!$J54*K55*$H55,0)</f>
        <v>0</v>
      </c>
      <c r="M55" s="293"/>
      <c r="N55" s="283"/>
      <c r="O55" s="284"/>
      <c r="P55" s="487">
        <f t="shared" si="1"/>
        <v>0</v>
      </c>
      <c r="Q55" s="467">
        <f>IFERROR('1. Staff Posts and Salaries'!$J54*(1+SUM($M55))*P55*$H55,0)</f>
        <v>0</v>
      </c>
      <c r="R55" s="293"/>
      <c r="S55" s="283"/>
      <c r="T55" s="284"/>
      <c r="U55" s="487">
        <f t="shared" si="2"/>
        <v>0</v>
      </c>
      <c r="V55" s="467">
        <f>IFERROR('1. Staff Posts and Salaries'!$J54*(1+SUM($M55))*(1+SUM($R55))*U55*$H55,0)</f>
        <v>0</v>
      </c>
      <c r="W55" s="293"/>
      <c r="X55" s="283"/>
      <c r="Y55" s="284"/>
      <c r="Z55" s="487">
        <f t="shared" si="3"/>
        <v>0</v>
      </c>
      <c r="AA55" s="467">
        <f>IFERROR('1. Staff Posts and Salaries'!$J54*(1+SUM($M55))*(1+SUM($R55))*(1+SUM($W55))*Z55*$H55,0)</f>
        <v>0</v>
      </c>
      <c r="AB55" s="293"/>
      <c r="AC55" s="283"/>
      <c r="AD55" s="284"/>
      <c r="AE55" s="487">
        <f t="shared" si="4"/>
        <v>0</v>
      </c>
      <c r="AF55" s="467">
        <f>IFERROR('1. Staff Posts and Salaries'!$J54*(1+SUM($M55))*(1+SUM($R55))*(1+SUM($W55))*(1+SUM($AB55))*AE55*$H55,0)</f>
        <v>0</v>
      </c>
      <c r="AG55" s="489">
        <f t="shared" si="5"/>
        <v>0</v>
      </c>
      <c r="AH55" s="326">
        <f t="shared" si="6"/>
        <v>0</v>
      </c>
      <c r="AI55" s="322"/>
      <c r="AJ55" s="2"/>
      <c r="AK55" s="2"/>
      <c r="AL55" s="2"/>
      <c r="AM55" s="2"/>
      <c r="AN55" s="2"/>
      <c r="AO55" s="2"/>
      <c r="AP55" s="2"/>
      <c r="AQ55" s="2"/>
      <c r="AR55" s="2"/>
    </row>
    <row r="56" spans="1:44" ht="15">
      <c r="A56" s="2"/>
      <c r="B56" s="1"/>
      <c r="C56" s="325" t="str">
        <f>IF('1. Staff Posts and Salaries'!C55="","",'1. Staff Posts and Salaries'!C55)</f>
        <v/>
      </c>
      <c r="D56" s="456" t="str">
        <f>IF('1. Staff Posts and Salaries'!D55="","",'1. Staff Posts and Salaries'!D55)</f>
        <v/>
      </c>
      <c r="E56" s="323" t="str">
        <f>IF('1. Staff Posts and Salaries'!E55="","",'1. Staff Posts and Salaries'!E55)</f>
        <v/>
      </c>
      <c r="F56" s="323" t="str">
        <f>IF('1. Staff Posts and Salaries'!F55="","",'1. Staff Posts and Salaries'!F55)</f>
        <v/>
      </c>
      <c r="G56" s="323" t="str">
        <f>IF('1. Staff Posts and Salaries'!G55="","",'1. Staff Posts and Salaries'!G55)</f>
        <v/>
      </c>
      <c r="H56" s="323" t="str">
        <f>IF('1. Staff Posts and Salaries'!H55="","",'1. Staff Posts and Salaries'!K55)</f>
        <v/>
      </c>
      <c r="I56" s="283"/>
      <c r="J56" s="284"/>
      <c r="K56" s="487">
        <f t="shared" si="0"/>
        <v>0</v>
      </c>
      <c r="L56" s="467">
        <f>IFERROR('1. Staff Posts and Salaries'!$J55*K56*$H56,0)</f>
        <v>0</v>
      </c>
      <c r="M56" s="293"/>
      <c r="N56" s="283"/>
      <c r="O56" s="284"/>
      <c r="P56" s="487">
        <f t="shared" si="1"/>
        <v>0</v>
      </c>
      <c r="Q56" s="467">
        <f>IFERROR('1. Staff Posts and Salaries'!$J55*(1+SUM($M56))*P56*$H56,0)</f>
        <v>0</v>
      </c>
      <c r="R56" s="293"/>
      <c r="S56" s="283"/>
      <c r="T56" s="284"/>
      <c r="U56" s="487">
        <f t="shared" si="2"/>
        <v>0</v>
      </c>
      <c r="V56" s="467">
        <f>IFERROR('1. Staff Posts and Salaries'!$J55*(1+SUM($M56))*(1+SUM($R56))*U56*$H56,0)</f>
        <v>0</v>
      </c>
      <c r="W56" s="293"/>
      <c r="X56" s="283"/>
      <c r="Y56" s="284"/>
      <c r="Z56" s="487">
        <f t="shared" si="3"/>
        <v>0</v>
      </c>
      <c r="AA56" s="467">
        <f>IFERROR('1. Staff Posts and Salaries'!$J55*(1+SUM($M56))*(1+SUM($R56))*(1+SUM($W56))*Z56*$H56,0)</f>
        <v>0</v>
      </c>
      <c r="AB56" s="293"/>
      <c r="AC56" s="283"/>
      <c r="AD56" s="284"/>
      <c r="AE56" s="487">
        <f t="shared" si="4"/>
        <v>0</v>
      </c>
      <c r="AF56" s="467">
        <f>IFERROR('1. Staff Posts and Salaries'!$J55*(1+SUM($M56))*(1+SUM($R56))*(1+SUM($W56))*(1+SUM($AB56))*AE56*$H56,0)</f>
        <v>0</v>
      </c>
      <c r="AG56" s="489">
        <f t="shared" si="5"/>
        <v>0</v>
      </c>
      <c r="AH56" s="326">
        <f t="shared" si="6"/>
        <v>0</v>
      </c>
      <c r="AI56" s="322"/>
      <c r="AJ56" s="2"/>
      <c r="AK56" s="2"/>
      <c r="AL56" s="2"/>
      <c r="AM56" s="2"/>
      <c r="AN56" s="2"/>
      <c r="AO56" s="2"/>
      <c r="AP56" s="2"/>
      <c r="AQ56" s="2"/>
      <c r="AR56" s="2"/>
    </row>
    <row r="57" spans="1:44" ht="15">
      <c r="A57" s="2"/>
      <c r="B57" s="1"/>
      <c r="C57" s="325" t="str">
        <f>IF('1. Staff Posts and Salaries'!C56="","",'1. Staff Posts and Salaries'!C56)</f>
        <v/>
      </c>
      <c r="D57" s="456" t="str">
        <f>IF('1. Staff Posts and Salaries'!D56="","",'1. Staff Posts and Salaries'!D56)</f>
        <v/>
      </c>
      <c r="E57" s="323" t="str">
        <f>IF('1. Staff Posts and Salaries'!E56="","",'1. Staff Posts and Salaries'!E56)</f>
        <v/>
      </c>
      <c r="F57" s="323" t="str">
        <f>IF('1. Staff Posts and Salaries'!F56="","",'1. Staff Posts and Salaries'!F56)</f>
        <v/>
      </c>
      <c r="G57" s="323" t="str">
        <f>IF('1. Staff Posts and Salaries'!G56="","",'1. Staff Posts and Salaries'!G56)</f>
        <v/>
      </c>
      <c r="H57" s="323" t="str">
        <f>IF('1. Staff Posts and Salaries'!H56="","",'1. Staff Posts and Salaries'!K56)</f>
        <v/>
      </c>
      <c r="I57" s="283"/>
      <c r="J57" s="284"/>
      <c r="K57" s="487">
        <f t="shared" si="0"/>
        <v>0</v>
      </c>
      <c r="L57" s="467">
        <f>IFERROR('1. Staff Posts and Salaries'!$J56*K57*$H57,0)</f>
        <v>0</v>
      </c>
      <c r="M57" s="293"/>
      <c r="N57" s="283"/>
      <c r="O57" s="284"/>
      <c r="P57" s="487">
        <f t="shared" si="1"/>
        <v>0</v>
      </c>
      <c r="Q57" s="467">
        <f>IFERROR('1. Staff Posts and Salaries'!$J56*(1+SUM($M57))*P57*$H57,0)</f>
        <v>0</v>
      </c>
      <c r="R57" s="293"/>
      <c r="S57" s="283"/>
      <c r="T57" s="284"/>
      <c r="U57" s="487">
        <f t="shared" si="2"/>
        <v>0</v>
      </c>
      <c r="V57" s="467">
        <f>IFERROR('1. Staff Posts and Salaries'!$J56*(1+SUM($M57))*(1+SUM($R57))*U57*$H57,0)</f>
        <v>0</v>
      </c>
      <c r="W57" s="293"/>
      <c r="X57" s="283"/>
      <c r="Y57" s="284"/>
      <c r="Z57" s="487">
        <f t="shared" si="3"/>
        <v>0</v>
      </c>
      <c r="AA57" s="467">
        <f>IFERROR('1. Staff Posts and Salaries'!$J56*(1+SUM($M57))*(1+SUM($R57))*(1+SUM($W57))*Z57*$H57,0)</f>
        <v>0</v>
      </c>
      <c r="AB57" s="293"/>
      <c r="AC57" s="283"/>
      <c r="AD57" s="284"/>
      <c r="AE57" s="487">
        <f t="shared" si="4"/>
        <v>0</v>
      </c>
      <c r="AF57" s="467">
        <f>IFERROR('1. Staff Posts and Salaries'!$J56*(1+SUM($M57))*(1+SUM($R57))*(1+SUM($W57))*(1+SUM($AB57))*AE57*$H57,0)</f>
        <v>0</v>
      </c>
      <c r="AG57" s="489">
        <f t="shared" si="5"/>
        <v>0</v>
      </c>
      <c r="AH57" s="326">
        <f t="shared" si="6"/>
        <v>0</v>
      </c>
      <c r="AI57" s="322"/>
      <c r="AJ57" s="2"/>
      <c r="AK57" s="2"/>
      <c r="AL57" s="2"/>
      <c r="AM57" s="2"/>
      <c r="AN57" s="2"/>
      <c r="AO57" s="2"/>
      <c r="AP57" s="2"/>
      <c r="AQ57" s="2"/>
      <c r="AR57" s="2"/>
    </row>
    <row r="58" spans="1:44" ht="15">
      <c r="A58" s="2"/>
      <c r="B58" s="1"/>
      <c r="C58" s="325" t="str">
        <f>IF('1. Staff Posts and Salaries'!C57="","",'1. Staff Posts and Salaries'!C57)</f>
        <v/>
      </c>
      <c r="D58" s="456" t="str">
        <f>IF('1. Staff Posts and Salaries'!D57="","",'1. Staff Posts and Salaries'!D57)</f>
        <v/>
      </c>
      <c r="E58" s="323" t="str">
        <f>IF('1. Staff Posts and Salaries'!E57="","",'1. Staff Posts and Salaries'!E57)</f>
        <v/>
      </c>
      <c r="F58" s="323" t="str">
        <f>IF('1. Staff Posts and Salaries'!F57="","",'1. Staff Posts and Salaries'!F57)</f>
        <v/>
      </c>
      <c r="G58" s="323" t="str">
        <f>IF('1. Staff Posts and Salaries'!G57="","",'1. Staff Posts and Salaries'!G57)</f>
        <v/>
      </c>
      <c r="H58" s="323" t="str">
        <f>IF('1. Staff Posts and Salaries'!H57="","",'1. Staff Posts and Salaries'!K57)</f>
        <v/>
      </c>
      <c r="I58" s="283"/>
      <c r="J58" s="284"/>
      <c r="K58" s="487">
        <f t="shared" si="0"/>
        <v>0</v>
      </c>
      <c r="L58" s="467">
        <f>IFERROR('1. Staff Posts and Salaries'!$J57*K58*$H58,0)</f>
        <v>0</v>
      </c>
      <c r="M58" s="293"/>
      <c r="N58" s="283"/>
      <c r="O58" s="284"/>
      <c r="P58" s="487">
        <f t="shared" si="1"/>
        <v>0</v>
      </c>
      <c r="Q58" s="467">
        <f>IFERROR('1. Staff Posts and Salaries'!$J57*(1+SUM($M58))*P58*$H58,0)</f>
        <v>0</v>
      </c>
      <c r="R58" s="293"/>
      <c r="S58" s="283"/>
      <c r="T58" s="284"/>
      <c r="U58" s="487">
        <f t="shared" si="2"/>
        <v>0</v>
      </c>
      <c r="V58" s="467">
        <f>IFERROR('1. Staff Posts and Salaries'!$J57*(1+SUM($M58))*(1+SUM($R58))*U58*$H58,0)</f>
        <v>0</v>
      </c>
      <c r="W58" s="293"/>
      <c r="X58" s="283"/>
      <c r="Y58" s="284"/>
      <c r="Z58" s="487">
        <f t="shared" si="3"/>
        <v>0</v>
      </c>
      <c r="AA58" s="467">
        <f>IFERROR('1. Staff Posts and Salaries'!$J57*(1+SUM($M58))*(1+SUM($R58))*(1+SUM($W58))*Z58*$H58,0)</f>
        <v>0</v>
      </c>
      <c r="AB58" s="293"/>
      <c r="AC58" s="283"/>
      <c r="AD58" s="284"/>
      <c r="AE58" s="487">
        <f t="shared" si="4"/>
        <v>0</v>
      </c>
      <c r="AF58" s="467">
        <f>IFERROR('1. Staff Posts and Salaries'!$J57*(1+SUM($M58))*(1+SUM($R58))*(1+SUM($W58))*(1+SUM($AB58))*AE58*$H58,0)</f>
        <v>0</v>
      </c>
      <c r="AG58" s="489">
        <f t="shared" si="5"/>
        <v>0</v>
      </c>
      <c r="AH58" s="326">
        <f t="shared" si="6"/>
        <v>0</v>
      </c>
      <c r="AI58" s="322"/>
      <c r="AJ58" s="2"/>
      <c r="AK58" s="2"/>
      <c r="AL58" s="2"/>
      <c r="AM58" s="2"/>
      <c r="AN58" s="2"/>
      <c r="AO58" s="2"/>
      <c r="AP58" s="2"/>
      <c r="AQ58" s="2"/>
      <c r="AR58" s="2"/>
    </row>
    <row r="59" spans="1:44" ht="15">
      <c r="A59" s="2"/>
      <c r="B59" s="1"/>
      <c r="C59" s="325" t="str">
        <f>IF('1. Staff Posts and Salaries'!C58="","",'1. Staff Posts and Salaries'!C58)</f>
        <v/>
      </c>
      <c r="D59" s="456" t="str">
        <f>IF('1. Staff Posts and Salaries'!D58="","",'1. Staff Posts and Salaries'!D58)</f>
        <v/>
      </c>
      <c r="E59" s="323" t="str">
        <f>IF('1. Staff Posts and Salaries'!E58="","",'1. Staff Posts and Salaries'!E58)</f>
        <v/>
      </c>
      <c r="F59" s="323" t="str">
        <f>IF('1. Staff Posts and Salaries'!F58="","",'1. Staff Posts and Salaries'!F58)</f>
        <v/>
      </c>
      <c r="G59" s="323" t="str">
        <f>IF('1. Staff Posts and Salaries'!G58="","",'1. Staff Posts and Salaries'!G58)</f>
        <v/>
      </c>
      <c r="H59" s="323" t="str">
        <f>IF('1. Staff Posts and Salaries'!H58="","",'1. Staff Posts and Salaries'!K58)</f>
        <v/>
      </c>
      <c r="I59" s="283"/>
      <c r="J59" s="284"/>
      <c r="K59" s="487">
        <f t="shared" si="0"/>
        <v>0</v>
      </c>
      <c r="L59" s="467">
        <f>IFERROR('1. Staff Posts and Salaries'!$J58*K59*$H59,0)</f>
        <v>0</v>
      </c>
      <c r="M59" s="293"/>
      <c r="N59" s="283"/>
      <c r="O59" s="284"/>
      <c r="P59" s="487">
        <f t="shared" si="1"/>
        <v>0</v>
      </c>
      <c r="Q59" s="467">
        <f>IFERROR('1. Staff Posts and Salaries'!$J58*(1+SUM($M59))*P59*$H59,0)</f>
        <v>0</v>
      </c>
      <c r="R59" s="293"/>
      <c r="S59" s="283"/>
      <c r="T59" s="284"/>
      <c r="U59" s="487">
        <f t="shared" si="2"/>
        <v>0</v>
      </c>
      <c r="V59" s="467">
        <f>IFERROR('1. Staff Posts and Salaries'!$J58*(1+SUM($M59))*(1+SUM($R59))*U59*$H59,0)</f>
        <v>0</v>
      </c>
      <c r="W59" s="293"/>
      <c r="X59" s="283"/>
      <c r="Y59" s="284"/>
      <c r="Z59" s="487">
        <f t="shared" si="3"/>
        <v>0</v>
      </c>
      <c r="AA59" s="467">
        <f>IFERROR('1. Staff Posts and Salaries'!$J58*(1+SUM($M59))*(1+SUM($R59))*(1+SUM($W59))*Z59*$H59,0)</f>
        <v>0</v>
      </c>
      <c r="AB59" s="293"/>
      <c r="AC59" s="283"/>
      <c r="AD59" s="284"/>
      <c r="AE59" s="487">
        <f t="shared" si="4"/>
        <v>0</v>
      </c>
      <c r="AF59" s="467">
        <f>IFERROR('1. Staff Posts and Salaries'!$J58*(1+SUM($M59))*(1+SUM($R59))*(1+SUM($W59))*(1+SUM($AB59))*AE59*$H59,0)</f>
        <v>0</v>
      </c>
      <c r="AG59" s="489">
        <f t="shared" si="5"/>
        <v>0</v>
      </c>
      <c r="AH59" s="326">
        <f t="shared" si="6"/>
        <v>0</v>
      </c>
      <c r="AI59" s="322"/>
      <c r="AJ59" s="2"/>
      <c r="AK59" s="2"/>
      <c r="AL59" s="2"/>
      <c r="AM59" s="2"/>
      <c r="AN59" s="2"/>
      <c r="AO59" s="2"/>
      <c r="AP59" s="2"/>
      <c r="AQ59" s="2"/>
      <c r="AR59" s="2"/>
    </row>
    <row r="60" spans="1:44" ht="15">
      <c r="A60" s="2"/>
      <c r="B60" s="1"/>
      <c r="C60" s="325" t="str">
        <f>IF('1. Staff Posts and Salaries'!C59="","",'1. Staff Posts and Salaries'!C59)</f>
        <v/>
      </c>
      <c r="D60" s="456" t="str">
        <f>IF('1. Staff Posts and Salaries'!D59="","",'1. Staff Posts and Salaries'!D59)</f>
        <v/>
      </c>
      <c r="E60" s="323" t="str">
        <f>IF('1. Staff Posts and Salaries'!E59="","",'1. Staff Posts and Salaries'!E59)</f>
        <v/>
      </c>
      <c r="F60" s="323" t="str">
        <f>IF('1. Staff Posts and Salaries'!F59="","",'1. Staff Posts and Salaries'!F59)</f>
        <v/>
      </c>
      <c r="G60" s="323" t="str">
        <f>IF('1. Staff Posts and Salaries'!G59="","",'1. Staff Posts and Salaries'!G59)</f>
        <v/>
      </c>
      <c r="H60" s="323" t="str">
        <f>IF('1. Staff Posts and Salaries'!H59="","",'1. Staff Posts and Salaries'!K59)</f>
        <v/>
      </c>
      <c r="I60" s="283"/>
      <c r="J60" s="284"/>
      <c r="K60" s="487">
        <f t="shared" si="0"/>
        <v>0</v>
      </c>
      <c r="L60" s="467">
        <f>IFERROR('1. Staff Posts and Salaries'!$J59*K60*$H60,0)</f>
        <v>0</v>
      </c>
      <c r="M60" s="293"/>
      <c r="N60" s="283"/>
      <c r="O60" s="284"/>
      <c r="P60" s="487">
        <f t="shared" si="1"/>
        <v>0</v>
      </c>
      <c r="Q60" s="467">
        <f>IFERROR('1. Staff Posts and Salaries'!$J59*(1+SUM($M60))*P60*$H60,0)</f>
        <v>0</v>
      </c>
      <c r="R60" s="293"/>
      <c r="S60" s="283"/>
      <c r="T60" s="284"/>
      <c r="U60" s="487">
        <f t="shared" si="2"/>
        <v>0</v>
      </c>
      <c r="V60" s="467">
        <f>IFERROR('1. Staff Posts and Salaries'!$J59*(1+SUM($M60))*(1+SUM($R60))*U60*$H60,0)</f>
        <v>0</v>
      </c>
      <c r="W60" s="293"/>
      <c r="X60" s="283"/>
      <c r="Y60" s="284"/>
      <c r="Z60" s="487">
        <f t="shared" si="3"/>
        <v>0</v>
      </c>
      <c r="AA60" s="467">
        <f>IFERROR('1. Staff Posts and Salaries'!$J59*(1+SUM($M60))*(1+SUM($R60))*(1+SUM($W60))*Z60*$H60,0)</f>
        <v>0</v>
      </c>
      <c r="AB60" s="293"/>
      <c r="AC60" s="283"/>
      <c r="AD60" s="284"/>
      <c r="AE60" s="487">
        <f t="shared" si="4"/>
        <v>0</v>
      </c>
      <c r="AF60" s="467">
        <f>IFERROR('1. Staff Posts and Salaries'!$J59*(1+SUM($M60))*(1+SUM($R60))*(1+SUM($W60))*(1+SUM($AB60))*AE60*$H60,0)</f>
        <v>0</v>
      </c>
      <c r="AG60" s="489">
        <f t="shared" si="5"/>
        <v>0</v>
      </c>
      <c r="AH60" s="326">
        <f t="shared" si="6"/>
        <v>0</v>
      </c>
      <c r="AI60" s="322"/>
      <c r="AJ60" s="2"/>
      <c r="AK60" s="2"/>
      <c r="AL60" s="2"/>
      <c r="AM60" s="2"/>
      <c r="AN60" s="2"/>
      <c r="AO60" s="2"/>
      <c r="AP60" s="2"/>
      <c r="AQ60" s="2"/>
      <c r="AR60" s="2"/>
    </row>
    <row r="61" spans="1:44" ht="15">
      <c r="A61" s="2"/>
      <c r="B61" s="1"/>
      <c r="C61" s="325" t="str">
        <f>IF('1. Staff Posts and Salaries'!C60="","",'1. Staff Posts and Salaries'!C60)</f>
        <v/>
      </c>
      <c r="D61" s="456" t="str">
        <f>IF('1. Staff Posts and Salaries'!D60="","",'1. Staff Posts and Salaries'!D60)</f>
        <v/>
      </c>
      <c r="E61" s="323" t="str">
        <f>IF('1. Staff Posts and Salaries'!E60="","",'1. Staff Posts and Salaries'!E60)</f>
        <v/>
      </c>
      <c r="F61" s="323" t="str">
        <f>IF('1. Staff Posts and Salaries'!F60="","",'1. Staff Posts and Salaries'!F60)</f>
        <v/>
      </c>
      <c r="G61" s="323" t="str">
        <f>IF('1. Staff Posts and Salaries'!G60="","",'1. Staff Posts and Salaries'!G60)</f>
        <v/>
      </c>
      <c r="H61" s="323" t="str">
        <f>IF('1. Staff Posts and Salaries'!H60="","",'1. Staff Posts and Salaries'!K60)</f>
        <v/>
      </c>
      <c r="I61" s="283"/>
      <c r="J61" s="284"/>
      <c r="K61" s="487">
        <f t="shared" si="0"/>
        <v>0</v>
      </c>
      <c r="L61" s="467">
        <f>IFERROR('1. Staff Posts and Salaries'!$J60*K61*$H61,0)</f>
        <v>0</v>
      </c>
      <c r="M61" s="293"/>
      <c r="N61" s="283"/>
      <c r="O61" s="284"/>
      <c r="P61" s="487">
        <f t="shared" si="1"/>
        <v>0</v>
      </c>
      <c r="Q61" s="467">
        <f>IFERROR('1. Staff Posts and Salaries'!$J60*(1+SUM($M61))*P61*$H61,0)</f>
        <v>0</v>
      </c>
      <c r="R61" s="293"/>
      <c r="S61" s="283"/>
      <c r="T61" s="284"/>
      <c r="U61" s="487">
        <f t="shared" si="2"/>
        <v>0</v>
      </c>
      <c r="V61" s="467">
        <f>IFERROR('1. Staff Posts and Salaries'!$J60*(1+SUM($M61))*(1+SUM($R61))*U61*$H61,0)</f>
        <v>0</v>
      </c>
      <c r="W61" s="293"/>
      <c r="X61" s="283"/>
      <c r="Y61" s="284"/>
      <c r="Z61" s="487">
        <f t="shared" si="3"/>
        <v>0</v>
      </c>
      <c r="AA61" s="467">
        <f>IFERROR('1. Staff Posts and Salaries'!$J60*(1+SUM($M61))*(1+SUM($R61))*(1+SUM($W61))*Z61*$H61,0)</f>
        <v>0</v>
      </c>
      <c r="AB61" s="293"/>
      <c r="AC61" s="283"/>
      <c r="AD61" s="284"/>
      <c r="AE61" s="487">
        <f t="shared" si="4"/>
        <v>0</v>
      </c>
      <c r="AF61" s="467">
        <f>IFERROR('1. Staff Posts and Salaries'!$J60*(1+SUM($M61))*(1+SUM($R61))*(1+SUM($W61))*(1+SUM($AB61))*AE61*$H61,0)</f>
        <v>0</v>
      </c>
      <c r="AG61" s="489">
        <f t="shared" si="5"/>
        <v>0</v>
      </c>
      <c r="AH61" s="326">
        <f t="shared" si="6"/>
        <v>0</v>
      </c>
      <c r="AI61" s="322"/>
      <c r="AJ61" s="2"/>
      <c r="AK61" s="2"/>
      <c r="AL61" s="2"/>
      <c r="AM61" s="2"/>
      <c r="AN61" s="2"/>
      <c r="AO61" s="2"/>
      <c r="AP61" s="2"/>
      <c r="AQ61" s="2"/>
      <c r="AR61" s="2"/>
    </row>
    <row r="62" spans="1:44" ht="15">
      <c r="A62" s="2"/>
      <c r="B62" s="1"/>
      <c r="C62" s="325" t="str">
        <f>IF('1. Staff Posts and Salaries'!C61="","",'1. Staff Posts and Salaries'!C61)</f>
        <v/>
      </c>
      <c r="D62" s="456" t="str">
        <f>IF('1. Staff Posts and Salaries'!D61="","",'1. Staff Posts and Salaries'!D61)</f>
        <v/>
      </c>
      <c r="E62" s="323" t="str">
        <f>IF('1. Staff Posts and Salaries'!E61="","",'1. Staff Posts and Salaries'!E61)</f>
        <v/>
      </c>
      <c r="F62" s="323" t="str">
        <f>IF('1. Staff Posts and Salaries'!F61="","",'1. Staff Posts and Salaries'!F61)</f>
        <v/>
      </c>
      <c r="G62" s="323" t="str">
        <f>IF('1. Staff Posts and Salaries'!G61="","",'1. Staff Posts and Salaries'!G61)</f>
        <v/>
      </c>
      <c r="H62" s="323" t="str">
        <f>IF('1. Staff Posts and Salaries'!H61="","",'1. Staff Posts and Salaries'!K61)</f>
        <v/>
      </c>
      <c r="I62" s="283"/>
      <c r="J62" s="284"/>
      <c r="K62" s="487">
        <f t="shared" si="0"/>
        <v>0</v>
      </c>
      <c r="L62" s="467">
        <f>IFERROR('1. Staff Posts and Salaries'!$J61*K62*$H62,0)</f>
        <v>0</v>
      </c>
      <c r="M62" s="293"/>
      <c r="N62" s="283"/>
      <c r="O62" s="284"/>
      <c r="P62" s="487">
        <f t="shared" si="1"/>
        <v>0</v>
      </c>
      <c r="Q62" s="467">
        <f>IFERROR('1. Staff Posts and Salaries'!$J61*(1+SUM($M62))*P62*$H62,0)</f>
        <v>0</v>
      </c>
      <c r="R62" s="293"/>
      <c r="S62" s="283"/>
      <c r="T62" s="284"/>
      <c r="U62" s="487">
        <f t="shared" si="2"/>
        <v>0</v>
      </c>
      <c r="V62" s="467">
        <f>IFERROR('1. Staff Posts and Salaries'!$J61*(1+SUM($M62))*(1+SUM($R62))*U62*$H62,0)</f>
        <v>0</v>
      </c>
      <c r="W62" s="293"/>
      <c r="X62" s="283"/>
      <c r="Y62" s="284"/>
      <c r="Z62" s="487">
        <f t="shared" si="3"/>
        <v>0</v>
      </c>
      <c r="AA62" s="467">
        <f>IFERROR('1. Staff Posts and Salaries'!$J61*(1+SUM($M62))*(1+SUM($R62))*(1+SUM($W62))*Z62*$H62,0)</f>
        <v>0</v>
      </c>
      <c r="AB62" s="293"/>
      <c r="AC62" s="283"/>
      <c r="AD62" s="284"/>
      <c r="AE62" s="487">
        <f t="shared" si="4"/>
        <v>0</v>
      </c>
      <c r="AF62" s="467">
        <f>IFERROR('1. Staff Posts and Salaries'!$J61*(1+SUM($M62))*(1+SUM($R62))*(1+SUM($W62))*(1+SUM($AB62))*AE62*$H62,0)</f>
        <v>0</v>
      </c>
      <c r="AG62" s="489">
        <f t="shared" si="5"/>
        <v>0</v>
      </c>
      <c r="AH62" s="326">
        <f t="shared" si="6"/>
        <v>0</v>
      </c>
      <c r="AI62" s="322"/>
      <c r="AJ62" s="2"/>
      <c r="AK62" s="2"/>
      <c r="AL62" s="2"/>
      <c r="AM62" s="2"/>
      <c r="AN62" s="2"/>
      <c r="AO62" s="2"/>
      <c r="AP62" s="2"/>
      <c r="AQ62" s="2"/>
      <c r="AR62" s="2"/>
    </row>
    <row r="63" spans="1:44" ht="15">
      <c r="A63" s="2"/>
      <c r="B63" s="1"/>
      <c r="C63" s="325" t="str">
        <f>IF('1. Staff Posts and Salaries'!C62="","",'1. Staff Posts and Salaries'!C62)</f>
        <v/>
      </c>
      <c r="D63" s="456" t="str">
        <f>IF('1. Staff Posts and Salaries'!D62="","",'1. Staff Posts and Salaries'!D62)</f>
        <v/>
      </c>
      <c r="E63" s="323" t="str">
        <f>IF('1. Staff Posts and Salaries'!E62="","",'1. Staff Posts and Salaries'!E62)</f>
        <v/>
      </c>
      <c r="F63" s="323" t="str">
        <f>IF('1. Staff Posts and Salaries'!F62="","",'1. Staff Posts and Salaries'!F62)</f>
        <v/>
      </c>
      <c r="G63" s="323" t="str">
        <f>IF('1. Staff Posts and Salaries'!G62="","",'1. Staff Posts and Salaries'!G62)</f>
        <v/>
      </c>
      <c r="H63" s="323" t="str">
        <f>IF('1. Staff Posts and Salaries'!H62="","",'1. Staff Posts and Salaries'!K62)</f>
        <v/>
      </c>
      <c r="I63" s="283"/>
      <c r="J63" s="284"/>
      <c r="K63" s="487">
        <f t="shared" si="0"/>
        <v>0</v>
      </c>
      <c r="L63" s="467">
        <f>IFERROR('1. Staff Posts and Salaries'!$J62*K63*$H63,0)</f>
        <v>0</v>
      </c>
      <c r="M63" s="293"/>
      <c r="N63" s="283"/>
      <c r="O63" s="284"/>
      <c r="P63" s="487">
        <f t="shared" si="1"/>
        <v>0</v>
      </c>
      <c r="Q63" s="467">
        <f>IFERROR('1. Staff Posts and Salaries'!$J62*(1+SUM($M63))*P63*$H63,0)</f>
        <v>0</v>
      </c>
      <c r="R63" s="293"/>
      <c r="S63" s="283"/>
      <c r="T63" s="284"/>
      <c r="U63" s="487">
        <f t="shared" si="2"/>
        <v>0</v>
      </c>
      <c r="V63" s="467">
        <f>IFERROR('1. Staff Posts and Salaries'!$J62*(1+SUM($M63))*(1+SUM($R63))*U63*$H63,0)</f>
        <v>0</v>
      </c>
      <c r="W63" s="293"/>
      <c r="X63" s="283"/>
      <c r="Y63" s="284"/>
      <c r="Z63" s="487">
        <f t="shared" si="3"/>
        <v>0</v>
      </c>
      <c r="AA63" s="467">
        <f>IFERROR('1. Staff Posts and Salaries'!$J62*(1+SUM($M63))*(1+SUM($R63))*(1+SUM($W63))*Z63*$H63,0)</f>
        <v>0</v>
      </c>
      <c r="AB63" s="293"/>
      <c r="AC63" s="283"/>
      <c r="AD63" s="284"/>
      <c r="AE63" s="487">
        <f t="shared" si="4"/>
        <v>0</v>
      </c>
      <c r="AF63" s="467">
        <f>IFERROR('1. Staff Posts and Salaries'!$J62*(1+SUM($M63))*(1+SUM($R63))*(1+SUM($W63))*(1+SUM($AB63))*AE63*$H63,0)</f>
        <v>0</v>
      </c>
      <c r="AG63" s="489">
        <f t="shared" si="5"/>
        <v>0</v>
      </c>
      <c r="AH63" s="326">
        <f t="shared" si="6"/>
        <v>0</v>
      </c>
      <c r="AI63" s="322"/>
      <c r="AJ63" s="2"/>
      <c r="AK63" s="2"/>
      <c r="AL63" s="2"/>
      <c r="AM63" s="2"/>
      <c r="AN63" s="2"/>
      <c r="AO63" s="2"/>
      <c r="AP63" s="2"/>
      <c r="AQ63" s="2"/>
      <c r="AR63" s="2"/>
    </row>
    <row r="64" spans="1:44" ht="15">
      <c r="A64" s="2"/>
      <c r="B64" s="1"/>
      <c r="C64" s="325" t="str">
        <f>IF('1. Staff Posts and Salaries'!C63="","",'1. Staff Posts and Salaries'!C63)</f>
        <v/>
      </c>
      <c r="D64" s="456" t="str">
        <f>IF('1. Staff Posts and Salaries'!D63="","",'1. Staff Posts and Salaries'!D63)</f>
        <v/>
      </c>
      <c r="E64" s="323" t="str">
        <f>IF('1. Staff Posts and Salaries'!E63="","",'1. Staff Posts and Salaries'!E63)</f>
        <v/>
      </c>
      <c r="F64" s="323" t="str">
        <f>IF('1. Staff Posts and Salaries'!F63="","",'1. Staff Posts and Salaries'!F63)</f>
        <v/>
      </c>
      <c r="G64" s="323" t="str">
        <f>IF('1. Staff Posts and Salaries'!G63="","",'1. Staff Posts and Salaries'!G63)</f>
        <v/>
      </c>
      <c r="H64" s="323" t="str">
        <f>IF('1. Staff Posts and Salaries'!H63="","",'1. Staff Posts and Salaries'!K63)</f>
        <v/>
      </c>
      <c r="I64" s="283"/>
      <c r="J64" s="284"/>
      <c r="K64" s="487">
        <f t="shared" si="0"/>
        <v>0</v>
      </c>
      <c r="L64" s="467">
        <f>IFERROR('1. Staff Posts and Salaries'!$J63*K64*$H64,0)</f>
        <v>0</v>
      </c>
      <c r="M64" s="293"/>
      <c r="N64" s="283"/>
      <c r="O64" s="284"/>
      <c r="P64" s="487">
        <f t="shared" si="1"/>
        <v>0</v>
      </c>
      <c r="Q64" s="467">
        <f>IFERROR('1. Staff Posts and Salaries'!$J63*(1+SUM($M64))*P64*$H64,0)</f>
        <v>0</v>
      </c>
      <c r="R64" s="293"/>
      <c r="S64" s="283"/>
      <c r="T64" s="284"/>
      <c r="U64" s="487">
        <f t="shared" si="2"/>
        <v>0</v>
      </c>
      <c r="V64" s="467">
        <f>IFERROR('1. Staff Posts and Salaries'!$J63*(1+SUM($M64))*(1+SUM($R64))*U64*$H64,0)</f>
        <v>0</v>
      </c>
      <c r="W64" s="293"/>
      <c r="X64" s="283"/>
      <c r="Y64" s="284"/>
      <c r="Z64" s="487">
        <f t="shared" si="3"/>
        <v>0</v>
      </c>
      <c r="AA64" s="467">
        <f>IFERROR('1. Staff Posts and Salaries'!$J63*(1+SUM($M64))*(1+SUM($R64))*(1+SUM($W64))*Z64*$H64,0)</f>
        <v>0</v>
      </c>
      <c r="AB64" s="293"/>
      <c r="AC64" s="283"/>
      <c r="AD64" s="284"/>
      <c r="AE64" s="487">
        <f t="shared" si="4"/>
        <v>0</v>
      </c>
      <c r="AF64" s="467">
        <f>IFERROR('1. Staff Posts and Salaries'!$J63*(1+SUM($M64))*(1+SUM($R64))*(1+SUM($W64))*(1+SUM($AB64))*AE64*$H64,0)</f>
        <v>0</v>
      </c>
      <c r="AG64" s="489">
        <f t="shared" si="5"/>
        <v>0</v>
      </c>
      <c r="AH64" s="326">
        <f t="shared" si="6"/>
        <v>0</v>
      </c>
      <c r="AI64" s="322"/>
      <c r="AJ64" s="2"/>
      <c r="AK64" s="2"/>
      <c r="AL64" s="2"/>
      <c r="AM64" s="2"/>
      <c r="AN64" s="2"/>
      <c r="AO64" s="2"/>
      <c r="AP64" s="2"/>
      <c r="AQ64" s="2"/>
      <c r="AR64" s="2"/>
    </row>
    <row r="65" spans="1:44" ht="15">
      <c r="A65" s="2"/>
      <c r="B65" s="1"/>
      <c r="C65" s="325" t="str">
        <f>IF('1. Staff Posts and Salaries'!C64="","",'1. Staff Posts and Salaries'!C64)</f>
        <v/>
      </c>
      <c r="D65" s="456" t="str">
        <f>IF('1. Staff Posts and Salaries'!D64="","",'1. Staff Posts and Salaries'!D64)</f>
        <v/>
      </c>
      <c r="E65" s="323" t="str">
        <f>IF('1. Staff Posts and Salaries'!E64="","",'1. Staff Posts and Salaries'!E64)</f>
        <v/>
      </c>
      <c r="F65" s="323" t="str">
        <f>IF('1. Staff Posts and Salaries'!F64="","",'1. Staff Posts and Salaries'!F64)</f>
        <v/>
      </c>
      <c r="G65" s="323" t="str">
        <f>IF('1. Staff Posts and Salaries'!G64="","",'1. Staff Posts and Salaries'!G64)</f>
        <v/>
      </c>
      <c r="H65" s="323" t="str">
        <f>IF('1. Staff Posts and Salaries'!H64="","",'1. Staff Posts and Salaries'!K64)</f>
        <v/>
      </c>
      <c r="I65" s="283"/>
      <c r="J65" s="284"/>
      <c r="K65" s="487">
        <f t="shared" si="0"/>
        <v>0</v>
      </c>
      <c r="L65" s="467">
        <f>IFERROR('1. Staff Posts and Salaries'!$J64*K65*$H65,0)</f>
        <v>0</v>
      </c>
      <c r="M65" s="293"/>
      <c r="N65" s="283"/>
      <c r="O65" s="284"/>
      <c r="P65" s="487">
        <f t="shared" si="1"/>
        <v>0</v>
      </c>
      <c r="Q65" s="467">
        <f>IFERROR('1. Staff Posts and Salaries'!$J64*(1+SUM($M65))*P65*$H65,0)</f>
        <v>0</v>
      </c>
      <c r="R65" s="293"/>
      <c r="S65" s="283"/>
      <c r="T65" s="284"/>
      <c r="U65" s="487">
        <f t="shared" si="2"/>
        <v>0</v>
      </c>
      <c r="V65" s="467">
        <f>IFERROR('1. Staff Posts and Salaries'!$J64*(1+SUM($M65))*(1+SUM($R65))*U65*$H65,0)</f>
        <v>0</v>
      </c>
      <c r="W65" s="293"/>
      <c r="X65" s="283"/>
      <c r="Y65" s="284"/>
      <c r="Z65" s="487">
        <f t="shared" si="3"/>
        <v>0</v>
      </c>
      <c r="AA65" s="467">
        <f>IFERROR('1. Staff Posts and Salaries'!$J64*(1+SUM($M65))*(1+SUM($R65))*(1+SUM($W65))*Z65*$H65,0)</f>
        <v>0</v>
      </c>
      <c r="AB65" s="293"/>
      <c r="AC65" s="283"/>
      <c r="AD65" s="284"/>
      <c r="AE65" s="487">
        <f t="shared" si="4"/>
        <v>0</v>
      </c>
      <c r="AF65" s="467">
        <f>IFERROR('1. Staff Posts and Salaries'!$J64*(1+SUM($M65))*(1+SUM($R65))*(1+SUM($W65))*(1+SUM($AB65))*AE65*$H65,0)</f>
        <v>0</v>
      </c>
      <c r="AG65" s="489">
        <f t="shared" si="5"/>
        <v>0</v>
      </c>
      <c r="AH65" s="326">
        <f t="shared" si="6"/>
        <v>0</v>
      </c>
      <c r="AI65" s="322"/>
      <c r="AJ65" s="2"/>
      <c r="AK65" s="2"/>
      <c r="AL65" s="2"/>
      <c r="AM65" s="2"/>
      <c r="AN65" s="2"/>
      <c r="AO65" s="2"/>
      <c r="AP65" s="2"/>
      <c r="AQ65" s="2"/>
      <c r="AR65" s="2"/>
    </row>
    <row r="66" spans="1:44" ht="15">
      <c r="A66" s="2"/>
      <c r="B66" s="1"/>
      <c r="C66" s="325" t="str">
        <f>IF('1. Staff Posts and Salaries'!C65="","",'1. Staff Posts and Salaries'!C65)</f>
        <v/>
      </c>
      <c r="D66" s="456" t="str">
        <f>IF('1. Staff Posts and Salaries'!D65="","",'1. Staff Posts and Salaries'!D65)</f>
        <v/>
      </c>
      <c r="E66" s="323" t="str">
        <f>IF('1. Staff Posts and Salaries'!E65="","",'1. Staff Posts and Salaries'!E65)</f>
        <v/>
      </c>
      <c r="F66" s="323" t="str">
        <f>IF('1. Staff Posts and Salaries'!F65="","",'1. Staff Posts and Salaries'!F65)</f>
        <v/>
      </c>
      <c r="G66" s="323" t="str">
        <f>IF('1. Staff Posts and Salaries'!G65="","",'1. Staff Posts and Salaries'!G65)</f>
        <v/>
      </c>
      <c r="H66" s="323" t="str">
        <f>IF('1. Staff Posts and Salaries'!H65="","",'1. Staff Posts and Salaries'!K65)</f>
        <v/>
      </c>
      <c r="I66" s="283"/>
      <c r="J66" s="284"/>
      <c r="K66" s="487">
        <f t="shared" si="0"/>
        <v>0</v>
      </c>
      <c r="L66" s="467">
        <f>IFERROR('1. Staff Posts and Salaries'!$J65*K66*$H66,0)</f>
        <v>0</v>
      </c>
      <c r="M66" s="293"/>
      <c r="N66" s="283"/>
      <c r="O66" s="284"/>
      <c r="P66" s="487">
        <f t="shared" si="1"/>
        <v>0</v>
      </c>
      <c r="Q66" s="467">
        <f>IFERROR('1. Staff Posts and Salaries'!$J65*(1+SUM($M66))*P66*$H66,0)</f>
        <v>0</v>
      </c>
      <c r="R66" s="293"/>
      <c r="S66" s="283"/>
      <c r="T66" s="284"/>
      <c r="U66" s="487">
        <f t="shared" si="2"/>
        <v>0</v>
      </c>
      <c r="V66" s="467">
        <f>IFERROR('1. Staff Posts and Salaries'!$J65*(1+SUM($M66))*(1+SUM($R66))*U66*$H66,0)</f>
        <v>0</v>
      </c>
      <c r="W66" s="293"/>
      <c r="X66" s="283"/>
      <c r="Y66" s="284"/>
      <c r="Z66" s="487">
        <f t="shared" si="3"/>
        <v>0</v>
      </c>
      <c r="AA66" s="467">
        <f>IFERROR('1. Staff Posts and Salaries'!$J65*(1+SUM($M66))*(1+SUM($R66))*(1+SUM($W66))*Z66*$H66,0)</f>
        <v>0</v>
      </c>
      <c r="AB66" s="293"/>
      <c r="AC66" s="283"/>
      <c r="AD66" s="284"/>
      <c r="AE66" s="487">
        <f t="shared" si="4"/>
        <v>0</v>
      </c>
      <c r="AF66" s="467">
        <f>IFERROR('1. Staff Posts and Salaries'!$J65*(1+SUM($M66))*(1+SUM($R66))*(1+SUM($W66))*(1+SUM($AB66))*AE66*$H66,0)</f>
        <v>0</v>
      </c>
      <c r="AG66" s="489">
        <f t="shared" si="5"/>
        <v>0</v>
      </c>
      <c r="AH66" s="326">
        <f t="shared" si="6"/>
        <v>0</v>
      </c>
      <c r="AI66" s="322"/>
      <c r="AJ66" s="2"/>
      <c r="AK66" s="2"/>
      <c r="AL66" s="2"/>
      <c r="AM66" s="2"/>
      <c r="AN66" s="2"/>
      <c r="AO66" s="2"/>
      <c r="AP66" s="2"/>
      <c r="AQ66" s="2"/>
      <c r="AR66" s="2"/>
    </row>
    <row r="67" spans="1:44" ht="15">
      <c r="A67" s="2"/>
      <c r="B67" s="1"/>
      <c r="C67" s="325" t="str">
        <f>IF('1. Staff Posts and Salaries'!C66="","",'1. Staff Posts and Salaries'!C66)</f>
        <v/>
      </c>
      <c r="D67" s="456" t="str">
        <f>IF('1. Staff Posts and Salaries'!D66="","",'1. Staff Posts and Salaries'!D66)</f>
        <v/>
      </c>
      <c r="E67" s="323" t="str">
        <f>IF('1. Staff Posts and Salaries'!E66="","",'1. Staff Posts and Salaries'!E66)</f>
        <v/>
      </c>
      <c r="F67" s="323" t="str">
        <f>IF('1. Staff Posts and Salaries'!F66="","",'1. Staff Posts and Salaries'!F66)</f>
        <v/>
      </c>
      <c r="G67" s="323" t="str">
        <f>IF('1. Staff Posts and Salaries'!G66="","",'1. Staff Posts and Salaries'!G66)</f>
        <v/>
      </c>
      <c r="H67" s="323" t="str">
        <f>IF('1. Staff Posts and Salaries'!H66="","",'1. Staff Posts and Salaries'!K66)</f>
        <v/>
      </c>
      <c r="I67" s="283"/>
      <c r="J67" s="284"/>
      <c r="K67" s="487">
        <f t="shared" si="0"/>
        <v>0</v>
      </c>
      <c r="L67" s="467">
        <f>IFERROR('1. Staff Posts and Salaries'!$J66*K67*$H67,0)</f>
        <v>0</v>
      </c>
      <c r="M67" s="293"/>
      <c r="N67" s="283"/>
      <c r="O67" s="284"/>
      <c r="P67" s="487">
        <f t="shared" si="1"/>
        <v>0</v>
      </c>
      <c r="Q67" s="467">
        <f>IFERROR('1. Staff Posts and Salaries'!$J66*(1+SUM($M67))*P67*$H67,0)</f>
        <v>0</v>
      </c>
      <c r="R67" s="293"/>
      <c r="S67" s="283"/>
      <c r="T67" s="284"/>
      <c r="U67" s="487">
        <f t="shared" si="2"/>
        <v>0</v>
      </c>
      <c r="V67" s="467">
        <f>IFERROR('1. Staff Posts and Salaries'!$J66*(1+SUM($M67))*(1+SUM($R67))*U67*$H67,0)</f>
        <v>0</v>
      </c>
      <c r="W67" s="293"/>
      <c r="X67" s="283"/>
      <c r="Y67" s="284"/>
      <c r="Z67" s="487">
        <f t="shared" si="3"/>
        <v>0</v>
      </c>
      <c r="AA67" s="467">
        <f>IFERROR('1. Staff Posts and Salaries'!$J66*(1+SUM($M67))*(1+SUM($R67))*(1+SUM($W67))*Z67*$H67,0)</f>
        <v>0</v>
      </c>
      <c r="AB67" s="293"/>
      <c r="AC67" s="283"/>
      <c r="AD67" s="284"/>
      <c r="AE67" s="487">
        <f t="shared" si="4"/>
        <v>0</v>
      </c>
      <c r="AF67" s="467">
        <f>IFERROR('1. Staff Posts and Salaries'!$J66*(1+SUM($M67))*(1+SUM($R67))*(1+SUM($W67))*(1+SUM($AB67))*AE67*$H67,0)</f>
        <v>0</v>
      </c>
      <c r="AG67" s="489">
        <f t="shared" si="5"/>
        <v>0</v>
      </c>
      <c r="AH67" s="326">
        <f t="shared" si="6"/>
        <v>0</v>
      </c>
      <c r="AI67" s="322"/>
      <c r="AJ67" s="2"/>
      <c r="AK67" s="2"/>
      <c r="AL67" s="2"/>
      <c r="AM67" s="2"/>
      <c r="AN67" s="2"/>
      <c r="AO67" s="2"/>
      <c r="AP67" s="2"/>
      <c r="AQ67" s="2"/>
      <c r="AR67" s="2"/>
    </row>
    <row r="68" spans="1:44" ht="15">
      <c r="A68" s="2"/>
      <c r="B68" s="1"/>
      <c r="C68" s="325" t="str">
        <f>IF('1. Staff Posts and Salaries'!C67="","",'1. Staff Posts and Salaries'!C67)</f>
        <v/>
      </c>
      <c r="D68" s="456" t="str">
        <f>IF('1. Staff Posts and Salaries'!D67="","",'1. Staff Posts and Salaries'!D67)</f>
        <v/>
      </c>
      <c r="E68" s="323" t="str">
        <f>IF('1. Staff Posts and Salaries'!E67="","",'1. Staff Posts and Salaries'!E67)</f>
        <v/>
      </c>
      <c r="F68" s="323" t="str">
        <f>IF('1. Staff Posts and Salaries'!F67="","",'1. Staff Posts and Salaries'!F67)</f>
        <v/>
      </c>
      <c r="G68" s="323" t="str">
        <f>IF('1. Staff Posts and Salaries'!G67="","",'1. Staff Posts and Salaries'!G67)</f>
        <v/>
      </c>
      <c r="H68" s="323" t="str">
        <f>IF('1. Staff Posts and Salaries'!H67="","",'1. Staff Posts and Salaries'!K67)</f>
        <v/>
      </c>
      <c r="I68" s="283"/>
      <c r="J68" s="284"/>
      <c r="K68" s="487">
        <f t="shared" si="0"/>
        <v>0</v>
      </c>
      <c r="L68" s="467">
        <f>IFERROR('1. Staff Posts and Salaries'!$J67*K68*$H68,0)</f>
        <v>0</v>
      </c>
      <c r="M68" s="293"/>
      <c r="N68" s="283"/>
      <c r="O68" s="284"/>
      <c r="P68" s="487">
        <f t="shared" si="1"/>
        <v>0</v>
      </c>
      <c r="Q68" s="467">
        <f>IFERROR('1. Staff Posts and Salaries'!$J67*(1+SUM($M68))*P68*$H68,0)</f>
        <v>0</v>
      </c>
      <c r="R68" s="293"/>
      <c r="S68" s="283"/>
      <c r="T68" s="284"/>
      <c r="U68" s="487">
        <f t="shared" si="2"/>
        <v>0</v>
      </c>
      <c r="V68" s="467">
        <f>IFERROR('1. Staff Posts and Salaries'!$J67*(1+SUM($M68))*(1+SUM($R68))*U68*$H68,0)</f>
        <v>0</v>
      </c>
      <c r="W68" s="293"/>
      <c r="X68" s="283"/>
      <c r="Y68" s="284"/>
      <c r="Z68" s="487">
        <f t="shared" si="3"/>
        <v>0</v>
      </c>
      <c r="AA68" s="467">
        <f>IFERROR('1. Staff Posts and Salaries'!$J67*(1+SUM($M68))*(1+SUM($R68))*(1+SUM($W68))*Z68*$H68,0)</f>
        <v>0</v>
      </c>
      <c r="AB68" s="293"/>
      <c r="AC68" s="283"/>
      <c r="AD68" s="284"/>
      <c r="AE68" s="487">
        <f t="shared" si="4"/>
        <v>0</v>
      </c>
      <c r="AF68" s="467">
        <f>IFERROR('1. Staff Posts and Salaries'!$J67*(1+SUM($M68))*(1+SUM($R68))*(1+SUM($W68))*(1+SUM($AB68))*AE68*$H68,0)</f>
        <v>0</v>
      </c>
      <c r="AG68" s="489">
        <f t="shared" si="5"/>
        <v>0</v>
      </c>
      <c r="AH68" s="326">
        <f t="shared" si="6"/>
        <v>0</v>
      </c>
      <c r="AI68" s="322"/>
      <c r="AJ68" s="2"/>
      <c r="AK68" s="2"/>
      <c r="AL68" s="2"/>
      <c r="AM68" s="2"/>
      <c r="AN68" s="2"/>
      <c r="AO68" s="2"/>
      <c r="AP68" s="2"/>
      <c r="AQ68" s="2"/>
      <c r="AR68" s="2"/>
    </row>
    <row r="69" spans="1:44" ht="15">
      <c r="A69" s="2"/>
      <c r="B69" s="1"/>
      <c r="C69" s="325" t="str">
        <f>IF('1. Staff Posts and Salaries'!C68="","",'1. Staff Posts and Salaries'!C68)</f>
        <v/>
      </c>
      <c r="D69" s="456" t="str">
        <f>IF('1. Staff Posts and Salaries'!D68="","",'1. Staff Posts and Salaries'!D68)</f>
        <v/>
      </c>
      <c r="E69" s="323" t="str">
        <f>IF('1. Staff Posts and Salaries'!E68="","",'1. Staff Posts and Salaries'!E68)</f>
        <v/>
      </c>
      <c r="F69" s="323" t="str">
        <f>IF('1. Staff Posts and Salaries'!F68="","",'1. Staff Posts and Salaries'!F68)</f>
        <v/>
      </c>
      <c r="G69" s="323" t="str">
        <f>IF('1. Staff Posts and Salaries'!G68="","",'1. Staff Posts and Salaries'!G68)</f>
        <v/>
      </c>
      <c r="H69" s="323" t="str">
        <f>IF('1. Staff Posts and Salaries'!H68="","",'1. Staff Posts and Salaries'!K68)</f>
        <v/>
      </c>
      <c r="I69" s="283"/>
      <c r="J69" s="284"/>
      <c r="K69" s="487">
        <f t="shared" si="0"/>
        <v>0</v>
      </c>
      <c r="L69" s="467">
        <f>IFERROR('1. Staff Posts and Salaries'!$J68*K69*$H69,0)</f>
        <v>0</v>
      </c>
      <c r="M69" s="293"/>
      <c r="N69" s="283"/>
      <c r="O69" s="284"/>
      <c r="P69" s="487">
        <f t="shared" si="1"/>
        <v>0</v>
      </c>
      <c r="Q69" s="467">
        <f>IFERROR('1. Staff Posts and Salaries'!$J68*(1+SUM($M69))*P69*$H69,0)</f>
        <v>0</v>
      </c>
      <c r="R69" s="293"/>
      <c r="S69" s="283"/>
      <c r="T69" s="284"/>
      <c r="U69" s="487">
        <f t="shared" si="2"/>
        <v>0</v>
      </c>
      <c r="V69" s="467">
        <f>IFERROR('1. Staff Posts and Salaries'!$J68*(1+SUM($M69))*(1+SUM($R69))*U69*$H69,0)</f>
        <v>0</v>
      </c>
      <c r="W69" s="293"/>
      <c r="X69" s="283"/>
      <c r="Y69" s="284"/>
      <c r="Z69" s="487">
        <f t="shared" si="3"/>
        <v>0</v>
      </c>
      <c r="AA69" s="467">
        <f>IFERROR('1. Staff Posts and Salaries'!$J68*(1+SUM($M69))*(1+SUM($R69))*(1+SUM($W69))*Z69*$H69,0)</f>
        <v>0</v>
      </c>
      <c r="AB69" s="293"/>
      <c r="AC69" s="283"/>
      <c r="AD69" s="284"/>
      <c r="AE69" s="487">
        <f t="shared" si="4"/>
        <v>0</v>
      </c>
      <c r="AF69" s="467">
        <f>IFERROR('1. Staff Posts and Salaries'!$J68*(1+SUM($M69))*(1+SUM($R69))*(1+SUM($W69))*(1+SUM($AB69))*AE69*$H69,0)</f>
        <v>0</v>
      </c>
      <c r="AG69" s="489">
        <f t="shared" si="5"/>
        <v>0</v>
      </c>
      <c r="AH69" s="326">
        <f t="shared" si="6"/>
        <v>0</v>
      </c>
      <c r="AI69" s="322"/>
      <c r="AJ69" s="2"/>
      <c r="AK69" s="2"/>
      <c r="AL69" s="2"/>
      <c r="AM69" s="2"/>
      <c r="AN69" s="2"/>
      <c r="AO69" s="2"/>
      <c r="AP69" s="2"/>
      <c r="AQ69" s="2"/>
      <c r="AR69" s="2"/>
    </row>
    <row r="70" spans="1:44" ht="15">
      <c r="A70" s="2"/>
      <c r="B70" s="1"/>
      <c r="C70" s="325" t="str">
        <f>IF('1. Staff Posts and Salaries'!C69="","",'1. Staff Posts and Salaries'!C69)</f>
        <v/>
      </c>
      <c r="D70" s="456" t="str">
        <f>IF('1. Staff Posts and Salaries'!D69="","",'1. Staff Posts and Salaries'!D69)</f>
        <v/>
      </c>
      <c r="E70" s="323" t="str">
        <f>IF('1. Staff Posts and Salaries'!E69="","",'1. Staff Posts and Salaries'!E69)</f>
        <v/>
      </c>
      <c r="F70" s="323" t="str">
        <f>IF('1. Staff Posts and Salaries'!F69="","",'1. Staff Posts and Salaries'!F69)</f>
        <v/>
      </c>
      <c r="G70" s="323" t="str">
        <f>IF('1. Staff Posts and Salaries'!G69="","",'1. Staff Posts and Salaries'!G69)</f>
        <v/>
      </c>
      <c r="H70" s="323" t="str">
        <f>IF('1. Staff Posts and Salaries'!H69="","",'1. Staff Posts and Salaries'!K69)</f>
        <v/>
      </c>
      <c r="I70" s="283"/>
      <c r="J70" s="284"/>
      <c r="K70" s="487">
        <f t="shared" si="0"/>
        <v>0</v>
      </c>
      <c r="L70" s="467">
        <f>IFERROR('1. Staff Posts and Salaries'!$J69*K70*$H70,0)</f>
        <v>0</v>
      </c>
      <c r="M70" s="293"/>
      <c r="N70" s="283"/>
      <c r="O70" s="284"/>
      <c r="P70" s="487">
        <f t="shared" si="1"/>
        <v>0</v>
      </c>
      <c r="Q70" s="467">
        <f>IFERROR('1. Staff Posts and Salaries'!$J69*(1+SUM($M70))*P70*$H70,0)</f>
        <v>0</v>
      </c>
      <c r="R70" s="293"/>
      <c r="S70" s="283"/>
      <c r="T70" s="284"/>
      <c r="U70" s="487">
        <f t="shared" si="2"/>
        <v>0</v>
      </c>
      <c r="V70" s="467">
        <f>IFERROR('1. Staff Posts and Salaries'!$J69*(1+SUM($M70))*(1+SUM($R70))*U70*$H70,0)</f>
        <v>0</v>
      </c>
      <c r="W70" s="293"/>
      <c r="X70" s="283"/>
      <c r="Y70" s="284"/>
      <c r="Z70" s="487">
        <f t="shared" si="3"/>
        <v>0</v>
      </c>
      <c r="AA70" s="467">
        <f>IFERROR('1. Staff Posts and Salaries'!$J69*(1+SUM($M70))*(1+SUM($R70))*(1+SUM($W70))*Z70*$H70,0)</f>
        <v>0</v>
      </c>
      <c r="AB70" s="293"/>
      <c r="AC70" s="283"/>
      <c r="AD70" s="284"/>
      <c r="AE70" s="487">
        <f t="shared" si="4"/>
        <v>0</v>
      </c>
      <c r="AF70" s="467">
        <f>IFERROR('1. Staff Posts and Salaries'!$J69*(1+SUM($M70))*(1+SUM($R70))*(1+SUM($W70))*(1+SUM($AB70))*AE70*$H70,0)</f>
        <v>0</v>
      </c>
      <c r="AG70" s="489">
        <f t="shared" si="5"/>
        <v>0</v>
      </c>
      <c r="AH70" s="326">
        <f t="shared" si="6"/>
        <v>0</v>
      </c>
      <c r="AI70" s="322"/>
      <c r="AJ70" s="2"/>
      <c r="AK70" s="2"/>
      <c r="AL70" s="2"/>
      <c r="AM70" s="2"/>
      <c r="AN70" s="2"/>
      <c r="AO70" s="2"/>
      <c r="AP70" s="2"/>
      <c r="AQ70" s="2"/>
      <c r="AR70" s="2"/>
    </row>
    <row r="71" spans="1:44" ht="15">
      <c r="A71" s="2"/>
      <c r="B71" s="1"/>
      <c r="C71" s="325" t="str">
        <f>IF('1. Staff Posts and Salaries'!C70="","",'1. Staff Posts and Salaries'!C70)</f>
        <v/>
      </c>
      <c r="D71" s="456" t="str">
        <f>IF('1. Staff Posts and Salaries'!D70="","",'1. Staff Posts and Salaries'!D70)</f>
        <v/>
      </c>
      <c r="E71" s="323" t="str">
        <f>IF('1. Staff Posts and Salaries'!E70="","",'1. Staff Posts and Salaries'!E70)</f>
        <v/>
      </c>
      <c r="F71" s="323" t="str">
        <f>IF('1. Staff Posts and Salaries'!F70="","",'1. Staff Posts and Salaries'!F70)</f>
        <v/>
      </c>
      <c r="G71" s="323" t="str">
        <f>IF('1. Staff Posts and Salaries'!G70="","",'1. Staff Posts and Salaries'!G70)</f>
        <v/>
      </c>
      <c r="H71" s="323" t="str">
        <f>IF('1. Staff Posts and Salaries'!H70="","",'1. Staff Posts and Salaries'!K70)</f>
        <v/>
      </c>
      <c r="I71" s="283"/>
      <c r="J71" s="284"/>
      <c r="K71" s="487">
        <f t="shared" si="0"/>
        <v>0</v>
      </c>
      <c r="L71" s="467">
        <f>IFERROR('1. Staff Posts and Salaries'!$J70*K71*$H71,0)</f>
        <v>0</v>
      </c>
      <c r="M71" s="293"/>
      <c r="N71" s="283"/>
      <c r="O71" s="284"/>
      <c r="P71" s="487">
        <f t="shared" si="1"/>
        <v>0</v>
      </c>
      <c r="Q71" s="467">
        <f>IFERROR('1. Staff Posts and Salaries'!$J70*(1+SUM($M71))*P71*$H71,0)</f>
        <v>0</v>
      </c>
      <c r="R71" s="293"/>
      <c r="S71" s="283"/>
      <c r="T71" s="284"/>
      <c r="U71" s="487">
        <f t="shared" si="2"/>
        <v>0</v>
      </c>
      <c r="V71" s="467">
        <f>IFERROR('1. Staff Posts and Salaries'!$J70*(1+SUM($M71))*(1+SUM($R71))*U71*$H71,0)</f>
        <v>0</v>
      </c>
      <c r="W71" s="293"/>
      <c r="X71" s="283"/>
      <c r="Y71" s="284"/>
      <c r="Z71" s="487">
        <f t="shared" si="3"/>
        <v>0</v>
      </c>
      <c r="AA71" s="467">
        <f>IFERROR('1. Staff Posts and Salaries'!$J70*(1+SUM($M71))*(1+SUM($R71))*(1+SUM($W71))*Z71*$H71,0)</f>
        <v>0</v>
      </c>
      <c r="AB71" s="293"/>
      <c r="AC71" s="283"/>
      <c r="AD71" s="284"/>
      <c r="AE71" s="487">
        <f t="shared" si="4"/>
        <v>0</v>
      </c>
      <c r="AF71" s="467">
        <f>IFERROR('1. Staff Posts and Salaries'!$J70*(1+SUM($M71))*(1+SUM($R71))*(1+SUM($W71))*(1+SUM($AB71))*AE71*$H71,0)</f>
        <v>0</v>
      </c>
      <c r="AG71" s="489">
        <f t="shared" si="5"/>
        <v>0</v>
      </c>
      <c r="AH71" s="326">
        <f t="shared" si="6"/>
        <v>0</v>
      </c>
      <c r="AI71" s="322"/>
      <c r="AJ71" s="2"/>
      <c r="AK71" s="2"/>
      <c r="AL71" s="2"/>
      <c r="AM71" s="2"/>
      <c r="AN71" s="2"/>
      <c r="AO71" s="2"/>
      <c r="AP71" s="2"/>
      <c r="AQ71" s="2"/>
      <c r="AR71" s="2"/>
    </row>
    <row r="72" spans="1:44" ht="15">
      <c r="A72" s="2"/>
      <c r="B72" s="1"/>
      <c r="C72" s="325" t="str">
        <f>IF('1. Staff Posts and Salaries'!C71="","",'1. Staff Posts and Salaries'!C71)</f>
        <v/>
      </c>
      <c r="D72" s="456" t="str">
        <f>IF('1. Staff Posts and Salaries'!D71="","",'1. Staff Posts and Salaries'!D71)</f>
        <v/>
      </c>
      <c r="E72" s="323" t="str">
        <f>IF('1. Staff Posts and Salaries'!E71="","",'1. Staff Posts and Salaries'!E71)</f>
        <v/>
      </c>
      <c r="F72" s="323" t="str">
        <f>IF('1. Staff Posts and Salaries'!F71="","",'1. Staff Posts and Salaries'!F71)</f>
        <v/>
      </c>
      <c r="G72" s="323" t="str">
        <f>IF('1. Staff Posts and Salaries'!G71="","",'1. Staff Posts and Salaries'!G71)</f>
        <v/>
      </c>
      <c r="H72" s="323" t="str">
        <f>IF('1. Staff Posts and Salaries'!H71="","",'1. Staff Posts and Salaries'!K71)</f>
        <v/>
      </c>
      <c r="I72" s="283"/>
      <c r="J72" s="284"/>
      <c r="K72" s="487">
        <f t="shared" si="0"/>
        <v>0</v>
      </c>
      <c r="L72" s="467">
        <f>IFERROR('1. Staff Posts and Salaries'!$J71*K72*$H72,0)</f>
        <v>0</v>
      </c>
      <c r="M72" s="293"/>
      <c r="N72" s="283"/>
      <c r="O72" s="284"/>
      <c r="P72" s="487">
        <f t="shared" si="1"/>
        <v>0</v>
      </c>
      <c r="Q72" s="467">
        <f>IFERROR('1. Staff Posts and Salaries'!$J71*(1+SUM($M72))*P72*$H72,0)</f>
        <v>0</v>
      </c>
      <c r="R72" s="293"/>
      <c r="S72" s="283"/>
      <c r="T72" s="284"/>
      <c r="U72" s="487">
        <f t="shared" si="2"/>
        <v>0</v>
      </c>
      <c r="V72" s="467">
        <f>IFERROR('1. Staff Posts and Salaries'!$J71*(1+SUM($M72))*(1+SUM($R72))*U72*$H72,0)</f>
        <v>0</v>
      </c>
      <c r="W72" s="293"/>
      <c r="X72" s="283"/>
      <c r="Y72" s="284"/>
      <c r="Z72" s="487">
        <f t="shared" si="3"/>
        <v>0</v>
      </c>
      <c r="AA72" s="467">
        <f>IFERROR('1. Staff Posts and Salaries'!$J71*(1+SUM($M72))*(1+SUM($R72))*(1+SUM($W72))*Z72*$H72,0)</f>
        <v>0</v>
      </c>
      <c r="AB72" s="293"/>
      <c r="AC72" s="283"/>
      <c r="AD72" s="284"/>
      <c r="AE72" s="487">
        <f t="shared" si="4"/>
        <v>0</v>
      </c>
      <c r="AF72" s="467">
        <f>IFERROR('1. Staff Posts and Salaries'!$J71*(1+SUM($M72))*(1+SUM($R72))*(1+SUM($W72))*(1+SUM($AB72))*AE72*$H72,0)</f>
        <v>0</v>
      </c>
      <c r="AG72" s="489">
        <f t="shared" si="5"/>
        <v>0</v>
      </c>
      <c r="AH72" s="326">
        <f t="shared" si="6"/>
        <v>0</v>
      </c>
      <c r="AI72" s="322"/>
      <c r="AJ72" s="2"/>
      <c r="AK72" s="2"/>
      <c r="AL72" s="2"/>
      <c r="AM72" s="2"/>
      <c r="AN72" s="2"/>
      <c r="AO72" s="2"/>
      <c r="AP72" s="2"/>
      <c r="AQ72" s="2"/>
      <c r="AR72" s="2"/>
    </row>
    <row r="73" spans="1:44" ht="15">
      <c r="A73" s="2"/>
      <c r="B73" s="1"/>
      <c r="C73" s="325" t="str">
        <f>IF('1. Staff Posts and Salaries'!C72="","",'1. Staff Posts and Salaries'!C72)</f>
        <v/>
      </c>
      <c r="D73" s="456" t="str">
        <f>IF('1. Staff Posts and Salaries'!D72="","",'1. Staff Posts and Salaries'!D72)</f>
        <v/>
      </c>
      <c r="E73" s="323" t="str">
        <f>IF('1. Staff Posts and Salaries'!E72="","",'1. Staff Posts and Salaries'!E72)</f>
        <v/>
      </c>
      <c r="F73" s="323" t="str">
        <f>IF('1. Staff Posts and Salaries'!F72="","",'1. Staff Posts and Salaries'!F72)</f>
        <v/>
      </c>
      <c r="G73" s="323" t="str">
        <f>IF('1. Staff Posts and Salaries'!G72="","",'1. Staff Posts and Salaries'!G72)</f>
        <v/>
      </c>
      <c r="H73" s="323" t="str">
        <f>IF('1. Staff Posts and Salaries'!H72="","",'1. Staff Posts and Salaries'!K72)</f>
        <v/>
      </c>
      <c r="I73" s="283"/>
      <c r="J73" s="284"/>
      <c r="K73" s="487">
        <f t="shared" si="0"/>
        <v>0</v>
      </c>
      <c r="L73" s="467">
        <f>IFERROR('1. Staff Posts and Salaries'!$J72*K73*$H73,0)</f>
        <v>0</v>
      </c>
      <c r="M73" s="293"/>
      <c r="N73" s="283"/>
      <c r="O73" s="284"/>
      <c r="P73" s="487">
        <f t="shared" si="1"/>
        <v>0</v>
      </c>
      <c r="Q73" s="467">
        <f>IFERROR('1. Staff Posts and Salaries'!$J72*(1+SUM($M73))*P73*$H73,0)</f>
        <v>0</v>
      </c>
      <c r="R73" s="293"/>
      <c r="S73" s="283"/>
      <c r="T73" s="284"/>
      <c r="U73" s="487">
        <f t="shared" si="2"/>
        <v>0</v>
      </c>
      <c r="V73" s="467">
        <f>IFERROR('1. Staff Posts and Salaries'!$J72*(1+SUM($M73))*(1+SUM($R73))*U73*$H73,0)</f>
        <v>0</v>
      </c>
      <c r="W73" s="293"/>
      <c r="X73" s="283"/>
      <c r="Y73" s="284"/>
      <c r="Z73" s="487">
        <f t="shared" si="3"/>
        <v>0</v>
      </c>
      <c r="AA73" s="467">
        <f>IFERROR('1. Staff Posts and Salaries'!$J72*(1+SUM($M73))*(1+SUM($R73))*(1+SUM($W73))*Z73*$H73,0)</f>
        <v>0</v>
      </c>
      <c r="AB73" s="293"/>
      <c r="AC73" s="283"/>
      <c r="AD73" s="284"/>
      <c r="AE73" s="487">
        <f t="shared" si="4"/>
        <v>0</v>
      </c>
      <c r="AF73" s="467">
        <f>IFERROR('1. Staff Posts and Salaries'!$J72*(1+SUM($M73))*(1+SUM($R73))*(1+SUM($W73))*(1+SUM($AB73))*AE73*$H73,0)</f>
        <v>0</v>
      </c>
      <c r="AG73" s="489">
        <f t="shared" si="5"/>
        <v>0</v>
      </c>
      <c r="AH73" s="326">
        <f t="shared" si="6"/>
        <v>0</v>
      </c>
      <c r="AI73" s="322"/>
      <c r="AJ73" s="2"/>
      <c r="AK73" s="2"/>
      <c r="AL73" s="2"/>
      <c r="AM73" s="2"/>
      <c r="AN73" s="2"/>
      <c r="AO73" s="2"/>
      <c r="AP73" s="2"/>
      <c r="AQ73" s="2"/>
      <c r="AR73" s="2"/>
    </row>
    <row r="74" spans="1:44" ht="15">
      <c r="A74" s="2"/>
      <c r="B74" s="1"/>
      <c r="C74" s="325" t="str">
        <f>IF('1. Staff Posts and Salaries'!C73="","",'1. Staff Posts and Salaries'!C73)</f>
        <v/>
      </c>
      <c r="D74" s="456" t="str">
        <f>IF('1. Staff Posts and Salaries'!D73="","",'1. Staff Posts and Salaries'!D73)</f>
        <v/>
      </c>
      <c r="E74" s="323" t="str">
        <f>IF('1. Staff Posts and Salaries'!E73="","",'1. Staff Posts and Salaries'!E73)</f>
        <v/>
      </c>
      <c r="F74" s="323" t="str">
        <f>IF('1. Staff Posts and Salaries'!F73="","",'1. Staff Posts and Salaries'!F73)</f>
        <v/>
      </c>
      <c r="G74" s="323" t="str">
        <f>IF('1. Staff Posts and Salaries'!G73="","",'1. Staff Posts and Salaries'!G73)</f>
        <v/>
      </c>
      <c r="H74" s="323" t="str">
        <f>IF('1. Staff Posts and Salaries'!H73="","",'1. Staff Posts and Salaries'!K73)</f>
        <v/>
      </c>
      <c r="I74" s="283"/>
      <c r="J74" s="284"/>
      <c r="K74" s="487">
        <f t="shared" si="0"/>
        <v>0</v>
      </c>
      <c r="L74" s="467">
        <f>IFERROR('1. Staff Posts and Salaries'!$J73*K74*$H74,0)</f>
        <v>0</v>
      </c>
      <c r="M74" s="293"/>
      <c r="N74" s="283"/>
      <c r="O74" s="284"/>
      <c r="P74" s="487">
        <f t="shared" si="1"/>
        <v>0</v>
      </c>
      <c r="Q74" s="467">
        <f>IFERROR('1. Staff Posts and Salaries'!$J73*(1+SUM($M74))*P74*$H74,0)</f>
        <v>0</v>
      </c>
      <c r="R74" s="293"/>
      <c r="S74" s="283"/>
      <c r="T74" s="284"/>
      <c r="U74" s="487">
        <f t="shared" si="2"/>
        <v>0</v>
      </c>
      <c r="V74" s="467">
        <f>IFERROR('1. Staff Posts and Salaries'!$J73*(1+SUM($M74))*(1+SUM($R74))*U74*$H74,0)</f>
        <v>0</v>
      </c>
      <c r="W74" s="293"/>
      <c r="X74" s="283"/>
      <c r="Y74" s="284"/>
      <c r="Z74" s="487">
        <f t="shared" si="3"/>
        <v>0</v>
      </c>
      <c r="AA74" s="467">
        <f>IFERROR('1. Staff Posts and Salaries'!$J73*(1+SUM($M74))*(1+SUM($R74))*(1+SUM($W74))*Z74*$H74,0)</f>
        <v>0</v>
      </c>
      <c r="AB74" s="293"/>
      <c r="AC74" s="283"/>
      <c r="AD74" s="284"/>
      <c r="AE74" s="487">
        <f t="shared" si="4"/>
        <v>0</v>
      </c>
      <c r="AF74" s="467">
        <f>IFERROR('1. Staff Posts and Salaries'!$J73*(1+SUM($M74))*(1+SUM($R74))*(1+SUM($W74))*(1+SUM($AB74))*AE74*$H74,0)</f>
        <v>0</v>
      </c>
      <c r="AG74" s="489">
        <f t="shared" si="5"/>
        <v>0</v>
      </c>
      <c r="AH74" s="326">
        <f t="shared" si="6"/>
        <v>0</v>
      </c>
      <c r="AI74" s="322"/>
      <c r="AJ74" s="2"/>
      <c r="AK74" s="2"/>
      <c r="AL74" s="2"/>
      <c r="AM74" s="2"/>
      <c r="AN74" s="2"/>
      <c r="AO74" s="2"/>
      <c r="AP74" s="2"/>
      <c r="AQ74" s="2"/>
      <c r="AR74" s="2"/>
    </row>
    <row r="75" spans="1:44" ht="15">
      <c r="A75" s="2"/>
      <c r="B75" s="1"/>
      <c r="C75" s="325" t="str">
        <f>IF('1. Staff Posts and Salaries'!C74="","",'1. Staff Posts and Salaries'!C74)</f>
        <v/>
      </c>
      <c r="D75" s="456" t="str">
        <f>IF('1. Staff Posts and Salaries'!D74="","",'1. Staff Posts and Salaries'!D74)</f>
        <v/>
      </c>
      <c r="E75" s="323" t="str">
        <f>IF('1. Staff Posts and Salaries'!E74="","",'1. Staff Posts and Salaries'!E74)</f>
        <v/>
      </c>
      <c r="F75" s="323" t="str">
        <f>IF('1. Staff Posts and Salaries'!F74="","",'1. Staff Posts and Salaries'!F74)</f>
        <v/>
      </c>
      <c r="G75" s="323" t="str">
        <f>IF('1. Staff Posts and Salaries'!G74="","",'1. Staff Posts and Salaries'!G74)</f>
        <v/>
      </c>
      <c r="H75" s="323" t="str">
        <f>IF('1. Staff Posts and Salaries'!H74="","",'1. Staff Posts and Salaries'!K74)</f>
        <v/>
      </c>
      <c r="I75" s="283"/>
      <c r="J75" s="284"/>
      <c r="K75" s="487">
        <f t="shared" si="0"/>
        <v>0</v>
      </c>
      <c r="L75" s="467">
        <f>IFERROR('1. Staff Posts and Salaries'!$J74*K75*$H75,0)</f>
        <v>0</v>
      </c>
      <c r="M75" s="293"/>
      <c r="N75" s="283"/>
      <c r="O75" s="284"/>
      <c r="P75" s="487">
        <f t="shared" si="1"/>
        <v>0</v>
      </c>
      <c r="Q75" s="467">
        <f>IFERROR('1. Staff Posts and Salaries'!$J74*(1+SUM($M75))*P75*$H75,0)</f>
        <v>0</v>
      </c>
      <c r="R75" s="293"/>
      <c r="S75" s="283"/>
      <c r="T75" s="284"/>
      <c r="U75" s="487">
        <f t="shared" si="2"/>
        <v>0</v>
      </c>
      <c r="V75" s="467">
        <f>IFERROR('1. Staff Posts and Salaries'!$J74*(1+SUM($M75))*(1+SUM($R75))*U75*$H75,0)</f>
        <v>0</v>
      </c>
      <c r="W75" s="293"/>
      <c r="X75" s="283"/>
      <c r="Y75" s="284"/>
      <c r="Z75" s="487">
        <f t="shared" si="3"/>
        <v>0</v>
      </c>
      <c r="AA75" s="467">
        <f>IFERROR('1. Staff Posts and Salaries'!$J74*(1+SUM($M75))*(1+SUM($R75))*(1+SUM($W75))*Z75*$H75,0)</f>
        <v>0</v>
      </c>
      <c r="AB75" s="293"/>
      <c r="AC75" s="283"/>
      <c r="AD75" s="284"/>
      <c r="AE75" s="487">
        <f t="shared" si="4"/>
        <v>0</v>
      </c>
      <c r="AF75" s="467">
        <f>IFERROR('1. Staff Posts and Salaries'!$J74*(1+SUM($M75))*(1+SUM($R75))*(1+SUM($W75))*(1+SUM($AB75))*AE75*$H75,0)</f>
        <v>0</v>
      </c>
      <c r="AG75" s="489">
        <f t="shared" si="5"/>
        <v>0</v>
      </c>
      <c r="AH75" s="326">
        <f t="shared" si="6"/>
        <v>0</v>
      </c>
      <c r="AI75" s="322"/>
      <c r="AJ75" s="2"/>
      <c r="AK75" s="2"/>
      <c r="AL75" s="2"/>
      <c r="AM75" s="2"/>
      <c r="AN75" s="2"/>
      <c r="AO75" s="2"/>
      <c r="AP75" s="2"/>
      <c r="AQ75" s="2"/>
      <c r="AR75" s="2"/>
    </row>
    <row r="76" spans="1:44" ht="15">
      <c r="A76" s="2"/>
      <c r="B76" s="1"/>
      <c r="C76" s="325" t="str">
        <f>IF('1. Staff Posts and Salaries'!C75="","",'1. Staff Posts and Salaries'!C75)</f>
        <v/>
      </c>
      <c r="D76" s="456" t="str">
        <f>IF('1. Staff Posts and Salaries'!D75="","",'1. Staff Posts and Salaries'!D75)</f>
        <v/>
      </c>
      <c r="E76" s="323" t="str">
        <f>IF('1. Staff Posts and Salaries'!E75="","",'1. Staff Posts and Salaries'!E75)</f>
        <v/>
      </c>
      <c r="F76" s="323" t="str">
        <f>IF('1. Staff Posts and Salaries'!F75="","",'1. Staff Posts and Salaries'!F75)</f>
        <v/>
      </c>
      <c r="G76" s="323" t="str">
        <f>IF('1. Staff Posts and Salaries'!G75="","",'1. Staff Posts and Salaries'!G75)</f>
        <v/>
      </c>
      <c r="H76" s="323" t="str">
        <f>IF('1. Staff Posts and Salaries'!H75="","",'1. Staff Posts and Salaries'!K75)</f>
        <v/>
      </c>
      <c r="I76" s="283"/>
      <c r="J76" s="284"/>
      <c r="K76" s="487">
        <f t="shared" si="0"/>
        <v>0</v>
      </c>
      <c r="L76" s="467">
        <f>IFERROR('1. Staff Posts and Salaries'!$J75*K76*$H76,0)</f>
        <v>0</v>
      </c>
      <c r="M76" s="293"/>
      <c r="N76" s="283"/>
      <c r="O76" s="284"/>
      <c r="P76" s="487">
        <f t="shared" si="1"/>
        <v>0</v>
      </c>
      <c r="Q76" s="467">
        <f>IFERROR('1. Staff Posts and Salaries'!$J75*(1+SUM($M76))*P76*$H76,0)</f>
        <v>0</v>
      </c>
      <c r="R76" s="293"/>
      <c r="S76" s="283"/>
      <c r="T76" s="284"/>
      <c r="U76" s="487">
        <f t="shared" si="2"/>
        <v>0</v>
      </c>
      <c r="V76" s="467">
        <f>IFERROR('1. Staff Posts and Salaries'!$J75*(1+SUM($M76))*(1+SUM($R76))*U76*$H76,0)</f>
        <v>0</v>
      </c>
      <c r="W76" s="293"/>
      <c r="X76" s="283"/>
      <c r="Y76" s="284"/>
      <c r="Z76" s="487">
        <f t="shared" si="3"/>
        <v>0</v>
      </c>
      <c r="AA76" s="467">
        <f>IFERROR('1. Staff Posts and Salaries'!$J75*(1+SUM($M76))*(1+SUM($R76))*(1+SUM($W76))*Z76*$H76,0)</f>
        <v>0</v>
      </c>
      <c r="AB76" s="293"/>
      <c r="AC76" s="283"/>
      <c r="AD76" s="284"/>
      <c r="AE76" s="487">
        <f t="shared" si="4"/>
        <v>0</v>
      </c>
      <c r="AF76" s="467">
        <f>IFERROR('1. Staff Posts and Salaries'!$J75*(1+SUM($M76))*(1+SUM($R76))*(1+SUM($W76))*(1+SUM($AB76))*AE76*$H76,0)</f>
        <v>0</v>
      </c>
      <c r="AG76" s="489">
        <f t="shared" si="5"/>
        <v>0</v>
      </c>
      <c r="AH76" s="326">
        <f t="shared" si="6"/>
        <v>0</v>
      </c>
      <c r="AI76" s="322"/>
      <c r="AJ76" s="2"/>
      <c r="AK76" s="2"/>
      <c r="AL76" s="2"/>
      <c r="AM76" s="2"/>
      <c r="AN76" s="2"/>
      <c r="AO76" s="2"/>
      <c r="AP76" s="2"/>
      <c r="AQ76" s="2"/>
      <c r="AR76" s="2"/>
    </row>
    <row r="77" spans="1:44" ht="15">
      <c r="A77" s="2"/>
      <c r="B77" s="1"/>
      <c r="C77" s="325" t="str">
        <f>IF('1. Staff Posts and Salaries'!C76="","",'1. Staff Posts and Salaries'!C76)</f>
        <v/>
      </c>
      <c r="D77" s="456" t="str">
        <f>IF('1. Staff Posts and Salaries'!D76="","",'1. Staff Posts and Salaries'!D76)</f>
        <v/>
      </c>
      <c r="E77" s="323" t="str">
        <f>IF('1. Staff Posts and Salaries'!E76="","",'1. Staff Posts and Salaries'!E76)</f>
        <v/>
      </c>
      <c r="F77" s="323" t="str">
        <f>IF('1. Staff Posts and Salaries'!F76="","",'1. Staff Posts and Salaries'!F76)</f>
        <v/>
      </c>
      <c r="G77" s="323" t="str">
        <f>IF('1. Staff Posts and Salaries'!G76="","",'1. Staff Posts and Salaries'!G76)</f>
        <v/>
      </c>
      <c r="H77" s="323" t="str">
        <f>IF('1. Staff Posts and Salaries'!H76="","",'1. Staff Posts and Salaries'!K76)</f>
        <v/>
      </c>
      <c r="I77" s="283"/>
      <c r="J77" s="284"/>
      <c r="K77" s="487">
        <f t="shared" si="0"/>
        <v>0</v>
      </c>
      <c r="L77" s="467">
        <f>IFERROR('1. Staff Posts and Salaries'!$J76*K77*$H77,0)</f>
        <v>0</v>
      </c>
      <c r="M77" s="293"/>
      <c r="N77" s="283"/>
      <c r="O77" s="284"/>
      <c r="P77" s="487">
        <f t="shared" si="1"/>
        <v>0</v>
      </c>
      <c r="Q77" s="467">
        <f>IFERROR('1. Staff Posts and Salaries'!$J76*(1+SUM($M77))*P77*$H77,0)</f>
        <v>0</v>
      </c>
      <c r="R77" s="293"/>
      <c r="S77" s="283"/>
      <c r="T77" s="284"/>
      <c r="U77" s="487">
        <f t="shared" si="2"/>
        <v>0</v>
      </c>
      <c r="V77" s="467">
        <f>IFERROR('1. Staff Posts and Salaries'!$J76*(1+SUM($M77))*(1+SUM($R77))*U77*$H77,0)</f>
        <v>0</v>
      </c>
      <c r="W77" s="293"/>
      <c r="X77" s="283"/>
      <c r="Y77" s="284"/>
      <c r="Z77" s="487">
        <f t="shared" si="3"/>
        <v>0</v>
      </c>
      <c r="AA77" s="467">
        <f>IFERROR('1. Staff Posts and Salaries'!$J76*(1+SUM($M77))*(1+SUM($R77))*(1+SUM($W77))*Z77*$H77,0)</f>
        <v>0</v>
      </c>
      <c r="AB77" s="293"/>
      <c r="AC77" s="283"/>
      <c r="AD77" s="284"/>
      <c r="AE77" s="487">
        <f t="shared" si="4"/>
        <v>0</v>
      </c>
      <c r="AF77" s="467">
        <f>IFERROR('1. Staff Posts and Salaries'!$J76*(1+SUM($M77))*(1+SUM($R77))*(1+SUM($W77))*(1+SUM($AB77))*AE77*$H77,0)</f>
        <v>0</v>
      </c>
      <c r="AG77" s="489">
        <f t="shared" si="5"/>
        <v>0</v>
      </c>
      <c r="AH77" s="326">
        <f t="shared" si="6"/>
        <v>0</v>
      </c>
      <c r="AI77" s="322"/>
      <c r="AJ77" s="2"/>
      <c r="AK77" s="2"/>
      <c r="AL77" s="2"/>
      <c r="AM77" s="2"/>
      <c r="AN77" s="2"/>
      <c r="AO77" s="2"/>
      <c r="AP77" s="2"/>
      <c r="AQ77" s="2"/>
      <c r="AR77" s="2"/>
    </row>
    <row r="78" spans="1:44" ht="15">
      <c r="A78" s="2"/>
      <c r="B78" s="1"/>
      <c r="C78" s="325" t="str">
        <f>IF('1. Staff Posts and Salaries'!C77="","",'1. Staff Posts and Salaries'!C77)</f>
        <v/>
      </c>
      <c r="D78" s="456" t="str">
        <f>IF('1. Staff Posts and Salaries'!D77="","",'1. Staff Posts and Salaries'!D77)</f>
        <v/>
      </c>
      <c r="E78" s="323" t="str">
        <f>IF('1. Staff Posts and Salaries'!E77="","",'1. Staff Posts and Salaries'!E77)</f>
        <v/>
      </c>
      <c r="F78" s="323" t="str">
        <f>IF('1. Staff Posts and Salaries'!F77="","",'1. Staff Posts and Salaries'!F77)</f>
        <v/>
      </c>
      <c r="G78" s="323" t="str">
        <f>IF('1. Staff Posts and Salaries'!G77="","",'1. Staff Posts and Salaries'!G77)</f>
        <v/>
      </c>
      <c r="H78" s="323" t="str">
        <f>IF('1. Staff Posts and Salaries'!H77="","",'1. Staff Posts and Salaries'!K77)</f>
        <v/>
      </c>
      <c r="I78" s="283"/>
      <c r="J78" s="284"/>
      <c r="K78" s="487">
        <f t="shared" ref="K78:K113" si="7">IFERROR(I78*J78/12,0)</f>
        <v>0</v>
      </c>
      <c r="L78" s="467">
        <f>IFERROR('1. Staff Posts and Salaries'!$J77*K78*$H78,0)</f>
        <v>0</v>
      </c>
      <c r="M78" s="293"/>
      <c r="N78" s="283"/>
      <c r="O78" s="284"/>
      <c r="P78" s="487">
        <f t="shared" ref="P78:P113" si="8">IFERROR(N78*O78/12,0)</f>
        <v>0</v>
      </c>
      <c r="Q78" s="467">
        <f>IFERROR('1. Staff Posts and Salaries'!$J77*(1+SUM($M78))*P78*$H78,0)</f>
        <v>0</v>
      </c>
      <c r="R78" s="293"/>
      <c r="S78" s="283"/>
      <c r="T78" s="284"/>
      <c r="U78" s="487">
        <f t="shared" ref="U78:U113" si="9">IFERROR(S78*T78/12,0)</f>
        <v>0</v>
      </c>
      <c r="V78" s="467">
        <f>IFERROR('1. Staff Posts and Salaries'!$J77*(1+SUM($M78))*(1+SUM($R78))*U78*$H78,0)</f>
        <v>0</v>
      </c>
      <c r="W78" s="293"/>
      <c r="X78" s="283"/>
      <c r="Y78" s="284"/>
      <c r="Z78" s="487">
        <f t="shared" ref="Z78:Z113" si="10">IFERROR(X78*Y78/12,0)</f>
        <v>0</v>
      </c>
      <c r="AA78" s="467">
        <f>IFERROR('1. Staff Posts and Salaries'!$J77*(1+SUM($M78))*(1+SUM($R78))*(1+SUM($W78))*Z78*$H78,0)</f>
        <v>0</v>
      </c>
      <c r="AB78" s="293"/>
      <c r="AC78" s="283"/>
      <c r="AD78" s="284"/>
      <c r="AE78" s="487">
        <f t="shared" ref="AE78:AE113" si="11">IFERROR(AC78*AD78/12,0)</f>
        <v>0</v>
      </c>
      <c r="AF78" s="467">
        <f>IFERROR('1. Staff Posts and Salaries'!$J77*(1+SUM($M78))*(1+SUM($R78))*(1+SUM($W78))*(1+SUM($AB78))*AE78*$H78,0)</f>
        <v>0</v>
      </c>
      <c r="AG78" s="489">
        <f t="shared" ref="AG78:AG113" si="12">AE78+Z78+U78+P78+K78</f>
        <v>0</v>
      </c>
      <c r="AH78" s="326">
        <f t="shared" ref="AH78:AH113" si="13">AF78+AA78+V78+Q78+L78</f>
        <v>0</v>
      </c>
      <c r="AI78" s="322"/>
      <c r="AJ78" s="2"/>
      <c r="AK78" s="2"/>
      <c r="AL78" s="2"/>
      <c r="AM78" s="2"/>
      <c r="AN78" s="2"/>
      <c r="AO78" s="2"/>
      <c r="AP78" s="2"/>
      <c r="AQ78" s="2"/>
      <c r="AR78" s="2"/>
    </row>
    <row r="79" spans="1:44" ht="15">
      <c r="A79" s="2"/>
      <c r="B79" s="1"/>
      <c r="C79" s="325" t="str">
        <f>IF('1. Staff Posts and Salaries'!C78="","",'1. Staff Posts and Salaries'!C78)</f>
        <v/>
      </c>
      <c r="D79" s="456" t="str">
        <f>IF('1. Staff Posts and Salaries'!D78="","",'1. Staff Posts and Salaries'!D78)</f>
        <v/>
      </c>
      <c r="E79" s="323" t="str">
        <f>IF('1. Staff Posts and Salaries'!E78="","",'1. Staff Posts and Salaries'!E78)</f>
        <v/>
      </c>
      <c r="F79" s="323" t="str">
        <f>IF('1. Staff Posts and Salaries'!F78="","",'1. Staff Posts and Salaries'!F78)</f>
        <v/>
      </c>
      <c r="G79" s="323" t="str">
        <f>IF('1. Staff Posts and Salaries'!G78="","",'1. Staff Posts and Salaries'!G78)</f>
        <v/>
      </c>
      <c r="H79" s="323" t="str">
        <f>IF('1. Staff Posts and Salaries'!H78="","",'1. Staff Posts and Salaries'!K78)</f>
        <v/>
      </c>
      <c r="I79" s="283"/>
      <c r="J79" s="284"/>
      <c r="K79" s="487">
        <f t="shared" si="7"/>
        <v>0</v>
      </c>
      <c r="L79" s="467">
        <f>IFERROR('1. Staff Posts and Salaries'!$J78*K79*$H79,0)</f>
        <v>0</v>
      </c>
      <c r="M79" s="293"/>
      <c r="N79" s="283"/>
      <c r="O79" s="284"/>
      <c r="P79" s="487">
        <f t="shared" si="8"/>
        <v>0</v>
      </c>
      <c r="Q79" s="467">
        <f>IFERROR('1. Staff Posts and Salaries'!$J78*(1+SUM($M79))*P79*$H79,0)</f>
        <v>0</v>
      </c>
      <c r="R79" s="293"/>
      <c r="S79" s="283"/>
      <c r="T79" s="284"/>
      <c r="U79" s="487">
        <f t="shared" si="9"/>
        <v>0</v>
      </c>
      <c r="V79" s="467">
        <f>IFERROR('1. Staff Posts and Salaries'!$J78*(1+SUM($M79))*(1+SUM($R79))*U79*$H79,0)</f>
        <v>0</v>
      </c>
      <c r="W79" s="293"/>
      <c r="X79" s="283"/>
      <c r="Y79" s="284"/>
      <c r="Z79" s="487">
        <f t="shared" si="10"/>
        <v>0</v>
      </c>
      <c r="AA79" s="467">
        <f>IFERROR('1. Staff Posts and Salaries'!$J78*(1+SUM($M79))*(1+SUM($R79))*(1+SUM($W79))*Z79*$H79,0)</f>
        <v>0</v>
      </c>
      <c r="AB79" s="293"/>
      <c r="AC79" s="283"/>
      <c r="AD79" s="284"/>
      <c r="AE79" s="487">
        <f t="shared" si="11"/>
        <v>0</v>
      </c>
      <c r="AF79" s="467">
        <f>IFERROR('1. Staff Posts and Salaries'!$J78*(1+SUM($M79))*(1+SUM($R79))*(1+SUM($W79))*(1+SUM($AB79))*AE79*$H79,0)</f>
        <v>0</v>
      </c>
      <c r="AG79" s="489">
        <f t="shared" si="12"/>
        <v>0</v>
      </c>
      <c r="AH79" s="326">
        <f t="shared" si="13"/>
        <v>0</v>
      </c>
      <c r="AI79" s="322"/>
      <c r="AJ79" s="2"/>
      <c r="AK79" s="2"/>
      <c r="AL79" s="2"/>
      <c r="AM79" s="2"/>
      <c r="AN79" s="2"/>
      <c r="AO79" s="2"/>
      <c r="AP79" s="2"/>
      <c r="AQ79" s="2"/>
      <c r="AR79" s="2"/>
    </row>
    <row r="80" spans="1:44" ht="15">
      <c r="A80" s="2"/>
      <c r="B80" s="1"/>
      <c r="C80" s="325" t="str">
        <f>IF('1. Staff Posts and Salaries'!C79="","",'1. Staff Posts and Salaries'!C79)</f>
        <v/>
      </c>
      <c r="D80" s="456" t="str">
        <f>IF('1. Staff Posts and Salaries'!D79="","",'1. Staff Posts and Salaries'!D79)</f>
        <v/>
      </c>
      <c r="E80" s="323" t="str">
        <f>IF('1. Staff Posts and Salaries'!E79="","",'1. Staff Posts and Salaries'!E79)</f>
        <v/>
      </c>
      <c r="F80" s="323" t="str">
        <f>IF('1. Staff Posts and Salaries'!F79="","",'1. Staff Posts and Salaries'!F79)</f>
        <v/>
      </c>
      <c r="G80" s="323" t="str">
        <f>IF('1. Staff Posts and Salaries'!G79="","",'1. Staff Posts and Salaries'!G79)</f>
        <v/>
      </c>
      <c r="H80" s="323" t="str">
        <f>IF('1. Staff Posts and Salaries'!H79="","",'1. Staff Posts and Salaries'!K79)</f>
        <v/>
      </c>
      <c r="I80" s="283"/>
      <c r="J80" s="284"/>
      <c r="K80" s="487">
        <f t="shared" si="7"/>
        <v>0</v>
      </c>
      <c r="L80" s="467">
        <f>IFERROR('1. Staff Posts and Salaries'!$J79*K80*$H80,0)</f>
        <v>0</v>
      </c>
      <c r="M80" s="293"/>
      <c r="N80" s="283"/>
      <c r="O80" s="284"/>
      <c r="P80" s="487">
        <f t="shared" si="8"/>
        <v>0</v>
      </c>
      <c r="Q80" s="467">
        <f>IFERROR('1. Staff Posts and Salaries'!$J79*(1+SUM($M80))*P80*$H80,0)</f>
        <v>0</v>
      </c>
      <c r="R80" s="293"/>
      <c r="S80" s="283"/>
      <c r="T80" s="284"/>
      <c r="U80" s="487">
        <f t="shared" si="9"/>
        <v>0</v>
      </c>
      <c r="V80" s="467">
        <f>IFERROR('1. Staff Posts and Salaries'!$J79*(1+SUM($M80))*(1+SUM($R80))*U80*$H80,0)</f>
        <v>0</v>
      </c>
      <c r="W80" s="293"/>
      <c r="X80" s="283"/>
      <c r="Y80" s="284"/>
      <c r="Z80" s="487">
        <f t="shared" si="10"/>
        <v>0</v>
      </c>
      <c r="AA80" s="467">
        <f>IFERROR('1. Staff Posts and Salaries'!$J79*(1+SUM($M80))*(1+SUM($R80))*(1+SUM($W80))*Z80*$H80,0)</f>
        <v>0</v>
      </c>
      <c r="AB80" s="293"/>
      <c r="AC80" s="283"/>
      <c r="AD80" s="284"/>
      <c r="AE80" s="487">
        <f t="shared" si="11"/>
        <v>0</v>
      </c>
      <c r="AF80" s="467">
        <f>IFERROR('1. Staff Posts and Salaries'!$J79*(1+SUM($M80))*(1+SUM($R80))*(1+SUM($W80))*(1+SUM($AB80))*AE80*$H80,0)</f>
        <v>0</v>
      </c>
      <c r="AG80" s="489">
        <f t="shared" si="12"/>
        <v>0</v>
      </c>
      <c r="AH80" s="326">
        <f t="shared" si="13"/>
        <v>0</v>
      </c>
      <c r="AI80" s="322"/>
      <c r="AJ80" s="2"/>
      <c r="AK80" s="2"/>
      <c r="AL80" s="2"/>
      <c r="AM80" s="2"/>
      <c r="AN80" s="2"/>
      <c r="AO80" s="2"/>
      <c r="AP80" s="2"/>
      <c r="AQ80" s="2"/>
      <c r="AR80" s="2"/>
    </row>
    <row r="81" spans="1:44" ht="15">
      <c r="A81" s="2"/>
      <c r="B81" s="1"/>
      <c r="C81" s="325" t="str">
        <f>IF('1. Staff Posts and Salaries'!C80="","",'1. Staff Posts and Salaries'!C80)</f>
        <v/>
      </c>
      <c r="D81" s="456" t="str">
        <f>IF('1. Staff Posts and Salaries'!D80="","",'1. Staff Posts and Salaries'!D80)</f>
        <v/>
      </c>
      <c r="E81" s="323" t="str">
        <f>IF('1. Staff Posts and Salaries'!E80="","",'1. Staff Posts and Salaries'!E80)</f>
        <v/>
      </c>
      <c r="F81" s="323" t="str">
        <f>IF('1. Staff Posts and Salaries'!F80="","",'1. Staff Posts and Salaries'!F80)</f>
        <v/>
      </c>
      <c r="G81" s="323" t="str">
        <f>IF('1. Staff Posts and Salaries'!G80="","",'1. Staff Posts and Salaries'!G80)</f>
        <v/>
      </c>
      <c r="H81" s="323" t="str">
        <f>IF('1. Staff Posts and Salaries'!H80="","",'1. Staff Posts and Salaries'!K80)</f>
        <v/>
      </c>
      <c r="I81" s="283"/>
      <c r="J81" s="284"/>
      <c r="K81" s="487">
        <f t="shared" si="7"/>
        <v>0</v>
      </c>
      <c r="L81" s="467">
        <f>IFERROR('1. Staff Posts and Salaries'!$J80*K81*$H81,0)</f>
        <v>0</v>
      </c>
      <c r="M81" s="293"/>
      <c r="N81" s="283"/>
      <c r="O81" s="284"/>
      <c r="P81" s="487">
        <f t="shared" si="8"/>
        <v>0</v>
      </c>
      <c r="Q81" s="467">
        <f>IFERROR('1. Staff Posts and Salaries'!$J80*(1+SUM($M81))*P81*$H81,0)</f>
        <v>0</v>
      </c>
      <c r="R81" s="293"/>
      <c r="S81" s="283"/>
      <c r="T81" s="284"/>
      <c r="U81" s="487">
        <f t="shared" si="9"/>
        <v>0</v>
      </c>
      <c r="V81" s="467">
        <f>IFERROR('1. Staff Posts and Salaries'!$J80*(1+SUM($M81))*(1+SUM($R81))*U81*$H81,0)</f>
        <v>0</v>
      </c>
      <c r="W81" s="293"/>
      <c r="X81" s="283"/>
      <c r="Y81" s="284"/>
      <c r="Z81" s="487">
        <f t="shared" si="10"/>
        <v>0</v>
      </c>
      <c r="AA81" s="467">
        <f>IFERROR('1. Staff Posts and Salaries'!$J80*(1+SUM($M81))*(1+SUM($R81))*(1+SUM($W81))*Z81*$H81,0)</f>
        <v>0</v>
      </c>
      <c r="AB81" s="293"/>
      <c r="AC81" s="283"/>
      <c r="AD81" s="284"/>
      <c r="AE81" s="487">
        <f t="shared" si="11"/>
        <v>0</v>
      </c>
      <c r="AF81" s="467">
        <f>IFERROR('1. Staff Posts and Salaries'!$J80*(1+SUM($M81))*(1+SUM($R81))*(1+SUM($W81))*(1+SUM($AB81))*AE81*$H81,0)</f>
        <v>0</v>
      </c>
      <c r="AG81" s="489">
        <f t="shared" si="12"/>
        <v>0</v>
      </c>
      <c r="AH81" s="326">
        <f t="shared" si="13"/>
        <v>0</v>
      </c>
      <c r="AI81" s="322"/>
      <c r="AJ81" s="2"/>
      <c r="AK81" s="2"/>
      <c r="AL81" s="2"/>
      <c r="AM81" s="2"/>
      <c r="AN81" s="2"/>
      <c r="AO81" s="2"/>
      <c r="AP81" s="2"/>
      <c r="AQ81" s="2"/>
      <c r="AR81" s="2"/>
    </row>
    <row r="82" spans="1:44" ht="15">
      <c r="A82" s="2"/>
      <c r="B82" s="1"/>
      <c r="C82" s="325" t="str">
        <f>IF('1. Staff Posts and Salaries'!C81="","",'1. Staff Posts and Salaries'!C81)</f>
        <v/>
      </c>
      <c r="D82" s="456" t="str">
        <f>IF('1. Staff Posts and Salaries'!D81="","",'1. Staff Posts and Salaries'!D81)</f>
        <v/>
      </c>
      <c r="E82" s="323" t="str">
        <f>IF('1. Staff Posts and Salaries'!E81="","",'1. Staff Posts and Salaries'!E81)</f>
        <v/>
      </c>
      <c r="F82" s="323" t="str">
        <f>IF('1. Staff Posts and Salaries'!F81="","",'1. Staff Posts and Salaries'!F81)</f>
        <v/>
      </c>
      <c r="G82" s="323" t="str">
        <f>IF('1. Staff Posts and Salaries'!G81="","",'1. Staff Posts and Salaries'!G81)</f>
        <v/>
      </c>
      <c r="H82" s="323" t="str">
        <f>IF('1. Staff Posts and Salaries'!H81="","",'1. Staff Posts and Salaries'!K81)</f>
        <v/>
      </c>
      <c r="I82" s="283"/>
      <c r="J82" s="284"/>
      <c r="K82" s="487">
        <f t="shared" si="7"/>
        <v>0</v>
      </c>
      <c r="L82" s="467">
        <f>IFERROR('1. Staff Posts and Salaries'!$J81*K82*$H82,0)</f>
        <v>0</v>
      </c>
      <c r="M82" s="293"/>
      <c r="N82" s="283"/>
      <c r="O82" s="284"/>
      <c r="P82" s="487">
        <f t="shared" si="8"/>
        <v>0</v>
      </c>
      <c r="Q82" s="467">
        <f>IFERROR('1. Staff Posts and Salaries'!$J81*(1+SUM($M82))*P82*$H82,0)</f>
        <v>0</v>
      </c>
      <c r="R82" s="293"/>
      <c r="S82" s="283"/>
      <c r="T82" s="284"/>
      <c r="U82" s="487">
        <f t="shared" si="9"/>
        <v>0</v>
      </c>
      <c r="V82" s="467">
        <f>IFERROR('1. Staff Posts and Salaries'!$J81*(1+SUM($M82))*(1+SUM($R82))*U82*$H82,0)</f>
        <v>0</v>
      </c>
      <c r="W82" s="293"/>
      <c r="X82" s="283"/>
      <c r="Y82" s="284"/>
      <c r="Z82" s="487">
        <f t="shared" si="10"/>
        <v>0</v>
      </c>
      <c r="AA82" s="467">
        <f>IFERROR('1. Staff Posts and Salaries'!$J81*(1+SUM($M82))*(1+SUM($R82))*(1+SUM($W82))*Z82*$H82,0)</f>
        <v>0</v>
      </c>
      <c r="AB82" s="293"/>
      <c r="AC82" s="283"/>
      <c r="AD82" s="284"/>
      <c r="AE82" s="487">
        <f t="shared" si="11"/>
        <v>0</v>
      </c>
      <c r="AF82" s="467">
        <f>IFERROR('1. Staff Posts and Salaries'!$J81*(1+SUM($M82))*(1+SUM($R82))*(1+SUM($W82))*(1+SUM($AB82))*AE82*$H82,0)</f>
        <v>0</v>
      </c>
      <c r="AG82" s="489">
        <f t="shared" si="12"/>
        <v>0</v>
      </c>
      <c r="AH82" s="326">
        <f t="shared" si="13"/>
        <v>0</v>
      </c>
      <c r="AI82" s="322"/>
      <c r="AJ82" s="2"/>
      <c r="AK82" s="2"/>
      <c r="AL82" s="2"/>
      <c r="AM82" s="2"/>
      <c r="AN82" s="2"/>
      <c r="AO82" s="2"/>
      <c r="AP82" s="2"/>
      <c r="AQ82" s="2"/>
      <c r="AR82" s="2"/>
    </row>
    <row r="83" spans="1:44" ht="15">
      <c r="A83" s="2"/>
      <c r="B83" s="1"/>
      <c r="C83" s="325" t="str">
        <f>IF('1. Staff Posts and Salaries'!C82="","",'1. Staff Posts and Salaries'!C82)</f>
        <v/>
      </c>
      <c r="D83" s="456" t="str">
        <f>IF('1. Staff Posts and Salaries'!D82="","",'1. Staff Posts and Salaries'!D82)</f>
        <v/>
      </c>
      <c r="E83" s="323" t="str">
        <f>IF('1. Staff Posts and Salaries'!E82="","",'1. Staff Posts and Salaries'!E82)</f>
        <v/>
      </c>
      <c r="F83" s="323" t="str">
        <f>IF('1. Staff Posts and Salaries'!F82="","",'1. Staff Posts and Salaries'!F82)</f>
        <v/>
      </c>
      <c r="G83" s="323" t="str">
        <f>IF('1. Staff Posts and Salaries'!G82="","",'1. Staff Posts and Salaries'!G82)</f>
        <v/>
      </c>
      <c r="H83" s="323" t="str">
        <f>IF('1. Staff Posts and Salaries'!H82="","",'1. Staff Posts and Salaries'!K82)</f>
        <v/>
      </c>
      <c r="I83" s="283"/>
      <c r="J83" s="284"/>
      <c r="K83" s="487">
        <f t="shared" si="7"/>
        <v>0</v>
      </c>
      <c r="L83" s="467">
        <f>IFERROR('1. Staff Posts and Salaries'!$J82*K83*$H83,0)</f>
        <v>0</v>
      </c>
      <c r="M83" s="293"/>
      <c r="N83" s="283"/>
      <c r="O83" s="284"/>
      <c r="P83" s="487">
        <f t="shared" si="8"/>
        <v>0</v>
      </c>
      <c r="Q83" s="467">
        <f>IFERROR('1. Staff Posts and Salaries'!$J82*(1+SUM($M83))*P83*$H83,0)</f>
        <v>0</v>
      </c>
      <c r="R83" s="293"/>
      <c r="S83" s="283"/>
      <c r="T83" s="284"/>
      <c r="U83" s="487">
        <f t="shared" si="9"/>
        <v>0</v>
      </c>
      <c r="V83" s="467">
        <f>IFERROR('1. Staff Posts and Salaries'!$J82*(1+SUM($M83))*(1+SUM($R83))*U83*$H83,0)</f>
        <v>0</v>
      </c>
      <c r="W83" s="293"/>
      <c r="X83" s="283"/>
      <c r="Y83" s="284"/>
      <c r="Z83" s="487">
        <f t="shared" si="10"/>
        <v>0</v>
      </c>
      <c r="AA83" s="467">
        <f>IFERROR('1. Staff Posts and Salaries'!$J82*(1+SUM($M83))*(1+SUM($R83))*(1+SUM($W83))*Z83*$H83,0)</f>
        <v>0</v>
      </c>
      <c r="AB83" s="293"/>
      <c r="AC83" s="283"/>
      <c r="AD83" s="284"/>
      <c r="AE83" s="487">
        <f t="shared" si="11"/>
        <v>0</v>
      </c>
      <c r="AF83" s="467">
        <f>IFERROR('1. Staff Posts and Salaries'!$J82*(1+SUM($M83))*(1+SUM($R83))*(1+SUM($W83))*(1+SUM($AB83))*AE83*$H83,0)</f>
        <v>0</v>
      </c>
      <c r="AG83" s="489">
        <f t="shared" si="12"/>
        <v>0</v>
      </c>
      <c r="AH83" s="326">
        <f t="shared" si="13"/>
        <v>0</v>
      </c>
      <c r="AI83" s="322"/>
      <c r="AJ83" s="2"/>
      <c r="AK83" s="2"/>
      <c r="AL83" s="2"/>
      <c r="AM83" s="2"/>
      <c r="AN83" s="2"/>
      <c r="AO83" s="2"/>
      <c r="AP83" s="2"/>
      <c r="AQ83" s="2"/>
      <c r="AR83" s="2"/>
    </row>
    <row r="84" spans="1:44" ht="15">
      <c r="A84" s="2"/>
      <c r="B84" s="1"/>
      <c r="C84" s="325" t="str">
        <f>IF('1. Staff Posts and Salaries'!C83="","",'1. Staff Posts and Salaries'!C83)</f>
        <v/>
      </c>
      <c r="D84" s="456" t="str">
        <f>IF('1. Staff Posts and Salaries'!D83="","",'1. Staff Posts and Salaries'!D83)</f>
        <v/>
      </c>
      <c r="E84" s="323" t="str">
        <f>IF('1. Staff Posts and Salaries'!E83="","",'1. Staff Posts and Salaries'!E83)</f>
        <v/>
      </c>
      <c r="F84" s="323" t="str">
        <f>IF('1. Staff Posts and Salaries'!F83="","",'1. Staff Posts and Salaries'!F83)</f>
        <v/>
      </c>
      <c r="G84" s="323" t="str">
        <f>IF('1. Staff Posts and Salaries'!G83="","",'1. Staff Posts and Salaries'!G83)</f>
        <v/>
      </c>
      <c r="H84" s="323" t="str">
        <f>IF('1. Staff Posts and Salaries'!H83="","",'1. Staff Posts and Salaries'!K83)</f>
        <v/>
      </c>
      <c r="I84" s="283"/>
      <c r="J84" s="284"/>
      <c r="K84" s="487">
        <f t="shared" si="7"/>
        <v>0</v>
      </c>
      <c r="L84" s="467">
        <f>IFERROR('1. Staff Posts and Salaries'!$J83*K84*$H84,0)</f>
        <v>0</v>
      </c>
      <c r="M84" s="293"/>
      <c r="N84" s="283"/>
      <c r="O84" s="284"/>
      <c r="P84" s="487">
        <f t="shared" si="8"/>
        <v>0</v>
      </c>
      <c r="Q84" s="467">
        <f>IFERROR('1. Staff Posts and Salaries'!$J83*(1+SUM($M84))*P84*$H84,0)</f>
        <v>0</v>
      </c>
      <c r="R84" s="293"/>
      <c r="S84" s="283"/>
      <c r="T84" s="284"/>
      <c r="U84" s="487">
        <f t="shared" si="9"/>
        <v>0</v>
      </c>
      <c r="V84" s="467">
        <f>IFERROR('1. Staff Posts and Salaries'!$J83*(1+SUM($M84))*(1+SUM($R84))*U84*$H84,0)</f>
        <v>0</v>
      </c>
      <c r="W84" s="293"/>
      <c r="X84" s="283"/>
      <c r="Y84" s="284"/>
      <c r="Z84" s="487">
        <f t="shared" si="10"/>
        <v>0</v>
      </c>
      <c r="AA84" s="467">
        <f>IFERROR('1. Staff Posts and Salaries'!$J83*(1+SUM($M84))*(1+SUM($R84))*(1+SUM($W84))*Z84*$H84,0)</f>
        <v>0</v>
      </c>
      <c r="AB84" s="293"/>
      <c r="AC84" s="283"/>
      <c r="AD84" s="284"/>
      <c r="AE84" s="487">
        <f t="shared" si="11"/>
        <v>0</v>
      </c>
      <c r="AF84" s="467">
        <f>IFERROR('1. Staff Posts and Salaries'!$J83*(1+SUM($M84))*(1+SUM($R84))*(1+SUM($W84))*(1+SUM($AB84))*AE84*$H84,0)</f>
        <v>0</v>
      </c>
      <c r="AG84" s="489">
        <f t="shared" si="12"/>
        <v>0</v>
      </c>
      <c r="AH84" s="326">
        <f t="shared" si="13"/>
        <v>0</v>
      </c>
      <c r="AI84" s="322"/>
      <c r="AJ84" s="2"/>
      <c r="AK84" s="2"/>
      <c r="AL84" s="2"/>
      <c r="AM84" s="2"/>
      <c r="AN84" s="2"/>
      <c r="AO84" s="2"/>
      <c r="AP84" s="2"/>
      <c r="AQ84" s="2"/>
      <c r="AR84" s="2"/>
    </row>
    <row r="85" spans="1:44" ht="15">
      <c r="A85" s="2"/>
      <c r="B85" s="1"/>
      <c r="C85" s="325" t="str">
        <f>IF('1. Staff Posts and Salaries'!C84="","",'1. Staff Posts and Salaries'!C84)</f>
        <v/>
      </c>
      <c r="D85" s="456" t="str">
        <f>IF('1. Staff Posts and Salaries'!D84="","",'1. Staff Posts and Salaries'!D84)</f>
        <v/>
      </c>
      <c r="E85" s="323" t="str">
        <f>IF('1. Staff Posts and Salaries'!E84="","",'1. Staff Posts and Salaries'!E84)</f>
        <v/>
      </c>
      <c r="F85" s="323" t="str">
        <f>IF('1. Staff Posts and Salaries'!F84="","",'1. Staff Posts and Salaries'!F84)</f>
        <v/>
      </c>
      <c r="G85" s="323" t="str">
        <f>IF('1. Staff Posts and Salaries'!G84="","",'1. Staff Posts and Salaries'!G84)</f>
        <v/>
      </c>
      <c r="H85" s="323" t="str">
        <f>IF('1. Staff Posts and Salaries'!H84="","",'1. Staff Posts and Salaries'!K84)</f>
        <v/>
      </c>
      <c r="I85" s="283"/>
      <c r="J85" s="284"/>
      <c r="K85" s="487">
        <f t="shared" si="7"/>
        <v>0</v>
      </c>
      <c r="L85" s="467">
        <f>IFERROR('1. Staff Posts and Salaries'!$J84*K85*$H85,0)</f>
        <v>0</v>
      </c>
      <c r="M85" s="293"/>
      <c r="N85" s="283"/>
      <c r="O85" s="284"/>
      <c r="P85" s="487">
        <f t="shared" si="8"/>
        <v>0</v>
      </c>
      <c r="Q85" s="467">
        <f>IFERROR('1. Staff Posts and Salaries'!$J84*(1+SUM($M85))*P85*$H85,0)</f>
        <v>0</v>
      </c>
      <c r="R85" s="293"/>
      <c r="S85" s="283"/>
      <c r="T85" s="284"/>
      <c r="U85" s="487">
        <f t="shared" si="9"/>
        <v>0</v>
      </c>
      <c r="V85" s="467">
        <f>IFERROR('1. Staff Posts and Salaries'!$J84*(1+SUM($M85))*(1+SUM($R85))*U85*$H85,0)</f>
        <v>0</v>
      </c>
      <c r="W85" s="293"/>
      <c r="X85" s="283"/>
      <c r="Y85" s="284"/>
      <c r="Z85" s="487">
        <f t="shared" si="10"/>
        <v>0</v>
      </c>
      <c r="AA85" s="467">
        <f>IFERROR('1. Staff Posts and Salaries'!$J84*(1+SUM($M85))*(1+SUM($R85))*(1+SUM($W85))*Z85*$H85,0)</f>
        <v>0</v>
      </c>
      <c r="AB85" s="293"/>
      <c r="AC85" s="283"/>
      <c r="AD85" s="284"/>
      <c r="AE85" s="487">
        <f t="shared" si="11"/>
        <v>0</v>
      </c>
      <c r="AF85" s="467">
        <f>IFERROR('1. Staff Posts and Salaries'!$J84*(1+SUM($M85))*(1+SUM($R85))*(1+SUM($W85))*(1+SUM($AB85))*AE85*$H85,0)</f>
        <v>0</v>
      </c>
      <c r="AG85" s="489">
        <f t="shared" si="12"/>
        <v>0</v>
      </c>
      <c r="AH85" s="326">
        <f t="shared" si="13"/>
        <v>0</v>
      </c>
      <c r="AI85" s="322"/>
      <c r="AJ85" s="2"/>
      <c r="AK85" s="2"/>
      <c r="AL85" s="2"/>
      <c r="AM85" s="2"/>
      <c r="AN85" s="2"/>
      <c r="AO85" s="2"/>
      <c r="AP85" s="2"/>
      <c r="AQ85" s="2"/>
      <c r="AR85" s="2"/>
    </row>
    <row r="86" spans="1:44" ht="15">
      <c r="A86" s="2"/>
      <c r="B86" s="1"/>
      <c r="C86" s="325" t="str">
        <f>IF('1. Staff Posts and Salaries'!C85="","",'1. Staff Posts and Salaries'!C85)</f>
        <v/>
      </c>
      <c r="D86" s="456" t="str">
        <f>IF('1. Staff Posts and Salaries'!D85="","",'1. Staff Posts and Salaries'!D85)</f>
        <v/>
      </c>
      <c r="E86" s="323" t="str">
        <f>IF('1. Staff Posts and Salaries'!E85="","",'1. Staff Posts and Salaries'!E85)</f>
        <v/>
      </c>
      <c r="F86" s="323" t="str">
        <f>IF('1. Staff Posts and Salaries'!F85="","",'1. Staff Posts and Salaries'!F85)</f>
        <v/>
      </c>
      <c r="G86" s="323" t="str">
        <f>IF('1. Staff Posts and Salaries'!G85="","",'1. Staff Posts and Salaries'!G85)</f>
        <v/>
      </c>
      <c r="H86" s="323" t="str">
        <f>IF('1. Staff Posts and Salaries'!H85="","",'1. Staff Posts and Salaries'!K85)</f>
        <v/>
      </c>
      <c r="I86" s="283"/>
      <c r="J86" s="284"/>
      <c r="K86" s="487">
        <f t="shared" si="7"/>
        <v>0</v>
      </c>
      <c r="L86" s="467">
        <f>IFERROR('1. Staff Posts and Salaries'!$J85*K86*$H86,0)</f>
        <v>0</v>
      </c>
      <c r="M86" s="293"/>
      <c r="N86" s="283"/>
      <c r="O86" s="284"/>
      <c r="P86" s="487">
        <f t="shared" si="8"/>
        <v>0</v>
      </c>
      <c r="Q86" s="467">
        <f>IFERROR('1. Staff Posts and Salaries'!$J85*(1+SUM($M86))*P86*$H86,0)</f>
        <v>0</v>
      </c>
      <c r="R86" s="293"/>
      <c r="S86" s="283"/>
      <c r="T86" s="284"/>
      <c r="U86" s="487">
        <f t="shared" si="9"/>
        <v>0</v>
      </c>
      <c r="V86" s="467">
        <f>IFERROR('1. Staff Posts and Salaries'!$J85*(1+SUM($M86))*(1+SUM($R86))*U86*$H86,0)</f>
        <v>0</v>
      </c>
      <c r="W86" s="293"/>
      <c r="X86" s="283"/>
      <c r="Y86" s="284"/>
      <c r="Z86" s="487">
        <f t="shared" si="10"/>
        <v>0</v>
      </c>
      <c r="AA86" s="467">
        <f>IFERROR('1. Staff Posts and Salaries'!$J85*(1+SUM($M86))*(1+SUM($R86))*(1+SUM($W86))*Z86*$H86,0)</f>
        <v>0</v>
      </c>
      <c r="AB86" s="293"/>
      <c r="AC86" s="283"/>
      <c r="AD86" s="284"/>
      <c r="AE86" s="487">
        <f t="shared" si="11"/>
        <v>0</v>
      </c>
      <c r="AF86" s="467">
        <f>IFERROR('1. Staff Posts and Salaries'!$J85*(1+SUM($M86))*(1+SUM($R86))*(1+SUM($W86))*(1+SUM($AB86))*AE86*$H86,0)</f>
        <v>0</v>
      </c>
      <c r="AG86" s="489">
        <f t="shared" si="12"/>
        <v>0</v>
      </c>
      <c r="AH86" s="326">
        <f t="shared" si="13"/>
        <v>0</v>
      </c>
      <c r="AI86" s="322"/>
      <c r="AJ86" s="2"/>
      <c r="AK86" s="2"/>
      <c r="AL86" s="2"/>
      <c r="AM86" s="2"/>
      <c r="AN86" s="2"/>
      <c r="AO86" s="2"/>
      <c r="AP86" s="2"/>
      <c r="AQ86" s="2"/>
      <c r="AR86" s="2"/>
    </row>
    <row r="87" spans="1:44" ht="15">
      <c r="A87" s="2"/>
      <c r="B87" s="1"/>
      <c r="C87" s="325" t="str">
        <f>IF('1. Staff Posts and Salaries'!C86="","",'1. Staff Posts and Salaries'!C86)</f>
        <v/>
      </c>
      <c r="D87" s="456" t="str">
        <f>IF('1. Staff Posts and Salaries'!D86="","",'1. Staff Posts and Salaries'!D86)</f>
        <v/>
      </c>
      <c r="E87" s="323" t="str">
        <f>IF('1. Staff Posts and Salaries'!E86="","",'1. Staff Posts and Salaries'!E86)</f>
        <v/>
      </c>
      <c r="F87" s="323" t="str">
        <f>IF('1. Staff Posts and Salaries'!F86="","",'1. Staff Posts and Salaries'!F86)</f>
        <v/>
      </c>
      <c r="G87" s="323" t="str">
        <f>IF('1. Staff Posts and Salaries'!G86="","",'1. Staff Posts and Salaries'!G86)</f>
        <v/>
      </c>
      <c r="H87" s="323" t="str">
        <f>IF('1. Staff Posts and Salaries'!H86="","",'1. Staff Posts and Salaries'!K86)</f>
        <v/>
      </c>
      <c r="I87" s="283"/>
      <c r="J87" s="284"/>
      <c r="K87" s="487">
        <f t="shared" si="7"/>
        <v>0</v>
      </c>
      <c r="L87" s="467">
        <f>IFERROR('1. Staff Posts and Salaries'!$J86*K87*$H87,0)</f>
        <v>0</v>
      </c>
      <c r="M87" s="293"/>
      <c r="N87" s="283"/>
      <c r="O87" s="284"/>
      <c r="P87" s="487">
        <f t="shared" si="8"/>
        <v>0</v>
      </c>
      <c r="Q87" s="467">
        <f>IFERROR('1. Staff Posts and Salaries'!$J86*(1+SUM($M87))*P87*$H87,0)</f>
        <v>0</v>
      </c>
      <c r="R87" s="293"/>
      <c r="S87" s="283"/>
      <c r="T87" s="284"/>
      <c r="U87" s="487">
        <f t="shared" si="9"/>
        <v>0</v>
      </c>
      <c r="V87" s="467">
        <f>IFERROR('1. Staff Posts and Salaries'!$J86*(1+SUM($M87))*(1+SUM($R87))*U87*$H87,0)</f>
        <v>0</v>
      </c>
      <c r="W87" s="293"/>
      <c r="X87" s="283"/>
      <c r="Y87" s="284"/>
      <c r="Z87" s="487">
        <f t="shared" si="10"/>
        <v>0</v>
      </c>
      <c r="AA87" s="467">
        <f>IFERROR('1. Staff Posts and Salaries'!$J86*(1+SUM($M87))*(1+SUM($R87))*(1+SUM($W87))*Z87*$H87,0)</f>
        <v>0</v>
      </c>
      <c r="AB87" s="293"/>
      <c r="AC87" s="283"/>
      <c r="AD87" s="284"/>
      <c r="AE87" s="487">
        <f t="shared" si="11"/>
        <v>0</v>
      </c>
      <c r="AF87" s="467">
        <f>IFERROR('1. Staff Posts and Salaries'!$J86*(1+SUM($M87))*(1+SUM($R87))*(1+SUM($W87))*(1+SUM($AB87))*AE87*$H87,0)</f>
        <v>0</v>
      </c>
      <c r="AG87" s="489">
        <f t="shared" si="12"/>
        <v>0</v>
      </c>
      <c r="AH87" s="326">
        <f t="shared" si="13"/>
        <v>0</v>
      </c>
      <c r="AI87" s="322"/>
      <c r="AJ87" s="2"/>
      <c r="AK87" s="2"/>
      <c r="AL87" s="2"/>
      <c r="AM87" s="2"/>
      <c r="AN87" s="2"/>
      <c r="AO87" s="2"/>
      <c r="AP87" s="2"/>
      <c r="AQ87" s="2"/>
      <c r="AR87" s="2"/>
    </row>
    <row r="88" spans="1:44" ht="15">
      <c r="A88" s="2"/>
      <c r="B88" s="1"/>
      <c r="C88" s="325" t="str">
        <f>IF('1. Staff Posts and Salaries'!C87="","",'1. Staff Posts and Salaries'!C87)</f>
        <v/>
      </c>
      <c r="D88" s="456" t="str">
        <f>IF('1. Staff Posts and Salaries'!D87="","",'1. Staff Posts and Salaries'!D87)</f>
        <v/>
      </c>
      <c r="E88" s="323" t="str">
        <f>IF('1. Staff Posts and Salaries'!E87="","",'1. Staff Posts and Salaries'!E87)</f>
        <v/>
      </c>
      <c r="F88" s="323" t="str">
        <f>IF('1. Staff Posts and Salaries'!F87="","",'1. Staff Posts and Salaries'!F87)</f>
        <v/>
      </c>
      <c r="G88" s="323" t="str">
        <f>IF('1. Staff Posts and Salaries'!G87="","",'1. Staff Posts and Salaries'!G87)</f>
        <v/>
      </c>
      <c r="H88" s="323" t="str">
        <f>IF('1. Staff Posts and Salaries'!H87="","",'1. Staff Posts and Salaries'!K87)</f>
        <v/>
      </c>
      <c r="I88" s="283"/>
      <c r="J88" s="284"/>
      <c r="K88" s="487">
        <f t="shared" si="7"/>
        <v>0</v>
      </c>
      <c r="L88" s="467">
        <f>IFERROR('1. Staff Posts and Salaries'!$J87*K88*$H88,0)</f>
        <v>0</v>
      </c>
      <c r="M88" s="293"/>
      <c r="N88" s="283"/>
      <c r="O88" s="284"/>
      <c r="P88" s="487">
        <f t="shared" si="8"/>
        <v>0</v>
      </c>
      <c r="Q88" s="467">
        <f>IFERROR('1. Staff Posts and Salaries'!$J87*(1+SUM($M88))*P88*$H88,0)</f>
        <v>0</v>
      </c>
      <c r="R88" s="293"/>
      <c r="S88" s="283"/>
      <c r="T88" s="284"/>
      <c r="U88" s="487">
        <f t="shared" si="9"/>
        <v>0</v>
      </c>
      <c r="V88" s="467">
        <f>IFERROR('1. Staff Posts and Salaries'!$J87*(1+SUM($M88))*(1+SUM($R88))*U88*$H88,0)</f>
        <v>0</v>
      </c>
      <c r="W88" s="293"/>
      <c r="X88" s="283"/>
      <c r="Y88" s="284"/>
      <c r="Z88" s="487">
        <f t="shared" si="10"/>
        <v>0</v>
      </c>
      <c r="AA88" s="467">
        <f>IFERROR('1. Staff Posts and Salaries'!$J87*(1+SUM($M88))*(1+SUM($R88))*(1+SUM($W88))*Z88*$H88,0)</f>
        <v>0</v>
      </c>
      <c r="AB88" s="293"/>
      <c r="AC88" s="283"/>
      <c r="AD88" s="284"/>
      <c r="AE88" s="487">
        <f t="shared" si="11"/>
        <v>0</v>
      </c>
      <c r="AF88" s="467">
        <f>IFERROR('1. Staff Posts and Salaries'!$J87*(1+SUM($M88))*(1+SUM($R88))*(1+SUM($W88))*(1+SUM($AB88))*AE88*$H88,0)</f>
        <v>0</v>
      </c>
      <c r="AG88" s="489">
        <f t="shared" si="12"/>
        <v>0</v>
      </c>
      <c r="AH88" s="326">
        <f t="shared" si="13"/>
        <v>0</v>
      </c>
      <c r="AI88" s="322"/>
      <c r="AJ88" s="2"/>
      <c r="AK88" s="2"/>
      <c r="AL88" s="2"/>
      <c r="AM88" s="2"/>
      <c r="AN88" s="2"/>
      <c r="AO88" s="2"/>
      <c r="AP88" s="2"/>
      <c r="AQ88" s="2"/>
      <c r="AR88" s="2"/>
    </row>
    <row r="89" spans="1:44" ht="15">
      <c r="A89" s="2"/>
      <c r="B89" s="1"/>
      <c r="C89" s="325" t="str">
        <f>IF('1. Staff Posts and Salaries'!C88="","",'1. Staff Posts and Salaries'!C88)</f>
        <v/>
      </c>
      <c r="D89" s="456" t="str">
        <f>IF('1. Staff Posts and Salaries'!D88="","",'1. Staff Posts and Salaries'!D88)</f>
        <v/>
      </c>
      <c r="E89" s="323" t="str">
        <f>IF('1. Staff Posts and Salaries'!E88="","",'1. Staff Posts and Salaries'!E88)</f>
        <v/>
      </c>
      <c r="F89" s="323" t="str">
        <f>IF('1. Staff Posts and Salaries'!F88="","",'1. Staff Posts and Salaries'!F88)</f>
        <v/>
      </c>
      <c r="G89" s="323" t="str">
        <f>IF('1. Staff Posts and Salaries'!G88="","",'1. Staff Posts and Salaries'!G88)</f>
        <v/>
      </c>
      <c r="H89" s="323" t="str">
        <f>IF('1. Staff Posts and Salaries'!H88="","",'1. Staff Posts and Salaries'!K88)</f>
        <v/>
      </c>
      <c r="I89" s="283"/>
      <c r="J89" s="284"/>
      <c r="K89" s="487">
        <f t="shared" si="7"/>
        <v>0</v>
      </c>
      <c r="L89" s="467">
        <f>IFERROR('1. Staff Posts and Salaries'!$J88*K89*$H89,0)</f>
        <v>0</v>
      </c>
      <c r="M89" s="293"/>
      <c r="N89" s="283"/>
      <c r="O89" s="284"/>
      <c r="P89" s="487">
        <f t="shared" si="8"/>
        <v>0</v>
      </c>
      <c r="Q89" s="467">
        <f>IFERROR('1. Staff Posts and Salaries'!$J88*(1+SUM($M89))*P89*$H89,0)</f>
        <v>0</v>
      </c>
      <c r="R89" s="293"/>
      <c r="S89" s="283"/>
      <c r="T89" s="284"/>
      <c r="U89" s="487">
        <f t="shared" si="9"/>
        <v>0</v>
      </c>
      <c r="V89" s="467">
        <f>IFERROR('1. Staff Posts and Salaries'!$J88*(1+SUM($M89))*(1+SUM($R89))*U89*$H89,0)</f>
        <v>0</v>
      </c>
      <c r="W89" s="293"/>
      <c r="X89" s="283"/>
      <c r="Y89" s="284"/>
      <c r="Z89" s="487">
        <f t="shared" si="10"/>
        <v>0</v>
      </c>
      <c r="AA89" s="467">
        <f>IFERROR('1. Staff Posts and Salaries'!$J88*(1+SUM($M89))*(1+SUM($R89))*(1+SUM($W89))*Z89*$H89,0)</f>
        <v>0</v>
      </c>
      <c r="AB89" s="293"/>
      <c r="AC89" s="283"/>
      <c r="AD89" s="284"/>
      <c r="AE89" s="487">
        <f t="shared" si="11"/>
        <v>0</v>
      </c>
      <c r="AF89" s="467">
        <f>IFERROR('1. Staff Posts and Salaries'!$J88*(1+SUM($M89))*(1+SUM($R89))*(1+SUM($W89))*(1+SUM($AB89))*AE89*$H89,0)</f>
        <v>0</v>
      </c>
      <c r="AG89" s="489">
        <f t="shared" si="12"/>
        <v>0</v>
      </c>
      <c r="AH89" s="326">
        <f t="shared" si="13"/>
        <v>0</v>
      </c>
      <c r="AI89" s="322"/>
      <c r="AJ89" s="2"/>
      <c r="AK89" s="2"/>
      <c r="AL89" s="2"/>
      <c r="AM89" s="2"/>
      <c r="AN89" s="2"/>
      <c r="AO89" s="2"/>
      <c r="AP89" s="2"/>
      <c r="AQ89" s="2"/>
      <c r="AR89" s="2"/>
    </row>
    <row r="90" spans="1:44" ht="15">
      <c r="A90" s="2"/>
      <c r="B90" s="1"/>
      <c r="C90" s="325" t="str">
        <f>IF('1. Staff Posts and Salaries'!C89="","",'1. Staff Posts and Salaries'!C89)</f>
        <v/>
      </c>
      <c r="D90" s="456" t="str">
        <f>IF('1. Staff Posts and Salaries'!D89="","",'1. Staff Posts and Salaries'!D89)</f>
        <v/>
      </c>
      <c r="E90" s="323" t="str">
        <f>IF('1. Staff Posts and Salaries'!E89="","",'1. Staff Posts and Salaries'!E89)</f>
        <v/>
      </c>
      <c r="F90" s="323" t="str">
        <f>IF('1. Staff Posts and Salaries'!F89="","",'1. Staff Posts and Salaries'!F89)</f>
        <v/>
      </c>
      <c r="G90" s="323" t="str">
        <f>IF('1. Staff Posts and Salaries'!G89="","",'1. Staff Posts and Salaries'!G89)</f>
        <v/>
      </c>
      <c r="H90" s="323" t="str">
        <f>IF('1. Staff Posts and Salaries'!H89="","",'1. Staff Posts and Salaries'!K89)</f>
        <v/>
      </c>
      <c r="I90" s="283"/>
      <c r="J90" s="284"/>
      <c r="K90" s="487">
        <f t="shared" si="7"/>
        <v>0</v>
      </c>
      <c r="L90" s="467">
        <f>IFERROR('1. Staff Posts and Salaries'!$J89*K90*$H90,0)</f>
        <v>0</v>
      </c>
      <c r="M90" s="293"/>
      <c r="N90" s="283"/>
      <c r="O90" s="284"/>
      <c r="P90" s="487">
        <f t="shared" si="8"/>
        <v>0</v>
      </c>
      <c r="Q90" s="467">
        <f>IFERROR('1. Staff Posts and Salaries'!$J89*(1+SUM($M90))*P90*$H90,0)</f>
        <v>0</v>
      </c>
      <c r="R90" s="293"/>
      <c r="S90" s="283"/>
      <c r="T90" s="284"/>
      <c r="U90" s="487">
        <f t="shared" si="9"/>
        <v>0</v>
      </c>
      <c r="V90" s="467">
        <f>IFERROR('1. Staff Posts and Salaries'!$J89*(1+SUM($M90))*(1+SUM($R90))*U90*$H90,0)</f>
        <v>0</v>
      </c>
      <c r="W90" s="293"/>
      <c r="X90" s="283"/>
      <c r="Y90" s="284"/>
      <c r="Z90" s="487">
        <f t="shared" si="10"/>
        <v>0</v>
      </c>
      <c r="AA90" s="467">
        <f>IFERROR('1. Staff Posts and Salaries'!$J89*(1+SUM($M90))*(1+SUM($R90))*(1+SUM($W90))*Z90*$H90,0)</f>
        <v>0</v>
      </c>
      <c r="AB90" s="293"/>
      <c r="AC90" s="283"/>
      <c r="AD90" s="284"/>
      <c r="AE90" s="487">
        <f t="shared" si="11"/>
        <v>0</v>
      </c>
      <c r="AF90" s="467">
        <f>IFERROR('1. Staff Posts and Salaries'!$J89*(1+SUM($M90))*(1+SUM($R90))*(1+SUM($W90))*(1+SUM($AB90))*AE90*$H90,0)</f>
        <v>0</v>
      </c>
      <c r="AG90" s="489">
        <f t="shared" si="12"/>
        <v>0</v>
      </c>
      <c r="AH90" s="326">
        <f t="shared" si="13"/>
        <v>0</v>
      </c>
      <c r="AI90" s="322"/>
      <c r="AJ90" s="2"/>
      <c r="AK90" s="2"/>
      <c r="AL90" s="2"/>
      <c r="AM90" s="2"/>
      <c r="AN90" s="2"/>
      <c r="AO90" s="2"/>
      <c r="AP90" s="2"/>
      <c r="AQ90" s="2"/>
      <c r="AR90" s="2"/>
    </row>
    <row r="91" spans="1:44" ht="15">
      <c r="A91" s="2"/>
      <c r="B91" s="1"/>
      <c r="C91" s="325" t="str">
        <f>IF('1. Staff Posts and Salaries'!C90="","",'1. Staff Posts and Salaries'!C90)</f>
        <v/>
      </c>
      <c r="D91" s="456" t="str">
        <f>IF('1. Staff Posts and Salaries'!D90="","",'1. Staff Posts and Salaries'!D90)</f>
        <v/>
      </c>
      <c r="E91" s="323" t="str">
        <f>IF('1. Staff Posts and Salaries'!E90="","",'1. Staff Posts and Salaries'!E90)</f>
        <v/>
      </c>
      <c r="F91" s="323" t="str">
        <f>IF('1. Staff Posts and Salaries'!F90="","",'1. Staff Posts and Salaries'!F90)</f>
        <v/>
      </c>
      <c r="G91" s="323" t="str">
        <f>IF('1. Staff Posts and Salaries'!G90="","",'1. Staff Posts and Salaries'!G90)</f>
        <v/>
      </c>
      <c r="H91" s="323" t="str">
        <f>IF('1. Staff Posts and Salaries'!H90="","",'1. Staff Posts and Salaries'!K90)</f>
        <v/>
      </c>
      <c r="I91" s="283"/>
      <c r="J91" s="284"/>
      <c r="K91" s="487">
        <f t="shared" si="7"/>
        <v>0</v>
      </c>
      <c r="L91" s="467">
        <f>IFERROR('1. Staff Posts and Salaries'!$J90*K91*$H91,0)</f>
        <v>0</v>
      </c>
      <c r="M91" s="293"/>
      <c r="N91" s="283"/>
      <c r="O91" s="284"/>
      <c r="P91" s="487">
        <f t="shared" si="8"/>
        <v>0</v>
      </c>
      <c r="Q91" s="467">
        <f>IFERROR('1. Staff Posts and Salaries'!$J90*(1+SUM($M91))*P91*$H91,0)</f>
        <v>0</v>
      </c>
      <c r="R91" s="293"/>
      <c r="S91" s="283"/>
      <c r="T91" s="284"/>
      <c r="U91" s="487">
        <f t="shared" si="9"/>
        <v>0</v>
      </c>
      <c r="V91" s="467">
        <f>IFERROR('1. Staff Posts and Salaries'!$J90*(1+SUM($M91))*(1+SUM($R91))*U91*$H91,0)</f>
        <v>0</v>
      </c>
      <c r="W91" s="293"/>
      <c r="X91" s="283"/>
      <c r="Y91" s="284"/>
      <c r="Z91" s="487">
        <f t="shared" si="10"/>
        <v>0</v>
      </c>
      <c r="AA91" s="467">
        <f>IFERROR('1. Staff Posts and Salaries'!$J90*(1+SUM($M91))*(1+SUM($R91))*(1+SUM($W91))*Z91*$H91,0)</f>
        <v>0</v>
      </c>
      <c r="AB91" s="293"/>
      <c r="AC91" s="283"/>
      <c r="AD91" s="284"/>
      <c r="AE91" s="487">
        <f t="shared" si="11"/>
        <v>0</v>
      </c>
      <c r="AF91" s="467">
        <f>IFERROR('1. Staff Posts and Salaries'!$J90*(1+SUM($M91))*(1+SUM($R91))*(1+SUM($W91))*(1+SUM($AB91))*AE91*$H91,0)</f>
        <v>0</v>
      </c>
      <c r="AG91" s="489">
        <f t="shared" si="12"/>
        <v>0</v>
      </c>
      <c r="AH91" s="326">
        <f t="shared" si="13"/>
        <v>0</v>
      </c>
      <c r="AI91" s="322"/>
      <c r="AJ91" s="2"/>
      <c r="AK91" s="2"/>
      <c r="AL91" s="2"/>
      <c r="AM91" s="2"/>
      <c r="AN91" s="2"/>
      <c r="AO91" s="2"/>
      <c r="AP91" s="2"/>
      <c r="AQ91" s="2"/>
      <c r="AR91" s="2"/>
    </row>
    <row r="92" spans="1:44" ht="15">
      <c r="A92" s="2"/>
      <c r="B92" s="1"/>
      <c r="C92" s="325" t="str">
        <f>IF('1. Staff Posts and Salaries'!C91="","",'1. Staff Posts and Salaries'!C91)</f>
        <v/>
      </c>
      <c r="D92" s="456" t="str">
        <f>IF('1. Staff Posts and Salaries'!D91="","",'1. Staff Posts and Salaries'!D91)</f>
        <v/>
      </c>
      <c r="E92" s="323" t="str">
        <f>IF('1. Staff Posts and Salaries'!E91="","",'1. Staff Posts and Salaries'!E91)</f>
        <v/>
      </c>
      <c r="F92" s="323" t="str">
        <f>IF('1. Staff Posts and Salaries'!F91="","",'1. Staff Posts and Salaries'!F91)</f>
        <v/>
      </c>
      <c r="G92" s="323" t="str">
        <f>IF('1. Staff Posts and Salaries'!G91="","",'1. Staff Posts and Salaries'!G91)</f>
        <v/>
      </c>
      <c r="H92" s="323" t="str">
        <f>IF('1. Staff Posts and Salaries'!H91="","",'1. Staff Posts and Salaries'!K91)</f>
        <v/>
      </c>
      <c r="I92" s="283"/>
      <c r="J92" s="284"/>
      <c r="K92" s="487">
        <f t="shared" si="7"/>
        <v>0</v>
      </c>
      <c r="L92" s="467">
        <f>IFERROR('1. Staff Posts and Salaries'!$J91*K92*$H92,0)</f>
        <v>0</v>
      </c>
      <c r="M92" s="293"/>
      <c r="N92" s="283"/>
      <c r="O92" s="284"/>
      <c r="P92" s="487">
        <f t="shared" si="8"/>
        <v>0</v>
      </c>
      <c r="Q92" s="467">
        <f>IFERROR('1. Staff Posts and Salaries'!$J91*(1+SUM($M92))*P92*$H92,0)</f>
        <v>0</v>
      </c>
      <c r="R92" s="293"/>
      <c r="S92" s="283"/>
      <c r="T92" s="284"/>
      <c r="U92" s="487">
        <f t="shared" si="9"/>
        <v>0</v>
      </c>
      <c r="V92" s="467">
        <f>IFERROR('1. Staff Posts and Salaries'!$J91*(1+SUM($M92))*(1+SUM($R92))*U92*$H92,0)</f>
        <v>0</v>
      </c>
      <c r="W92" s="293"/>
      <c r="X92" s="283"/>
      <c r="Y92" s="284"/>
      <c r="Z92" s="487">
        <f t="shared" si="10"/>
        <v>0</v>
      </c>
      <c r="AA92" s="467">
        <f>IFERROR('1. Staff Posts and Salaries'!$J91*(1+SUM($M92))*(1+SUM($R92))*(1+SUM($W92))*Z92*$H92,0)</f>
        <v>0</v>
      </c>
      <c r="AB92" s="293"/>
      <c r="AC92" s="283"/>
      <c r="AD92" s="284"/>
      <c r="AE92" s="487">
        <f t="shared" si="11"/>
        <v>0</v>
      </c>
      <c r="AF92" s="467">
        <f>IFERROR('1. Staff Posts and Salaries'!$J91*(1+SUM($M92))*(1+SUM($R92))*(1+SUM($W92))*(1+SUM($AB92))*AE92*$H92,0)</f>
        <v>0</v>
      </c>
      <c r="AG92" s="489">
        <f t="shared" si="12"/>
        <v>0</v>
      </c>
      <c r="AH92" s="326">
        <f t="shared" si="13"/>
        <v>0</v>
      </c>
      <c r="AI92" s="322"/>
      <c r="AJ92" s="2"/>
      <c r="AK92" s="2"/>
      <c r="AL92" s="2"/>
      <c r="AM92" s="2"/>
      <c r="AN92" s="2"/>
      <c r="AO92" s="2"/>
      <c r="AP92" s="2"/>
      <c r="AQ92" s="2"/>
      <c r="AR92" s="2"/>
    </row>
    <row r="93" spans="1:44" ht="15">
      <c r="A93" s="2"/>
      <c r="B93" s="1"/>
      <c r="C93" s="325" t="str">
        <f>IF('1. Staff Posts and Salaries'!C92="","",'1. Staff Posts and Salaries'!C92)</f>
        <v/>
      </c>
      <c r="D93" s="456" t="str">
        <f>IF('1. Staff Posts and Salaries'!D92="","",'1. Staff Posts and Salaries'!D92)</f>
        <v/>
      </c>
      <c r="E93" s="323" t="str">
        <f>IF('1. Staff Posts and Salaries'!E92="","",'1. Staff Posts and Salaries'!E92)</f>
        <v/>
      </c>
      <c r="F93" s="323" t="str">
        <f>IF('1. Staff Posts and Salaries'!F92="","",'1. Staff Posts and Salaries'!F92)</f>
        <v/>
      </c>
      <c r="G93" s="323" t="str">
        <f>IF('1. Staff Posts and Salaries'!G92="","",'1. Staff Posts and Salaries'!G92)</f>
        <v/>
      </c>
      <c r="H93" s="323" t="str">
        <f>IF('1. Staff Posts and Salaries'!H92="","",'1. Staff Posts and Salaries'!K92)</f>
        <v/>
      </c>
      <c r="I93" s="283"/>
      <c r="J93" s="284"/>
      <c r="K93" s="487">
        <f t="shared" si="7"/>
        <v>0</v>
      </c>
      <c r="L93" s="467">
        <f>IFERROR('1. Staff Posts and Salaries'!$J92*K93*$H93,0)</f>
        <v>0</v>
      </c>
      <c r="M93" s="293"/>
      <c r="N93" s="283"/>
      <c r="O93" s="284"/>
      <c r="P93" s="487">
        <f t="shared" si="8"/>
        <v>0</v>
      </c>
      <c r="Q93" s="467">
        <f>IFERROR('1. Staff Posts and Salaries'!$J92*(1+SUM($M93))*P93*$H93,0)</f>
        <v>0</v>
      </c>
      <c r="R93" s="293"/>
      <c r="S93" s="283"/>
      <c r="T93" s="284"/>
      <c r="U93" s="487">
        <f t="shared" si="9"/>
        <v>0</v>
      </c>
      <c r="V93" s="467">
        <f>IFERROR('1. Staff Posts and Salaries'!$J92*(1+SUM($M93))*(1+SUM($R93))*U93*$H93,0)</f>
        <v>0</v>
      </c>
      <c r="W93" s="293"/>
      <c r="X93" s="283"/>
      <c r="Y93" s="284"/>
      <c r="Z93" s="487">
        <f t="shared" si="10"/>
        <v>0</v>
      </c>
      <c r="AA93" s="467">
        <f>IFERROR('1. Staff Posts and Salaries'!$J92*(1+SUM($M93))*(1+SUM($R93))*(1+SUM($W93))*Z93*$H93,0)</f>
        <v>0</v>
      </c>
      <c r="AB93" s="293"/>
      <c r="AC93" s="283"/>
      <c r="AD93" s="284"/>
      <c r="AE93" s="487">
        <f t="shared" si="11"/>
        <v>0</v>
      </c>
      <c r="AF93" s="467">
        <f>IFERROR('1. Staff Posts and Salaries'!$J92*(1+SUM($M93))*(1+SUM($R93))*(1+SUM($W93))*(1+SUM($AB93))*AE93*$H93,0)</f>
        <v>0</v>
      </c>
      <c r="AG93" s="489">
        <f t="shared" si="12"/>
        <v>0</v>
      </c>
      <c r="AH93" s="326">
        <f t="shared" si="13"/>
        <v>0</v>
      </c>
      <c r="AI93" s="322"/>
      <c r="AJ93" s="2"/>
      <c r="AK93" s="2"/>
      <c r="AL93" s="2"/>
      <c r="AM93" s="2"/>
      <c r="AN93" s="2"/>
      <c r="AO93" s="2"/>
      <c r="AP93" s="2"/>
      <c r="AQ93" s="2"/>
      <c r="AR93" s="2"/>
    </row>
    <row r="94" spans="1:44" ht="15">
      <c r="A94" s="2"/>
      <c r="B94" s="1"/>
      <c r="C94" s="325" t="str">
        <f>IF('1. Staff Posts and Salaries'!C93="","",'1. Staff Posts and Salaries'!C93)</f>
        <v/>
      </c>
      <c r="D94" s="456" t="str">
        <f>IF('1. Staff Posts and Salaries'!D93="","",'1. Staff Posts and Salaries'!D93)</f>
        <v/>
      </c>
      <c r="E94" s="323" t="str">
        <f>IF('1. Staff Posts and Salaries'!E93="","",'1. Staff Posts and Salaries'!E93)</f>
        <v/>
      </c>
      <c r="F94" s="323" t="str">
        <f>IF('1. Staff Posts and Salaries'!F93="","",'1. Staff Posts and Salaries'!F93)</f>
        <v/>
      </c>
      <c r="G94" s="323" t="str">
        <f>IF('1. Staff Posts and Salaries'!G93="","",'1. Staff Posts and Salaries'!G93)</f>
        <v/>
      </c>
      <c r="H94" s="323" t="str">
        <f>IF('1. Staff Posts and Salaries'!H93="","",'1. Staff Posts and Salaries'!K93)</f>
        <v/>
      </c>
      <c r="I94" s="283"/>
      <c r="J94" s="284"/>
      <c r="K94" s="487">
        <f t="shared" si="7"/>
        <v>0</v>
      </c>
      <c r="L94" s="467">
        <f>IFERROR('1. Staff Posts and Salaries'!$J93*K94*$H94,0)</f>
        <v>0</v>
      </c>
      <c r="M94" s="293"/>
      <c r="N94" s="283"/>
      <c r="O94" s="284"/>
      <c r="P94" s="487">
        <f t="shared" si="8"/>
        <v>0</v>
      </c>
      <c r="Q94" s="467">
        <f>IFERROR('1. Staff Posts and Salaries'!$J93*(1+SUM($M94))*P94*$H94,0)</f>
        <v>0</v>
      </c>
      <c r="R94" s="293"/>
      <c r="S94" s="283"/>
      <c r="T94" s="284"/>
      <c r="U94" s="487">
        <f t="shared" si="9"/>
        <v>0</v>
      </c>
      <c r="V94" s="467">
        <f>IFERROR('1. Staff Posts and Salaries'!$J93*(1+SUM($M94))*(1+SUM($R94))*U94*$H94,0)</f>
        <v>0</v>
      </c>
      <c r="W94" s="293"/>
      <c r="X94" s="283"/>
      <c r="Y94" s="284"/>
      <c r="Z94" s="487">
        <f t="shared" si="10"/>
        <v>0</v>
      </c>
      <c r="AA94" s="467">
        <f>IFERROR('1. Staff Posts and Salaries'!$J93*(1+SUM($M94))*(1+SUM($R94))*(1+SUM($W94))*Z94*$H94,0)</f>
        <v>0</v>
      </c>
      <c r="AB94" s="293"/>
      <c r="AC94" s="283"/>
      <c r="AD94" s="284"/>
      <c r="AE94" s="487">
        <f t="shared" si="11"/>
        <v>0</v>
      </c>
      <c r="AF94" s="467">
        <f>IFERROR('1. Staff Posts and Salaries'!$J93*(1+SUM($M94))*(1+SUM($R94))*(1+SUM($W94))*(1+SUM($AB94))*AE94*$H94,0)</f>
        <v>0</v>
      </c>
      <c r="AG94" s="489">
        <f t="shared" si="12"/>
        <v>0</v>
      </c>
      <c r="AH94" s="326">
        <f t="shared" si="13"/>
        <v>0</v>
      </c>
      <c r="AI94" s="322"/>
      <c r="AJ94" s="2"/>
      <c r="AK94" s="2"/>
      <c r="AL94" s="2"/>
      <c r="AM94" s="2"/>
      <c r="AN94" s="2"/>
      <c r="AO94" s="2"/>
      <c r="AP94" s="2"/>
      <c r="AQ94" s="2"/>
      <c r="AR94" s="2"/>
    </row>
    <row r="95" spans="1:44" ht="15">
      <c r="A95" s="2"/>
      <c r="B95" s="1"/>
      <c r="C95" s="325" t="str">
        <f>IF('1. Staff Posts and Salaries'!C94="","",'1. Staff Posts and Salaries'!C94)</f>
        <v/>
      </c>
      <c r="D95" s="456" t="str">
        <f>IF('1. Staff Posts and Salaries'!D94="","",'1. Staff Posts and Salaries'!D94)</f>
        <v/>
      </c>
      <c r="E95" s="323" t="str">
        <f>IF('1. Staff Posts and Salaries'!E94="","",'1. Staff Posts and Salaries'!E94)</f>
        <v/>
      </c>
      <c r="F95" s="323" t="str">
        <f>IF('1. Staff Posts and Salaries'!F94="","",'1. Staff Posts and Salaries'!F94)</f>
        <v/>
      </c>
      <c r="G95" s="323" t="str">
        <f>IF('1. Staff Posts and Salaries'!G94="","",'1. Staff Posts and Salaries'!G94)</f>
        <v/>
      </c>
      <c r="H95" s="323" t="str">
        <f>IF('1. Staff Posts and Salaries'!H94="","",'1. Staff Posts and Salaries'!K94)</f>
        <v/>
      </c>
      <c r="I95" s="283"/>
      <c r="J95" s="284"/>
      <c r="K95" s="487">
        <f t="shared" si="7"/>
        <v>0</v>
      </c>
      <c r="L95" s="467">
        <f>IFERROR('1. Staff Posts and Salaries'!$J94*K95*$H95,0)</f>
        <v>0</v>
      </c>
      <c r="M95" s="293"/>
      <c r="N95" s="283"/>
      <c r="O95" s="284"/>
      <c r="P95" s="487">
        <f t="shared" si="8"/>
        <v>0</v>
      </c>
      <c r="Q95" s="467">
        <f>IFERROR('1. Staff Posts and Salaries'!$J94*(1+SUM($M95))*P95*$H95,0)</f>
        <v>0</v>
      </c>
      <c r="R95" s="293"/>
      <c r="S95" s="283"/>
      <c r="T95" s="284"/>
      <c r="U95" s="487">
        <f t="shared" si="9"/>
        <v>0</v>
      </c>
      <c r="V95" s="467">
        <f>IFERROR('1. Staff Posts and Salaries'!$J94*(1+SUM($M95))*(1+SUM($R95))*U95*$H95,0)</f>
        <v>0</v>
      </c>
      <c r="W95" s="293"/>
      <c r="X95" s="283"/>
      <c r="Y95" s="284"/>
      <c r="Z95" s="487">
        <f t="shared" si="10"/>
        <v>0</v>
      </c>
      <c r="AA95" s="467">
        <f>IFERROR('1. Staff Posts and Salaries'!$J94*(1+SUM($M95))*(1+SUM($R95))*(1+SUM($W95))*Z95*$H95,0)</f>
        <v>0</v>
      </c>
      <c r="AB95" s="293"/>
      <c r="AC95" s="283"/>
      <c r="AD95" s="284"/>
      <c r="AE95" s="487">
        <f t="shared" si="11"/>
        <v>0</v>
      </c>
      <c r="AF95" s="467">
        <f>IFERROR('1. Staff Posts and Salaries'!$J94*(1+SUM($M95))*(1+SUM($R95))*(1+SUM($W95))*(1+SUM($AB95))*AE95*$H95,0)</f>
        <v>0</v>
      </c>
      <c r="AG95" s="489">
        <f t="shared" si="12"/>
        <v>0</v>
      </c>
      <c r="AH95" s="326">
        <f t="shared" si="13"/>
        <v>0</v>
      </c>
      <c r="AI95" s="322"/>
      <c r="AJ95" s="2"/>
      <c r="AK95" s="2"/>
      <c r="AL95" s="2"/>
      <c r="AM95" s="2"/>
      <c r="AN95" s="2"/>
      <c r="AO95" s="2"/>
      <c r="AP95" s="2"/>
      <c r="AQ95" s="2"/>
      <c r="AR95" s="2"/>
    </row>
    <row r="96" spans="1:44" ht="15">
      <c r="A96" s="2"/>
      <c r="B96" s="1"/>
      <c r="C96" s="325" t="str">
        <f>IF('1. Staff Posts and Salaries'!C95="","",'1. Staff Posts and Salaries'!C95)</f>
        <v/>
      </c>
      <c r="D96" s="456" t="str">
        <f>IF('1. Staff Posts and Salaries'!D95="","",'1. Staff Posts and Salaries'!D95)</f>
        <v/>
      </c>
      <c r="E96" s="323" t="str">
        <f>IF('1. Staff Posts and Salaries'!E95="","",'1. Staff Posts and Salaries'!E95)</f>
        <v/>
      </c>
      <c r="F96" s="323" t="str">
        <f>IF('1. Staff Posts and Salaries'!F95="","",'1. Staff Posts and Salaries'!F95)</f>
        <v/>
      </c>
      <c r="G96" s="323" t="str">
        <f>IF('1. Staff Posts and Salaries'!G95="","",'1. Staff Posts and Salaries'!G95)</f>
        <v/>
      </c>
      <c r="H96" s="323" t="str">
        <f>IF('1. Staff Posts and Salaries'!H95="","",'1. Staff Posts and Salaries'!K95)</f>
        <v/>
      </c>
      <c r="I96" s="283"/>
      <c r="J96" s="284"/>
      <c r="K96" s="487">
        <f t="shared" si="7"/>
        <v>0</v>
      </c>
      <c r="L96" s="467">
        <f>IFERROR('1. Staff Posts and Salaries'!$J95*K96*$H96,0)</f>
        <v>0</v>
      </c>
      <c r="M96" s="293"/>
      <c r="N96" s="283"/>
      <c r="O96" s="284"/>
      <c r="P96" s="487">
        <f t="shared" si="8"/>
        <v>0</v>
      </c>
      <c r="Q96" s="467">
        <f>IFERROR('1. Staff Posts and Salaries'!$J95*(1+SUM($M96))*P96*$H96,0)</f>
        <v>0</v>
      </c>
      <c r="R96" s="293"/>
      <c r="S96" s="283"/>
      <c r="T96" s="284"/>
      <c r="U96" s="487">
        <f t="shared" si="9"/>
        <v>0</v>
      </c>
      <c r="V96" s="467">
        <f>IFERROR('1. Staff Posts and Salaries'!$J95*(1+SUM($M96))*(1+SUM($R96))*U96*$H96,0)</f>
        <v>0</v>
      </c>
      <c r="W96" s="293"/>
      <c r="X96" s="283"/>
      <c r="Y96" s="284"/>
      <c r="Z96" s="487">
        <f t="shared" si="10"/>
        <v>0</v>
      </c>
      <c r="AA96" s="467">
        <f>IFERROR('1. Staff Posts and Salaries'!$J95*(1+SUM($M96))*(1+SUM($R96))*(1+SUM($W96))*Z96*$H96,0)</f>
        <v>0</v>
      </c>
      <c r="AB96" s="293"/>
      <c r="AC96" s="283"/>
      <c r="AD96" s="284"/>
      <c r="AE96" s="487">
        <f t="shared" si="11"/>
        <v>0</v>
      </c>
      <c r="AF96" s="467">
        <f>IFERROR('1. Staff Posts and Salaries'!$J95*(1+SUM($M96))*(1+SUM($R96))*(1+SUM($W96))*(1+SUM($AB96))*AE96*$H96,0)</f>
        <v>0</v>
      </c>
      <c r="AG96" s="489">
        <f t="shared" si="12"/>
        <v>0</v>
      </c>
      <c r="AH96" s="326">
        <f t="shared" si="13"/>
        <v>0</v>
      </c>
      <c r="AI96" s="322"/>
      <c r="AJ96" s="2"/>
      <c r="AK96" s="2"/>
      <c r="AL96" s="2"/>
      <c r="AM96" s="2"/>
      <c r="AN96" s="2"/>
      <c r="AO96" s="2"/>
      <c r="AP96" s="2"/>
      <c r="AQ96" s="2"/>
      <c r="AR96" s="2"/>
    </row>
    <row r="97" spans="1:44" ht="15">
      <c r="A97" s="2"/>
      <c r="B97" s="1"/>
      <c r="C97" s="325" t="str">
        <f>IF('1. Staff Posts and Salaries'!C96="","",'1. Staff Posts and Salaries'!C96)</f>
        <v/>
      </c>
      <c r="D97" s="456" t="str">
        <f>IF('1. Staff Posts and Salaries'!D96="","",'1. Staff Posts and Salaries'!D96)</f>
        <v/>
      </c>
      <c r="E97" s="323" t="str">
        <f>IF('1. Staff Posts and Salaries'!E96="","",'1. Staff Posts and Salaries'!E96)</f>
        <v/>
      </c>
      <c r="F97" s="323" t="str">
        <f>IF('1. Staff Posts and Salaries'!F96="","",'1. Staff Posts and Salaries'!F96)</f>
        <v/>
      </c>
      <c r="G97" s="323" t="str">
        <f>IF('1. Staff Posts and Salaries'!G96="","",'1. Staff Posts and Salaries'!G96)</f>
        <v/>
      </c>
      <c r="H97" s="323" t="str">
        <f>IF('1. Staff Posts and Salaries'!H96="","",'1. Staff Posts and Salaries'!K96)</f>
        <v/>
      </c>
      <c r="I97" s="283"/>
      <c r="J97" s="284"/>
      <c r="K97" s="487">
        <f t="shared" si="7"/>
        <v>0</v>
      </c>
      <c r="L97" s="467">
        <f>IFERROR('1. Staff Posts and Salaries'!$J96*K97*$H97,0)</f>
        <v>0</v>
      </c>
      <c r="M97" s="293"/>
      <c r="N97" s="283"/>
      <c r="O97" s="284"/>
      <c r="P97" s="487">
        <f t="shared" si="8"/>
        <v>0</v>
      </c>
      <c r="Q97" s="467">
        <f>IFERROR('1. Staff Posts and Salaries'!$J96*(1+SUM($M97))*P97*$H97,0)</f>
        <v>0</v>
      </c>
      <c r="R97" s="293"/>
      <c r="S97" s="283"/>
      <c r="T97" s="284"/>
      <c r="U97" s="487">
        <f t="shared" si="9"/>
        <v>0</v>
      </c>
      <c r="V97" s="467">
        <f>IFERROR('1. Staff Posts and Salaries'!$J96*(1+SUM($M97))*(1+SUM($R97))*U97*$H97,0)</f>
        <v>0</v>
      </c>
      <c r="W97" s="293"/>
      <c r="X97" s="283"/>
      <c r="Y97" s="284"/>
      <c r="Z97" s="487">
        <f t="shared" si="10"/>
        <v>0</v>
      </c>
      <c r="AA97" s="467">
        <f>IFERROR('1. Staff Posts and Salaries'!$J96*(1+SUM($M97))*(1+SUM($R97))*(1+SUM($W97))*Z97*$H97,0)</f>
        <v>0</v>
      </c>
      <c r="AB97" s="293"/>
      <c r="AC97" s="283"/>
      <c r="AD97" s="284"/>
      <c r="AE97" s="487">
        <f t="shared" si="11"/>
        <v>0</v>
      </c>
      <c r="AF97" s="467">
        <f>IFERROR('1. Staff Posts and Salaries'!$J96*(1+SUM($M97))*(1+SUM($R97))*(1+SUM($W97))*(1+SUM($AB97))*AE97*$H97,0)</f>
        <v>0</v>
      </c>
      <c r="AG97" s="489">
        <f t="shared" si="12"/>
        <v>0</v>
      </c>
      <c r="AH97" s="326">
        <f t="shared" si="13"/>
        <v>0</v>
      </c>
      <c r="AI97" s="322"/>
      <c r="AJ97" s="2"/>
      <c r="AK97" s="2"/>
      <c r="AL97" s="2"/>
      <c r="AM97" s="2"/>
      <c r="AN97" s="2"/>
      <c r="AO97" s="2"/>
      <c r="AP97" s="2"/>
      <c r="AQ97" s="2"/>
      <c r="AR97" s="2"/>
    </row>
    <row r="98" spans="1:44" ht="15">
      <c r="A98" s="2"/>
      <c r="B98" s="1"/>
      <c r="C98" s="325" t="str">
        <f>IF('1. Staff Posts and Salaries'!C97="","",'1. Staff Posts and Salaries'!C97)</f>
        <v/>
      </c>
      <c r="D98" s="456" t="str">
        <f>IF('1. Staff Posts and Salaries'!D97="","",'1. Staff Posts and Salaries'!D97)</f>
        <v/>
      </c>
      <c r="E98" s="323" t="str">
        <f>IF('1. Staff Posts and Salaries'!E97="","",'1. Staff Posts and Salaries'!E97)</f>
        <v/>
      </c>
      <c r="F98" s="323" t="str">
        <f>IF('1. Staff Posts and Salaries'!F97="","",'1. Staff Posts and Salaries'!F97)</f>
        <v/>
      </c>
      <c r="G98" s="323" t="str">
        <f>IF('1. Staff Posts and Salaries'!G97="","",'1. Staff Posts and Salaries'!G97)</f>
        <v/>
      </c>
      <c r="H98" s="323" t="str">
        <f>IF('1. Staff Posts and Salaries'!H97="","",'1. Staff Posts and Salaries'!K97)</f>
        <v/>
      </c>
      <c r="I98" s="283"/>
      <c r="J98" s="284"/>
      <c r="K98" s="487">
        <f t="shared" si="7"/>
        <v>0</v>
      </c>
      <c r="L98" s="467">
        <f>IFERROR('1. Staff Posts and Salaries'!$J97*K98*$H98,0)</f>
        <v>0</v>
      </c>
      <c r="M98" s="293"/>
      <c r="N98" s="283"/>
      <c r="O98" s="284"/>
      <c r="P98" s="487">
        <f t="shared" si="8"/>
        <v>0</v>
      </c>
      <c r="Q98" s="467">
        <f>IFERROR('1. Staff Posts and Salaries'!$J97*(1+SUM($M98))*P98*$H98,0)</f>
        <v>0</v>
      </c>
      <c r="R98" s="293"/>
      <c r="S98" s="283"/>
      <c r="T98" s="284"/>
      <c r="U98" s="487">
        <f t="shared" si="9"/>
        <v>0</v>
      </c>
      <c r="V98" s="467">
        <f>IFERROR('1. Staff Posts and Salaries'!$J97*(1+SUM($M98))*(1+SUM($R98))*U98*$H98,0)</f>
        <v>0</v>
      </c>
      <c r="W98" s="293"/>
      <c r="X98" s="283"/>
      <c r="Y98" s="284"/>
      <c r="Z98" s="487">
        <f t="shared" si="10"/>
        <v>0</v>
      </c>
      <c r="AA98" s="467">
        <f>IFERROR('1. Staff Posts and Salaries'!$J97*(1+SUM($M98))*(1+SUM($R98))*(1+SUM($W98))*Z98*$H98,0)</f>
        <v>0</v>
      </c>
      <c r="AB98" s="293"/>
      <c r="AC98" s="283"/>
      <c r="AD98" s="284"/>
      <c r="AE98" s="487">
        <f t="shared" si="11"/>
        <v>0</v>
      </c>
      <c r="AF98" s="467">
        <f>IFERROR('1. Staff Posts and Salaries'!$J97*(1+SUM($M98))*(1+SUM($R98))*(1+SUM($W98))*(1+SUM($AB98))*AE98*$H98,0)</f>
        <v>0</v>
      </c>
      <c r="AG98" s="489">
        <f t="shared" si="12"/>
        <v>0</v>
      </c>
      <c r="AH98" s="326">
        <f t="shared" si="13"/>
        <v>0</v>
      </c>
      <c r="AI98" s="322"/>
      <c r="AJ98" s="2"/>
      <c r="AK98" s="2"/>
      <c r="AL98" s="2"/>
      <c r="AM98" s="2"/>
      <c r="AN98" s="2"/>
      <c r="AO98" s="2"/>
      <c r="AP98" s="2"/>
      <c r="AQ98" s="2"/>
      <c r="AR98" s="2"/>
    </row>
    <row r="99" spans="1:44" ht="15">
      <c r="A99" s="2"/>
      <c r="B99" s="1"/>
      <c r="C99" s="325" t="str">
        <f>IF('1. Staff Posts and Salaries'!C98="","",'1. Staff Posts and Salaries'!C98)</f>
        <v/>
      </c>
      <c r="D99" s="456" t="str">
        <f>IF('1. Staff Posts and Salaries'!D98="","",'1. Staff Posts and Salaries'!D98)</f>
        <v/>
      </c>
      <c r="E99" s="323" t="str">
        <f>IF('1. Staff Posts and Salaries'!E98="","",'1. Staff Posts and Salaries'!E98)</f>
        <v/>
      </c>
      <c r="F99" s="323" t="str">
        <f>IF('1. Staff Posts and Salaries'!F98="","",'1. Staff Posts and Salaries'!F98)</f>
        <v/>
      </c>
      <c r="G99" s="323" t="str">
        <f>IF('1. Staff Posts and Salaries'!G98="","",'1. Staff Posts and Salaries'!G98)</f>
        <v/>
      </c>
      <c r="H99" s="323" t="str">
        <f>IF('1. Staff Posts and Salaries'!H98="","",'1. Staff Posts and Salaries'!K98)</f>
        <v/>
      </c>
      <c r="I99" s="283"/>
      <c r="J99" s="284"/>
      <c r="K99" s="487">
        <f t="shared" si="7"/>
        <v>0</v>
      </c>
      <c r="L99" s="467">
        <f>IFERROR('1. Staff Posts and Salaries'!$J98*K99*$H99,0)</f>
        <v>0</v>
      </c>
      <c r="M99" s="293"/>
      <c r="N99" s="283"/>
      <c r="O99" s="284"/>
      <c r="P99" s="487">
        <f t="shared" si="8"/>
        <v>0</v>
      </c>
      <c r="Q99" s="467">
        <f>IFERROR('1. Staff Posts and Salaries'!$J98*(1+SUM($M99))*P99*$H99,0)</f>
        <v>0</v>
      </c>
      <c r="R99" s="293"/>
      <c r="S99" s="283"/>
      <c r="T99" s="284"/>
      <c r="U99" s="487">
        <f t="shared" si="9"/>
        <v>0</v>
      </c>
      <c r="V99" s="467">
        <f>IFERROR('1. Staff Posts and Salaries'!$J98*(1+SUM($M99))*(1+SUM($R99))*U99*$H99,0)</f>
        <v>0</v>
      </c>
      <c r="W99" s="293"/>
      <c r="X99" s="283"/>
      <c r="Y99" s="284"/>
      <c r="Z99" s="487">
        <f t="shared" si="10"/>
        <v>0</v>
      </c>
      <c r="AA99" s="467">
        <f>IFERROR('1. Staff Posts and Salaries'!$J98*(1+SUM($M99))*(1+SUM($R99))*(1+SUM($W99))*Z99*$H99,0)</f>
        <v>0</v>
      </c>
      <c r="AB99" s="293"/>
      <c r="AC99" s="283"/>
      <c r="AD99" s="284"/>
      <c r="AE99" s="487">
        <f t="shared" si="11"/>
        <v>0</v>
      </c>
      <c r="AF99" s="467">
        <f>IFERROR('1. Staff Posts and Salaries'!$J98*(1+SUM($M99))*(1+SUM($R99))*(1+SUM($W99))*(1+SUM($AB99))*AE99*$H99,0)</f>
        <v>0</v>
      </c>
      <c r="AG99" s="489">
        <f t="shared" si="12"/>
        <v>0</v>
      </c>
      <c r="AH99" s="326">
        <f t="shared" si="13"/>
        <v>0</v>
      </c>
      <c r="AI99" s="322"/>
      <c r="AJ99" s="2"/>
      <c r="AK99" s="2"/>
      <c r="AL99" s="2"/>
      <c r="AM99" s="2"/>
      <c r="AN99" s="2"/>
      <c r="AO99" s="2"/>
      <c r="AP99" s="2"/>
      <c r="AQ99" s="2"/>
      <c r="AR99" s="2"/>
    </row>
    <row r="100" spans="1:44" ht="15">
      <c r="A100" s="2"/>
      <c r="B100" s="1"/>
      <c r="C100" s="325" t="str">
        <f>IF('1. Staff Posts and Salaries'!C99="","",'1. Staff Posts and Salaries'!C99)</f>
        <v/>
      </c>
      <c r="D100" s="456" t="str">
        <f>IF('1. Staff Posts and Salaries'!D99="","",'1. Staff Posts and Salaries'!D99)</f>
        <v/>
      </c>
      <c r="E100" s="323" t="str">
        <f>IF('1. Staff Posts and Salaries'!E99="","",'1. Staff Posts and Salaries'!E99)</f>
        <v/>
      </c>
      <c r="F100" s="323" t="str">
        <f>IF('1. Staff Posts and Salaries'!F99="","",'1. Staff Posts and Salaries'!F99)</f>
        <v/>
      </c>
      <c r="G100" s="323" t="str">
        <f>IF('1. Staff Posts and Salaries'!G99="","",'1. Staff Posts and Salaries'!G99)</f>
        <v/>
      </c>
      <c r="H100" s="323" t="str">
        <f>IF('1. Staff Posts and Salaries'!H99="","",'1. Staff Posts and Salaries'!K99)</f>
        <v/>
      </c>
      <c r="I100" s="283"/>
      <c r="J100" s="284"/>
      <c r="K100" s="487">
        <f t="shared" si="7"/>
        <v>0</v>
      </c>
      <c r="L100" s="467">
        <f>IFERROR('1. Staff Posts and Salaries'!$J99*K100*$H100,0)</f>
        <v>0</v>
      </c>
      <c r="M100" s="293"/>
      <c r="N100" s="283"/>
      <c r="O100" s="284"/>
      <c r="P100" s="487">
        <f t="shared" si="8"/>
        <v>0</v>
      </c>
      <c r="Q100" s="467">
        <f>IFERROR('1. Staff Posts and Salaries'!$J99*(1+SUM($M100))*P100*$H100,0)</f>
        <v>0</v>
      </c>
      <c r="R100" s="293"/>
      <c r="S100" s="283"/>
      <c r="T100" s="284"/>
      <c r="U100" s="487">
        <f t="shared" si="9"/>
        <v>0</v>
      </c>
      <c r="V100" s="467">
        <f>IFERROR('1. Staff Posts and Salaries'!$J99*(1+SUM($M100))*(1+SUM($R100))*U100*$H100,0)</f>
        <v>0</v>
      </c>
      <c r="W100" s="293"/>
      <c r="X100" s="283"/>
      <c r="Y100" s="284"/>
      <c r="Z100" s="487">
        <f t="shared" si="10"/>
        <v>0</v>
      </c>
      <c r="AA100" s="467">
        <f>IFERROR('1. Staff Posts and Salaries'!$J99*(1+SUM($M100))*(1+SUM($R100))*(1+SUM($W100))*Z100*$H100,0)</f>
        <v>0</v>
      </c>
      <c r="AB100" s="293"/>
      <c r="AC100" s="283"/>
      <c r="AD100" s="284"/>
      <c r="AE100" s="487">
        <f t="shared" si="11"/>
        <v>0</v>
      </c>
      <c r="AF100" s="467">
        <f>IFERROR('1. Staff Posts and Salaries'!$J99*(1+SUM($M100))*(1+SUM($R100))*(1+SUM($W100))*(1+SUM($AB100))*AE100*$H100,0)</f>
        <v>0</v>
      </c>
      <c r="AG100" s="489">
        <f t="shared" si="12"/>
        <v>0</v>
      </c>
      <c r="AH100" s="326">
        <f t="shared" si="13"/>
        <v>0</v>
      </c>
      <c r="AI100" s="322"/>
      <c r="AJ100" s="2"/>
      <c r="AK100" s="2"/>
      <c r="AL100" s="2"/>
      <c r="AM100" s="2"/>
      <c r="AN100" s="2"/>
      <c r="AO100" s="2"/>
      <c r="AP100" s="2"/>
      <c r="AQ100" s="2"/>
      <c r="AR100" s="2"/>
    </row>
    <row r="101" spans="1:44" ht="15">
      <c r="A101" s="2"/>
      <c r="B101" s="1"/>
      <c r="C101" s="325" t="str">
        <f>IF('1. Staff Posts and Salaries'!C100="","",'1. Staff Posts and Salaries'!C100)</f>
        <v/>
      </c>
      <c r="D101" s="456" t="str">
        <f>IF('1. Staff Posts and Salaries'!D100="","",'1. Staff Posts and Salaries'!D100)</f>
        <v/>
      </c>
      <c r="E101" s="323" t="str">
        <f>IF('1. Staff Posts and Salaries'!E100="","",'1. Staff Posts and Salaries'!E100)</f>
        <v/>
      </c>
      <c r="F101" s="323" t="str">
        <f>IF('1. Staff Posts and Salaries'!F100="","",'1. Staff Posts and Salaries'!F100)</f>
        <v/>
      </c>
      <c r="G101" s="323" t="str">
        <f>IF('1. Staff Posts and Salaries'!G100="","",'1. Staff Posts and Salaries'!G100)</f>
        <v/>
      </c>
      <c r="H101" s="323" t="str">
        <f>IF('1. Staff Posts and Salaries'!H100="","",'1. Staff Posts and Salaries'!K100)</f>
        <v/>
      </c>
      <c r="I101" s="283"/>
      <c r="J101" s="284"/>
      <c r="K101" s="487">
        <f t="shared" si="7"/>
        <v>0</v>
      </c>
      <c r="L101" s="467">
        <f>IFERROR('1. Staff Posts and Salaries'!$J100*K101*$H101,0)</f>
        <v>0</v>
      </c>
      <c r="M101" s="293"/>
      <c r="N101" s="283"/>
      <c r="O101" s="284"/>
      <c r="P101" s="487">
        <f t="shared" si="8"/>
        <v>0</v>
      </c>
      <c r="Q101" s="467">
        <f>IFERROR('1. Staff Posts and Salaries'!$J100*(1+SUM($M101))*P101*$H101,0)</f>
        <v>0</v>
      </c>
      <c r="R101" s="293"/>
      <c r="S101" s="283"/>
      <c r="T101" s="284"/>
      <c r="U101" s="487">
        <f t="shared" si="9"/>
        <v>0</v>
      </c>
      <c r="V101" s="467">
        <f>IFERROR('1. Staff Posts and Salaries'!$J100*(1+SUM($M101))*(1+SUM($R101))*U101*$H101,0)</f>
        <v>0</v>
      </c>
      <c r="W101" s="293"/>
      <c r="X101" s="283"/>
      <c r="Y101" s="284"/>
      <c r="Z101" s="487">
        <f t="shared" si="10"/>
        <v>0</v>
      </c>
      <c r="AA101" s="467">
        <f>IFERROR('1. Staff Posts and Salaries'!$J100*(1+SUM($M101))*(1+SUM($R101))*(1+SUM($W101))*Z101*$H101,0)</f>
        <v>0</v>
      </c>
      <c r="AB101" s="293"/>
      <c r="AC101" s="283"/>
      <c r="AD101" s="284"/>
      <c r="AE101" s="487">
        <f t="shared" si="11"/>
        <v>0</v>
      </c>
      <c r="AF101" s="467">
        <f>IFERROR('1. Staff Posts and Salaries'!$J100*(1+SUM($M101))*(1+SUM($R101))*(1+SUM($W101))*(1+SUM($AB101))*AE101*$H101,0)</f>
        <v>0</v>
      </c>
      <c r="AG101" s="489">
        <f t="shared" si="12"/>
        <v>0</v>
      </c>
      <c r="AH101" s="326">
        <f t="shared" si="13"/>
        <v>0</v>
      </c>
      <c r="AI101" s="322"/>
      <c r="AJ101" s="2"/>
      <c r="AK101" s="2"/>
      <c r="AL101" s="2"/>
      <c r="AM101" s="2"/>
      <c r="AN101" s="2"/>
      <c r="AO101" s="2"/>
      <c r="AP101" s="2"/>
      <c r="AQ101" s="2"/>
      <c r="AR101" s="2"/>
    </row>
    <row r="102" spans="1:44" ht="15">
      <c r="A102" s="2"/>
      <c r="B102" s="1"/>
      <c r="C102" s="325" t="str">
        <f>IF('1. Staff Posts and Salaries'!C101="","",'1. Staff Posts and Salaries'!C101)</f>
        <v/>
      </c>
      <c r="D102" s="456" t="str">
        <f>IF('1. Staff Posts and Salaries'!D101="","",'1. Staff Posts and Salaries'!D101)</f>
        <v/>
      </c>
      <c r="E102" s="323" t="str">
        <f>IF('1. Staff Posts and Salaries'!E101="","",'1. Staff Posts and Salaries'!E101)</f>
        <v/>
      </c>
      <c r="F102" s="323" t="str">
        <f>IF('1. Staff Posts and Salaries'!F101="","",'1. Staff Posts and Salaries'!F101)</f>
        <v/>
      </c>
      <c r="G102" s="323" t="str">
        <f>IF('1. Staff Posts and Salaries'!G101="","",'1. Staff Posts and Salaries'!G101)</f>
        <v/>
      </c>
      <c r="H102" s="323" t="str">
        <f>IF('1. Staff Posts and Salaries'!H101="","",'1. Staff Posts and Salaries'!K101)</f>
        <v/>
      </c>
      <c r="I102" s="283"/>
      <c r="J102" s="284"/>
      <c r="K102" s="487">
        <f t="shared" si="7"/>
        <v>0</v>
      </c>
      <c r="L102" s="467">
        <f>IFERROR('1. Staff Posts and Salaries'!$J101*K102*$H102,0)</f>
        <v>0</v>
      </c>
      <c r="M102" s="293"/>
      <c r="N102" s="283"/>
      <c r="O102" s="284"/>
      <c r="P102" s="487">
        <f t="shared" si="8"/>
        <v>0</v>
      </c>
      <c r="Q102" s="467">
        <f>IFERROR('1. Staff Posts and Salaries'!$J101*(1+SUM($M102))*P102*$H102,0)</f>
        <v>0</v>
      </c>
      <c r="R102" s="293"/>
      <c r="S102" s="283"/>
      <c r="T102" s="284"/>
      <c r="U102" s="487">
        <f t="shared" si="9"/>
        <v>0</v>
      </c>
      <c r="V102" s="467">
        <f>IFERROR('1. Staff Posts and Salaries'!$J101*(1+SUM($M102))*(1+SUM($R102))*U102*$H102,0)</f>
        <v>0</v>
      </c>
      <c r="W102" s="293"/>
      <c r="X102" s="283"/>
      <c r="Y102" s="284"/>
      <c r="Z102" s="487">
        <f t="shared" si="10"/>
        <v>0</v>
      </c>
      <c r="AA102" s="467">
        <f>IFERROR('1. Staff Posts and Salaries'!$J101*(1+SUM($M102))*(1+SUM($R102))*(1+SUM($W102))*Z102*$H102,0)</f>
        <v>0</v>
      </c>
      <c r="AB102" s="293"/>
      <c r="AC102" s="283"/>
      <c r="AD102" s="284"/>
      <c r="AE102" s="487">
        <f t="shared" si="11"/>
        <v>0</v>
      </c>
      <c r="AF102" s="467">
        <f>IFERROR('1. Staff Posts and Salaries'!$J101*(1+SUM($M102))*(1+SUM($R102))*(1+SUM($W102))*(1+SUM($AB102))*AE102*$H102,0)</f>
        <v>0</v>
      </c>
      <c r="AG102" s="489">
        <f t="shared" si="12"/>
        <v>0</v>
      </c>
      <c r="AH102" s="326">
        <f t="shared" si="13"/>
        <v>0</v>
      </c>
      <c r="AI102" s="322"/>
      <c r="AJ102" s="2"/>
      <c r="AK102" s="2"/>
      <c r="AL102" s="2"/>
      <c r="AM102" s="2"/>
      <c r="AN102" s="2"/>
      <c r="AO102" s="2"/>
      <c r="AP102" s="2"/>
      <c r="AQ102" s="2"/>
      <c r="AR102" s="2"/>
    </row>
    <row r="103" spans="1:44" ht="15">
      <c r="A103" s="2"/>
      <c r="B103" s="1"/>
      <c r="C103" s="325" t="str">
        <f>IF('1. Staff Posts and Salaries'!C102="","",'1. Staff Posts and Salaries'!C102)</f>
        <v/>
      </c>
      <c r="D103" s="456" t="str">
        <f>IF('1. Staff Posts and Salaries'!D102="","",'1. Staff Posts and Salaries'!D102)</f>
        <v/>
      </c>
      <c r="E103" s="323" t="str">
        <f>IF('1. Staff Posts and Salaries'!E102="","",'1. Staff Posts and Salaries'!E102)</f>
        <v/>
      </c>
      <c r="F103" s="323" t="str">
        <f>IF('1. Staff Posts and Salaries'!F102="","",'1. Staff Posts and Salaries'!F102)</f>
        <v/>
      </c>
      <c r="G103" s="323" t="str">
        <f>IF('1. Staff Posts and Salaries'!G102="","",'1. Staff Posts and Salaries'!G102)</f>
        <v/>
      </c>
      <c r="H103" s="323" t="str">
        <f>IF('1. Staff Posts and Salaries'!H102="","",'1. Staff Posts and Salaries'!K102)</f>
        <v/>
      </c>
      <c r="I103" s="283"/>
      <c r="J103" s="284"/>
      <c r="K103" s="487">
        <f t="shared" si="7"/>
        <v>0</v>
      </c>
      <c r="L103" s="467">
        <f>IFERROR('1. Staff Posts and Salaries'!$J102*K103*$H103,0)</f>
        <v>0</v>
      </c>
      <c r="M103" s="293"/>
      <c r="N103" s="283"/>
      <c r="O103" s="284"/>
      <c r="P103" s="487">
        <f t="shared" si="8"/>
        <v>0</v>
      </c>
      <c r="Q103" s="467">
        <f>IFERROR('1. Staff Posts and Salaries'!$J102*(1+SUM($M103))*P103*$H103,0)</f>
        <v>0</v>
      </c>
      <c r="R103" s="293"/>
      <c r="S103" s="283"/>
      <c r="T103" s="284"/>
      <c r="U103" s="487">
        <f t="shared" si="9"/>
        <v>0</v>
      </c>
      <c r="V103" s="467">
        <f>IFERROR('1. Staff Posts and Salaries'!$J102*(1+SUM($M103))*(1+SUM($R103))*U103*$H103,0)</f>
        <v>0</v>
      </c>
      <c r="W103" s="293"/>
      <c r="X103" s="283"/>
      <c r="Y103" s="284"/>
      <c r="Z103" s="487">
        <f t="shared" si="10"/>
        <v>0</v>
      </c>
      <c r="AA103" s="467">
        <f>IFERROR('1. Staff Posts and Salaries'!$J102*(1+SUM($M103))*(1+SUM($R103))*(1+SUM($W103))*Z103*$H103,0)</f>
        <v>0</v>
      </c>
      <c r="AB103" s="293"/>
      <c r="AC103" s="283"/>
      <c r="AD103" s="284"/>
      <c r="AE103" s="487">
        <f t="shared" si="11"/>
        <v>0</v>
      </c>
      <c r="AF103" s="467">
        <f>IFERROR('1. Staff Posts and Salaries'!$J102*(1+SUM($M103))*(1+SUM($R103))*(1+SUM($W103))*(1+SUM($AB103))*AE103*$H103,0)</f>
        <v>0</v>
      </c>
      <c r="AG103" s="489">
        <f t="shared" si="12"/>
        <v>0</v>
      </c>
      <c r="AH103" s="326">
        <f t="shared" si="13"/>
        <v>0</v>
      </c>
      <c r="AI103" s="322"/>
      <c r="AJ103" s="2"/>
      <c r="AK103" s="2"/>
      <c r="AL103" s="2"/>
      <c r="AM103" s="2"/>
      <c r="AN103" s="2"/>
      <c r="AO103" s="2"/>
      <c r="AP103" s="2"/>
      <c r="AQ103" s="2"/>
      <c r="AR103" s="2"/>
    </row>
    <row r="104" spans="1:44" ht="15">
      <c r="A104" s="2"/>
      <c r="B104" s="1"/>
      <c r="C104" s="325" t="str">
        <f>IF('1. Staff Posts and Salaries'!C103="","",'1. Staff Posts and Salaries'!C103)</f>
        <v/>
      </c>
      <c r="D104" s="456" t="str">
        <f>IF('1. Staff Posts and Salaries'!D103="","",'1. Staff Posts and Salaries'!D103)</f>
        <v/>
      </c>
      <c r="E104" s="323" t="str">
        <f>IF('1. Staff Posts and Salaries'!E103="","",'1. Staff Posts and Salaries'!E103)</f>
        <v/>
      </c>
      <c r="F104" s="323" t="str">
        <f>IF('1. Staff Posts and Salaries'!F103="","",'1. Staff Posts and Salaries'!F103)</f>
        <v/>
      </c>
      <c r="G104" s="323" t="str">
        <f>IF('1. Staff Posts and Salaries'!G103="","",'1. Staff Posts and Salaries'!G103)</f>
        <v/>
      </c>
      <c r="H104" s="323" t="str">
        <f>IF('1. Staff Posts and Salaries'!H103="","",'1. Staff Posts and Salaries'!K103)</f>
        <v/>
      </c>
      <c r="I104" s="283"/>
      <c r="J104" s="284"/>
      <c r="K104" s="487">
        <f t="shared" si="7"/>
        <v>0</v>
      </c>
      <c r="L104" s="467">
        <f>IFERROR('1. Staff Posts and Salaries'!$J103*K104*$H104,0)</f>
        <v>0</v>
      </c>
      <c r="M104" s="293"/>
      <c r="N104" s="283"/>
      <c r="O104" s="284"/>
      <c r="P104" s="487">
        <f t="shared" si="8"/>
        <v>0</v>
      </c>
      <c r="Q104" s="467">
        <f>IFERROR('1. Staff Posts and Salaries'!$J103*(1+SUM($M104))*P104*$H104,0)</f>
        <v>0</v>
      </c>
      <c r="R104" s="293"/>
      <c r="S104" s="283"/>
      <c r="T104" s="284"/>
      <c r="U104" s="487">
        <f t="shared" si="9"/>
        <v>0</v>
      </c>
      <c r="V104" s="467">
        <f>IFERROR('1. Staff Posts and Salaries'!$J103*(1+SUM($M104))*(1+SUM($R104))*U104*$H104,0)</f>
        <v>0</v>
      </c>
      <c r="W104" s="293"/>
      <c r="X104" s="283"/>
      <c r="Y104" s="284"/>
      <c r="Z104" s="487">
        <f t="shared" si="10"/>
        <v>0</v>
      </c>
      <c r="AA104" s="467">
        <f>IFERROR('1. Staff Posts and Salaries'!$J103*(1+SUM($M104))*(1+SUM($R104))*(1+SUM($W104))*Z104*$H104,0)</f>
        <v>0</v>
      </c>
      <c r="AB104" s="293"/>
      <c r="AC104" s="283"/>
      <c r="AD104" s="284"/>
      <c r="AE104" s="487">
        <f t="shared" si="11"/>
        <v>0</v>
      </c>
      <c r="AF104" s="467">
        <f>IFERROR('1. Staff Posts and Salaries'!$J103*(1+SUM($M104))*(1+SUM($R104))*(1+SUM($W104))*(1+SUM($AB104))*AE104*$H104,0)</f>
        <v>0</v>
      </c>
      <c r="AG104" s="489">
        <f t="shared" si="12"/>
        <v>0</v>
      </c>
      <c r="AH104" s="326">
        <f t="shared" si="13"/>
        <v>0</v>
      </c>
      <c r="AI104" s="322"/>
      <c r="AJ104" s="2"/>
      <c r="AK104" s="2"/>
      <c r="AL104" s="2"/>
      <c r="AM104" s="2"/>
      <c r="AN104" s="2"/>
      <c r="AO104" s="2"/>
      <c r="AP104" s="2"/>
      <c r="AQ104" s="2"/>
      <c r="AR104" s="2"/>
    </row>
    <row r="105" spans="1:44" ht="15">
      <c r="A105" s="2"/>
      <c r="B105" s="1"/>
      <c r="C105" s="325" t="str">
        <f>IF('1. Staff Posts and Salaries'!C104="","",'1. Staff Posts and Salaries'!C104)</f>
        <v/>
      </c>
      <c r="D105" s="456" t="str">
        <f>IF('1. Staff Posts and Salaries'!D104="","",'1. Staff Posts and Salaries'!D104)</f>
        <v/>
      </c>
      <c r="E105" s="323" t="str">
        <f>IF('1. Staff Posts and Salaries'!E104="","",'1. Staff Posts and Salaries'!E104)</f>
        <v/>
      </c>
      <c r="F105" s="323" t="str">
        <f>IF('1. Staff Posts and Salaries'!F104="","",'1. Staff Posts and Salaries'!F104)</f>
        <v/>
      </c>
      <c r="G105" s="323" t="str">
        <f>IF('1. Staff Posts and Salaries'!G104="","",'1. Staff Posts and Salaries'!G104)</f>
        <v/>
      </c>
      <c r="H105" s="323" t="str">
        <f>IF('1. Staff Posts and Salaries'!H104="","",'1. Staff Posts and Salaries'!K104)</f>
        <v/>
      </c>
      <c r="I105" s="283"/>
      <c r="J105" s="284"/>
      <c r="K105" s="487">
        <f t="shared" si="7"/>
        <v>0</v>
      </c>
      <c r="L105" s="467">
        <f>IFERROR('1. Staff Posts and Salaries'!$J104*K105*$H105,0)</f>
        <v>0</v>
      </c>
      <c r="M105" s="293"/>
      <c r="N105" s="283"/>
      <c r="O105" s="284"/>
      <c r="P105" s="487">
        <f t="shared" si="8"/>
        <v>0</v>
      </c>
      <c r="Q105" s="467">
        <f>IFERROR('1. Staff Posts and Salaries'!$J104*(1+SUM($M105))*P105*$H105,0)</f>
        <v>0</v>
      </c>
      <c r="R105" s="293"/>
      <c r="S105" s="283"/>
      <c r="T105" s="284"/>
      <c r="U105" s="487">
        <f t="shared" si="9"/>
        <v>0</v>
      </c>
      <c r="V105" s="467">
        <f>IFERROR('1. Staff Posts and Salaries'!$J104*(1+SUM($M105))*(1+SUM($R105))*U105*$H105,0)</f>
        <v>0</v>
      </c>
      <c r="W105" s="293"/>
      <c r="X105" s="283"/>
      <c r="Y105" s="284"/>
      <c r="Z105" s="487">
        <f t="shared" si="10"/>
        <v>0</v>
      </c>
      <c r="AA105" s="467">
        <f>IFERROR('1. Staff Posts and Salaries'!$J104*(1+SUM($M105))*(1+SUM($R105))*(1+SUM($W105))*Z105*$H105,0)</f>
        <v>0</v>
      </c>
      <c r="AB105" s="293"/>
      <c r="AC105" s="283"/>
      <c r="AD105" s="284"/>
      <c r="AE105" s="487">
        <f t="shared" si="11"/>
        <v>0</v>
      </c>
      <c r="AF105" s="467">
        <f>IFERROR('1. Staff Posts and Salaries'!$J104*(1+SUM($M105))*(1+SUM($R105))*(1+SUM($W105))*(1+SUM($AB105))*AE105*$H105,0)</f>
        <v>0</v>
      </c>
      <c r="AG105" s="489">
        <f t="shared" si="12"/>
        <v>0</v>
      </c>
      <c r="AH105" s="326">
        <f t="shared" si="13"/>
        <v>0</v>
      </c>
      <c r="AI105" s="322"/>
      <c r="AJ105" s="2"/>
      <c r="AK105" s="2"/>
      <c r="AL105" s="2"/>
      <c r="AM105" s="2"/>
      <c r="AN105" s="2"/>
      <c r="AO105" s="2"/>
      <c r="AP105" s="2"/>
      <c r="AQ105" s="2"/>
      <c r="AR105" s="2"/>
    </row>
    <row r="106" spans="1:44" ht="15">
      <c r="A106" s="2"/>
      <c r="B106" s="1"/>
      <c r="C106" s="325" t="str">
        <f>IF('1. Staff Posts and Salaries'!C105="","",'1. Staff Posts and Salaries'!C105)</f>
        <v/>
      </c>
      <c r="D106" s="456" t="str">
        <f>IF('1. Staff Posts and Salaries'!D105="","",'1. Staff Posts and Salaries'!D105)</f>
        <v/>
      </c>
      <c r="E106" s="323" t="str">
        <f>IF('1. Staff Posts and Salaries'!E105="","",'1. Staff Posts and Salaries'!E105)</f>
        <v/>
      </c>
      <c r="F106" s="323" t="str">
        <f>IF('1. Staff Posts and Salaries'!F105="","",'1. Staff Posts and Salaries'!F105)</f>
        <v/>
      </c>
      <c r="G106" s="323" t="str">
        <f>IF('1. Staff Posts and Salaries'!G105="","",'1. Staff Posts and Salaries'!G105)</f>
        <v/>
      </c>
      <c r="H106" s="323" t="str">
        <f>IF('1. Staff Posts and Salaries'!H105="","",'1. Staff Posts and Salaries'!K105)</f>
        <v/>
      </c>
      <c r="I106" s="283"/>
      <c r="J106" s="284"/>
      <c r="K106" s="487">
        <f t="shared" si="7"/>
        <v>0</v>
      </c>
      <c r="L106" s="467">
        <f>IFERROR('1. Staff Posts and Salaries'!$J105*K106*$H106,0)</f>
        <v>0</v>
      </c>
      <c r="M106" s="293"/>
      <c r="N106" s="283"/>
      <c r="O106" s="284"/>
      <c r="P106" s="487">
        <f t="shared" si="8"/>
        <v>0</v>
      </c>
      <c r="Q106" s="467">
        <f>IFERROR('1. Staff Posts and Salaries'!$J105*(1+SUM($M106))*P106*$H106,0)</f>
        <v>0</v>
      </c>
      <c r="R106" s="293"/>
      <c r="S106" s="283"/>
      <c r="T106" s="284"/>
      <c r="U106" s="487">
        <f t="shared" si="9"/>
        <v>0</v>
      </c>
      <c r="V106" s="467">
        <f>IFERROR('1. Staff Posts and Salaries'!$J105*(1+SUM($M106))*(1+SUM($R106))*U106*$H106,0)</f>
        <v>0</v>
      </c>
      <c r="W106" s="293"/>
      <c r="X106" s="283"/>
      <c r="Y106" s="284"/>
      <c r="Z106" s="487">
        <f t="shared" si="10"/>
        <v>0</v>
      </c>
      <c r="AA106" s="467">
        <f>IFERROR('1. Staff Posts and Salaries'!$J105*(1+SUM($M106))*(1+SUM($R106))*(1+SUM($W106))*Z106*$H106,0)</f>
        <v>0</v>
      </c>
      <c r="AB106" s="293"/>
      <c r="AC106" s="283"/>
      <c r="AD106" s="284"/>
      <c r="AE106" s="487">
        <f t="shared" si="11"/>
        <v>0</v>
      </c>
      <c r="AF106" s="467">
        <f>IFERROR('1. Staff Posts and Salaries'!$J105*(1+SUM($M106))*(1+SUM($R106))*(1+SUM($W106))*(1+SUM($AB106))*AE106*$H106,0)</f>
        <v>0</v>
      </c>
      <c r="AG106" s="489">
        <f t="shared" si="12"/>
        <v>0</v>
      </c>
      <c r="AH106" s="326">
        <f t="shared" si="13"/>
        <v>0</v>
      </c>
      <c r="AI106" s="322"/>
      <c r="AJ106" s="2"/>
      <c r="AK106" s="2"/>
      <c r="AL106" s="2"/>
      <c r="AM106" s="2"/>
      <c r="AN106" s="2"/>
      <c r="AO106" s="2"/>
      <c r="AP106" s="2"/>
      <c r="AQ106" s="2"/>
      <c r="AR106" s="2"/>
    </row>
    <row r="107" spans="1:44" ht="15">
      <c r="A107" s="2"/>
      <c r="B107" s="1"/>
      <c r="C107" s="325" t="str">
        <f>IF('1. Staff Posts and Salaries'!C106="","",'1. Staff Posts and Salaries'!C106)</f>
        <v/>
      </c>
      <c r="D107" s="456" t="str">
        <f>IF('1. Staff Posts and Salaries'!D106="","",'1. Staff Posts and Salaries'!D106)</f>
        <v/>
      </c>
      <c r="E107" s="323" t="str">
        <f>IF('1. Staff Posts and Salaries'!E106="","",'1. Staff Posts and Salaries'!E106)</f>
        <v/>
      </c>
      <c r="F107" s="323" t="str">
        <f>IF('1. Staff Posts and Salaries'!F106="","",'1. Staff Posts and Salaries'!F106)</f>
        <v/>
      </c>
      <c r="G107" s="323" t="str">
        <f>IF('1. Staff Posts and Salaries'!G106="","",'1. Staff Posts and Salaries'!G106)</f>
        <v/>
      </c>
      <c r="H107" s="323" t="str">
        <f>IF('1. Staff Posts and Salaries'!H106="","",'1. Staff Posts and Salaries'!K106)</f>
        <v/>
      </c>
      <c r="I107" s="283"/>
      <c r="J107" s="284"/>
      <c r="K107" s="487">
        <f t="shared" si="7"/>
        <v>0</v>
      </c>
      <c r="L107" s="467">
        <f>IFERROR('1. Staff Posts and Salaries'!$J106*K107*$H107,0)</f>
        <v>0</v>
      </c>
      <c r="M107" s="293"/>
      <c r="N107" s="283"/>
      <c r="O107" s="284"/>
      <c r="P107" s="487">
        <f t="shared" si="8"/>
        <v>0</v>
      </c>
      <c r="Q107" s="467">
        <f>IFERROR('1. Staff Posts and Salaries'!$J106*(1+SUM($M107))*P107*$H107,0)</f>
        <v>0</v>
      </c>
      <c r="R107" s="293"/>
      <c r="S107" s="283"/>
      <c r="T107" s="284"/>
      <c r="U107" s="487">
        <f t="shared" si="9"/>
        <v>0</v>
      </c>
      <c r="V107" s="467">
        <f>IFERROR('1. Staff Posts and Salaries'!$J106*(1+SUM($M107))*(1+SUM($R107))*U107*$H107,0)</f>
        <v>0</v>
      </c>
      <c r="W107" s="293"/>
      <c r="X107" s="283"/>
      <c r="Y107" s="284"/>
      <c r="Z107" s="487">
        <f t="shared" si="10"/>
        <v>0</v>
      </c>
      <c r="AA107" s="467">
        <f>IFERROR('1. Staff Posts and Salaries'!$J106*(1+SUM($M107))*(1+SUM($R107))*(1+SUM($W107))*Z107*$H107,0)</f>
        <v>0</v>
      </c>
      <c r="AB107" s="293"/>
      <c r="AC107" s="283"/>
      <c r="AD107" s="284"/>
      <c r="AE107" s="487">
        <f t="shared" si="11"/>
        <v>0</v>
      </c>
      <c r="AF107" s="467">
        <f>IFERROR('1. Staff Posts and Salaries'!$J106*(1+SUM($M107))*(1+SUM($R107))*(1+SUM($W107))*(1+SUM($AB107))*AE107*$H107,0)</f>
        <v>0</v>
      </c>
      <c r="AG107" s="489">
        <f t="shared" si="12"/>
        <v>0</v>
      </c>
      <c r="AH107" s="326">
        <f t="shared" si="13"/>
        <v>0</v>
      </c>
      <c r="AI107" s="322"/>
      <c r="AJ107" s="2"/>
      <c r="AK107" s="2"/>
      <c r="AL107" s="2"/>
      <c r="AM107" s="2"/>
      <c r="AN107" s="2"/>
      <c r="AO107" s="2"/>
      <c r="AP107" s="2"/>
      <c r="AQ107" s="2"/>
      <c r="AR107" s="2"/>
    </row>
    <row r="108" spans="1:44" ht="15">
      <c r="A108" s="2"/>
      <c r="B108" s="1"/>
      <c r="C108" s="325" t="str">
        <f>IF('1. Staff Posts and Salaries'!C107="","",'1. Staff Posts and Salaries'!C107)</f>
        <v/>
      </c>
      <c r="D108" s="456" t="str">
        <f>IF('1. Staff Posts and Salaries'!D107="","",'1. Staff Posts and Salaries'!D107)</f>
        <v/>
      </c>
      <c r="E108" s="323" t="str">
        <f>IF('1. Staff Posts and Salaries'!E107="","",'1. Staff Posts and Salaries'!E107)</f>
        <v/>
      </c>
      <c r="F108" s="323" t="str">
        <f>IF('1. Staff Posts and Salaries'!F107="","",'1. Staff Posts and Salaries'!F107)</f>
        <v/>
      </c>
      <c r="G108" s="323" t="str">
        <f>IF('1. Staff Posts and Salaries'!G107="","",'1. Staff Posts and Salaries'!G107)</f>
        <v/>
      </c>
      <c r="H108" s="323" t="str">
        <f>IF('1. Staff Posts and Salaries'!H107="","",'1. Staff Posts and Salaries'!K107)</f>
        <v/>
      </c>
      <c r="I108" s="283"/>
      <c r="J108" s="284"/>
      <c r="K108" s="487">
        <f t="shared" si="7"/>
        <v>0</v>
      </c>
      <c r="L108" s="467">
        <f>IFERROR('1. Staff Posts and Salaries'!$J107*K108*$H108,0)</f>
        <v>0</v>
      </c>
      <c r="M108" s="293"/>
      <c r="N108" s="283"/>
      <c r="O108" s="284"/>
      <c r="P108" s="487">
        <f t="shared" si="8"/>
        <v>0</v>
      </c>
      <c r="Q108" s="467">
        <f>IFERROR('1. Staff Posts and Salaries'!$J107*(1+SUM($M108))*P108*$H108,0)</f>
        <v>0</v>
      </c>
      <c r="R108" s="293"/>
      <c r="S108" s="283"/>
      <c r="T108" s="284"/>
      <c r="U108" s="487">
        <f t="shared" si="9"/>
        <v>0</v>
      </c>
      <c r="V108" s="467">
        <f>IFERROR('1. Staff Posts and Salaries'!$J107*(1+SUM($M108))*(1+SUM($R108))*U108*$H108,0)</f>
        <v>0</v>
      </c>
      <c r="W108" s="293"/>
      <c r="X108" s="283"/>
      <c r="Y108" s="284"/>
      <c r="Z108" s="487">
        <f t="shared" si="10"/>
        <v>0</v>
      </c>
      <c r="AA108" s="467">
        <f>IFERROR('1. Staff Posts and Salaries'!$J107*(1+SUM($M108))*(1+SUM($R108))*(1+SUM($W108))*Z108*$H108,0)</f>
        <v>0</v>
      </c>
      <c r="AB108" s="293"/>
      <c r="AC108" s="283"/>
      <c r="AD108" s="284"/>
      <c r="AE108" s="487">
        <f t="shared" si="11"/>
        <v>0</v>
      </c>
      <c r="AF108" s="467">
        <f>IFERROR('1. Staff Posts and Salaries'!$J107*(1+SUM($M108))*(1+SUM($R108))*(1+SUM($W108))*(1+SUM($AB108))*AE108*$H108,0)</f>
        <v>0</v>
      </c>
      <c r="AG108" s="489">
        <f t="shared" si="12"/>
        <v>0</v>
      </c>
      <c r="AH108" s="326">
        <f t="shared" si="13"/>
        <v>0</v>
      </c>
      <c r="AI108" s="322"/>
      <c r="AJ108" s="2"/>
      <c r="AK108" s="2"/>
      <c r="AL108" s="2"/>
      <c r="AM108" s="2"/>
      <c r="AN108" s="2"/>
      <c r="AO108" s="2"/>
      <c r="AP108" s="2"/>
      <c r="AQ108" s="2"/>
      <c r="AR108" s="2"/>
    </row>
    <row r="109" spans="1:44" ht="15">
      <c r="A109" s="2"/>
      <c r="B109" s="1"/>
      <c r="C109" s="325" t="str">
        <f>IF('1. Staff Posts and Salaries'!C108="","",'1. Staff Posts and Salaries'!C108)</f>
        <v/>
      </c>
      <c r="D109" s="456" t="str">
        <f>IF('1. Staff Posts and Salaries'!D108="","",'1. Staff Posts and Salaries'!D108)</f>
        <v/>
      </c>
      <c r="E109" s="323" t="str">
        <f>IF('1. Staff Posts and Salaries'!E108="","",'1. Staff Posts and Salaries'!E108)</f>
        <v/>
      </c>
      <c r="F109" s="323" t="str">
        <f>IF('1. Staff Posts and Salaries'!F108="","",'1. Staff Posts and Salaries'!F108)</f>
        <v/>
      </c>
      <c r="G109" s="323" t="str">
        <f>IF('1. Staff Posts and Salaries'!G108="","",'1. Staff Posts and Salaries'!G108)</f>
        <v/>
      </c>
      <c r="H109" s="323" t="str">
        <f>IF('1. Staff Posts and Salaries'!H108="","",'1. Staff Posts and Salaries'!K108)</f>
        <v/>
      </c>
      <c r="I109" s="283"/>
      <c r="J109" s="284"/>
      <c r="K109" s="487">
        <f t="shared" si="7"/>
        <v>0</v>
      </c>
      <c r="L109" s="467">
        <f>IFERROR('1. Staff Posts and Salaries'!$J108*K109*$H109,0)</f>
        <v>0</v>
      </c>
      <c r="M109" s="293"/>
      <c r="N109" s="283"/>
      <c r="O109" s="284"/>
      <c r="P109" s="487">
        <f t="shared" si="8"/>
        <v>0</v>
      </c>
      <c r="Q109" s="467">
        <f>IFERROR('1. Staff Posts and Salaries'!$J108*(1+SUM($M109))*P109*$H109,0)</f>
        <v>0</v>
      </c>
      <c r="R109" s="293"/>
      <c r="S109" s="283"/>
      <c r="T109" s="284"/>
      <c r="U109" s="487">
        <f t="shared" si="9"/>
        <v>0</v>
      </c>
      <c r="V109" s="467">
        <f>IFERROR('1. Staff Posts and Salaries'!$J108*(1+SUM($M109))*(1+SUM($R109))*U109*$H109,0)</f>
        <v>0</v>
      </c>
      <c r="W109" s="293"/>
      <c r="X109" s="283"/>
      <c r="Y109" s="284"/>
      <c r="Z109" s="487">
        <f t="shared" si="10"/>
        <v>0</v>
      </c>
      <c r="AA109" s="467">
        <f>IFERROR('1. Staff Posts and Salaries'!$J108*(1+SUM($M109))*(1+SUM($R109))*(1+SUM($W109))*Z109*$H109,0)</f>
        <v>0</v>
      </c>
      <c r="AB109" s="293"/>
      <c r="AC109" s="283"/>
      <c r="AD109" s="284"/>
      <c r="AE109" s="487">
        <f t="shared" si="11"/>
        <v>0</v>
      </c>
      <c r="AF109" s="467">
        <f>IFERROR('1. Staff Posts and Salaries'!$J108*(1+SUM($M109))*(1+SUM($R109))*(1+SUM($W109))*(1+SUM($AB109))*AE109*$H109,0)</f>
        <v>0</v>
      </c>
      <c r="AG109" s="489">
        <f t="shared" si="12"/>
        <v>0</v>
      </c>
      <c r="AH109" s="326">
        <f t="shared" si="13"/>
        <v>0</v>
      </c>
      <c r="AI109" s="322"/>
      <c r="AJ109" s="2"/>
      <c r="AK109" s="2"/>
      <c r="AL109" s="2"/>
      <c r="AM109" s="2"/>
      <c r="AN109" s="2"/>
      <c r="AO109" s="2"/>
      <c r="AP109" s="2"/>
      <c r="AQ109" s="2"/>
      <c r="AR109" s="2"/>
    </row>
    <row r="110" spans="1:44" ht="15">
      <c r="A110" s="2"/>
      <c r="B110" s="1"/>
      <c r="C110" s="325" t="str">
        <f>IF('1. Staff Posts and Salaries'!C109="","",'1. Staff Posts and Salaries'!C109)</f>
        <v/>
      </c>
      <c r="D110" s="456" t="str">
        <f>IF('1. Staff Posts and Salaries'!D109="","",'1. Staff Posts and Salaries'!D109)</f>
        <v/>
      </c>
      <c r="E110" s="323" t="str">
        <f>IF('1. Staff Posts and Salaries'!E109="","",'1. Staff Posts and Salaries'!E109)</f>
        <v/>
      </c>
      <c r="F110" s="323" t="str">
        <f>IF('1. Staff Posts and Salaries'!F109="","",'1. Staff Posts and Salaries'!F109)</f>
        <v/>
      </c>
      <c r="G110" s="323" t="str">
        <f>IF('1. Staff Posts and Salaries'!G109="","",'1. Staff Posts and Salaries'!G109)</f>
        <v/>
      </c>
      <c r="H110" s="323" t="str">
        <f>IF('1. Staff Posts and Salaries'!H109="","",'1. Staff Posts and Salaries'!K109)</f>
        <v/>
      </c>
      <c r="I110" s="283"/>
      <c r="J110" s="284"/>
      <c r="K110" s="487">
        <f t="shared" si="7"/>
        <v>0</v>
      </c>
      <c r="L110" s="467">
        <f>IFERROR('1. Staff Posts and Salaries'!$J109*K110*$H110,0)</f>
        <v>0</v>
      </c>
      <c r="M110" s="293"/>
      <c r="N110" s="283"/>
      <c r="O110" s="284"/>
      <c r="P110" s="487">
        <f t="shared" si="8"/>
        <v>0</v>
      </c>
      <c r="Q110" s="467">
        <f>IFERROR('1. Staff Posts and Salaries'!$J109*(1+SUM($M110))*P110*$H110,0)</f>
        <v>0</v>
      </c>
      <c r="R110" s="293"/>
      <c r="S110" s="283"/>
      <c r="T110" s="284"/>
      <c r="U110" s="487">
        <f t="shared" si="9"/>
        <v>0</v>
      </c>
      <c r="V110" s="467">
        <f>IFERROR('1. Staff Posts and Salaries'!$J109*(1+SUM($M110))*(1+SUM($R110))*U110*$H110,0)</f>
        <v>0</v>
      </c>
      <c r="W110" s="293"/>
      <c r="X110" s="283"/>
      <c r="Y110" s="284"/>
      <c r="Z110" s="487">
        <f t="shared" si="10"/>
        <v>0</v>
      </c>
      <c r="AA110" s="467">
        <f>IFERROR('1. Staff Posts and Salaries'!$J109*(1+SUM($M110))*(1+SUM($R110))*(1+SUM($W110))*Z110*$H110,0)</f>
        <v>0</v>
      </c>
      <c r="AB110" s="293"/>
      <c r="AC110" s="283"/>
      <c r="AD110" s="284"/>
      <c r="AE110" s="487">
        <f t="shared" si="11"/>
        <v>0</v>
      </c>
      <c r="AF110" s="467">
        <f>IFERROR('1. Staff Posts and Salaries'!$J109*(1+SUM($M110))*(1+SUM($R110))*(1+SUM($W110))*(1+SUM($AB110))*AE110*$H110,0)</f>
        <v>0</v>
      </c>
      <c r="AG110" s="489">
        <f t="shared" si="12"/>
        <v>0</v>
      </c>
      <c r="AH110" s="326">
        <f t="shared" si="13"/>
        <v>0</v>
      </c>
      <c r="AI110" s="322"/>
      <c r="AJ110" s="2"/>
      <c r="AK110" s="2"/>
      <c r="AL110" s="2"/>
      <c r="AM110" s="2"/>
      <c r="AN110" s="2"/>
      <c r="AO110" s="2"/>
      <c r="AP110" s="2"/>
      <c r="AQ110" s="2"/>
      <c r="AR110" s="2"/>
    </row>
    <row r="111" spans="1:44" ht="15">
      <c r="A111" s="2"/>
      <c r="B111" s="1"/>
      <c r="C111" s="325" t="str">
        <f>IF('1. Staff Posts and Salaries'!C110="","",'1. Staff Posts and Salaries'!C110)</f>
        <v/>
      </c>
      <c r="D111" s="456" t="str">
        <f>IF('1. Staff Posts and Salaries'!D110="","",'1. Staff Posts and Salaries'!D110)</f>
        <v/>
      </c>
      <c r="E111" s="323" t="str">
        <f>IF('1. Staff Posts and Salaries'!E110="","",'1. Staff Posts and Salaries'!E110)</f>
        <v/>
      </c>
      <c r="F111" s="323" t="str">
        <f>IF('1. Staff Posts and Salaries'!F110="","",'1. Staff Posts and Salaries'!F110)</f>
        <v/>
      </c>
      <c r="G111" s="323" t="str">
        <f>IF('1. Staff Posts and Salaries'!G110="","",'1. Staff Posts and Salaries'!G110)</f>
        <v/>
      </c>
      <c r="H111" s="323" t="str">
        <f>IF('1. Staff Posts and Salaries'!H110="","",'1. Staff Posts and Salaries'!K110)</f>
        <v/>
      </c>
      <c r="I111" s="283"/>
      <c r="J111" s="284"/>
      <c r="K111" s="487">
        <f t="shared" si="7"/>
        <v>0</v>
      </c>
      <c r="L111" s="467">
        <f>IFERROR('1. Staff Posts and Salaries'!$J110*K111*$H111,0)</f>
        <v>0</v>
      </c>
      <c r="M111" s="293"/>
      <c r="N111" s="283"/>
      <c r="O111" s="284"/>
      <c r="P111" s="487">
        <f t="shared" si="8"/>
        <v>0</v>
      </c>
      <c r="Q111" s="467">
        <f>IFERROR('1. Staff Posts and Salaries'!$J110*(1+SUM($M111))*P111*$H111,0)</f>
        <v>0</v>
      </c>
      <c r="R111" s="293"/>
      <c r="S111" s="283"/>
      <c r="T111" s="284"/>
      <c r="U111" s="487">
        <f t="shared" si="9"/>
        <v>0</v>
      </c>
      <c r="V111" s="467">
        <f>IFERROR('1. Staff Posts and Salaries'!$J110*(1+SUM($M111))*(1+SUM($R111))*U111*$H111,0)</f>
        <v>0</v>
      </c>
      <c r="W111" s="293"/>
      <c r="X111" s="283"/>
      <c r="Y111" s="284"/>
      <c r="Z111" s="487">
        <f t="shared" si="10"/>
        <v>0</v>
      </c>
      <c r="AA111" s="467">
        <f>IFERROR('1. Staff Posts and Salaries'!$J110*(1+SUM($M111))*(1+SUM($R111))*(1+SUM($W111))*Z111*$H111,0)</f>
        <v>0</v>
      </c>
      <c r="AB111" s="293"/>
      <c r="AC111" s="283"/>
      <c r="AD111" s="284"/>
      <c r="AE111" s="487">
        <f t="shared" si="11"/>
        <v>0</v>
      </c>
      <c r="AF111" s="467">
        <f>IFERROR('1. Staff Posts and Salaries'!$J110*(1+SUM($M111))*(1+SUM($R111))*(1+SUM($W111))*(1+SUM($AB111))*AE111*$H111,0)</f>
        <v>0</v>
      </c>
      <c r="AG111" s="489">
        <f t="shared" si="12"/>
        <v>0</v>
      </c>
      <c r="AH111" s="326">
        <f t="shared" si="13"/>
        <v>0</v>
      </c>
      <c r="AI111" s="322"/>
      <c r="AJ111" s="2"/>
      <c r="AK111" s="2"/>
      <c r="AL111" s="2"/>
      <c r="AM111" s="2"/>
      <c r="AN111" s="2"/>
      <c r="AO111" s="2"/>
      <c r="AP111" s="2"/>
      <c r="AQ111" s="2"/>
      <c r="AR111" s="2"/>
    </row>
    <row r="112" spans="1:44" ht="15">
      <c r="A112" s="2"/>
      <c r="B112" s="1"/>
      <c r="C112" s="325" t="str">
        <f>IF('1. Staff Posts and Salaries'!C111="","",'1. Staff Posts and Salaries'!C111)</f>
        <v/>
      </c>
      <c r="D112" s="456" t="str">
        <f>IF('1. Staff Posts and Salaries'!D111="","",'1. Staff Posts and Salaries'!D111)</f>
        <v/>
      </c>
      <c r="E112" s="323" t="str">
        <f>IF('1. Staff Posts and Salaries'!E111="","",'1. Staff Posts and Salaries'!E111)</f>
        <v/>
      </c>
      <c r="F112" s="323" t="str">
        <f>IF('1. Staff Posts and Salaries'!F111="","",'1. Staff Posts and Salaries'!F111)</f>
        <v/>
      </c>
      <c r="G112" s="323" t="str">
        <f>IF('1. Staff Posts and Salaries'!G111="","",'1. Staff Posts and Salaries'!G111)</f>
        <v/>
      </c>
      <c r="H112" s="323" t="str">
        <f>IF('1. Staff Posts and Salaries'!H111="","",'1. Staff Posts and Salaries'!K111)</f>
        <v/>
      </c>
      <c r="I112" s="283"/>
      <c r="J112" s="284"/>
      <c r="K112" s="487">
        <f t="shared" si="7"/>
        <v>0</v>
      </c>
      <c r="L112" s="467">
        <f>IFERROR('1. Staff Posts and Salaries'!$J111*K112*$H112,0)</f>
        <v>0</v>
      </c>
      <c r="M112" s="293"/>
      <c r="N112" s="283"/>
      <c r="O112" s="284"/>
      <c r="P112" s="487">
        <f t="shared" si="8"/>
        <v>0</v>
      </c>
      <c r="Q112" s="467">
        <f>IFERROR('1. Staff Posts and Salaries'!$J111*(1+SUM($M112))*P112*$H112,0)</f>
        <v>0</v>
      </c>
      <c r="R112" s="293"/>
      <c r="S112" s="283"/>
      <c r="T112" s="284"/>
      <c r="U112" s="487">
        <f t="shared" si="9"/>
        <v>0</v>
      </c>
      <c r="V112" s="467">
        <f>IFERROR('1. Staff Posts and Salaries'!$J111*(1+SUM($M112))*(1+SUM($R112))*U112*$H112,0)</f>
        <v>0</v>
      </c>
      <c r="W112" s="293"/>
      <c r="X112" s="283"/>
      <c r="Y112" s="284"/>
      <c r="Z112" s="487">
        <f t="shared" si="10"/>
        <v>0</v>
      </c>
      <c r="AA112" s="467">
        <f>IFERROR('1. Staff Posts and Salaries'!$J111*(1+SUM($M112))*(1+SUM($R112))*(1+SUM($W112))*Z112*$H112,0)</f>
        <v>0</v>
      </c>
      <c r="AB112" s="293"/>
      <c r="AC112" s="283"/>
      <c r="AD112" s="284"/>
      <c r="AE112" s="487">
        <f t="shared" si="11"/>
        <v>0</v>
      </c>
      <c r="AF112" s="467">
        <f>IFERROR('1. Staff Posts and Salaries'!$J111*(1+SUM($M112))*(1+SUM($R112))*(1+SUM($W112))*(1+SUM($AB112))*AE112*$H112,0)</f>
        <v>0</v>
      </c>
      <c r="AG112" s="489">
        <f t="shared" si="12"/>
        <v>0</v>
      </c>
      <c r="AH112" s="326">
        <f t="shared" si="13"/>
        <v>0</v>
      </c>
      <c r="AI112" s="322"/>
      <c r="AJ112" s="2"/>
      <c r="AK112" s="2"/>
      <c r="AL112" s="2"/>
      <c r="AM112" s="2"/>
      <c r="AN112" s="2"/>
      <c r="AO112" s="2"/>
      <c r="AP112" s="2"/>
      <c r="AQ112" s="2"/>
      <c r="AR112" s="2"/>
    </row>
    <row r="113" spans="1:44" ht="15.75" thickBot="1">
      <c r="A113" s="2"/>
      <c r="B113" s="1"/>
      <c r="C113" s="325" t="str">
        <f>IF('1. Staff Posts and Salaries'!C112="","",'1. Staff Posts and Salaries'!C112)</f>
        <v/>
      </c>
      <c r="D113" s="456" t="str">
        <f>IF('1. Staff Posts and Salaries'!D112="","",'1. Staff Posts and Salaries'!D112)</f>
        <v/>
      </c>
      <c r="E113" s="323" t="str">
        <f>IF('1. Staff Posts and Salaries'!E112="","",'1. Staff Posts and Salaries'!E112)</f>
        <v/>
      </c>
      <c r="F113" s="323" t="str">
        <f>IF('1. Staff Posts and Salaries'!F112="","",'1. Staff Posts and Salaries'!F112)</f>
        <v/>
      </c>
      <c r="G113" s="323" t="str">
        <f>IF('1. Staff Posts and Salaries'!G112="","",'1. Staff Posts and Salaries'!G112)</f>
        <v/>
      </c>
      <c r="H113" s="323" t="str">
        <f>IF('1. Staff Posts and Salaries'!H112="","",'1. Staff Posts and Salaries'!K112)</f>
        <v/>
      </c>
      <c r="I113" s="283"/>
      <c r="J113" s="284"/>
      <c r="K113" s="487">
        <f t="shared" si="7"/>
        <v>0</v>
      </c>
      <c r="L113" s="467">
        <f>IFERROR('1. Staff Posts and Salaries'!$J112*K113*$H113,0)</f>
        <v>0</v>
      </c>
      <c r="M113" s="293"/>
      <c r="N113" s="283"/>
      <c r="O113" s="284"/>
      <c r="P113" s="487">
        <f t="shared" si="8"/>
        <v>0</v>
      </c>
      <c r="Q113" s="467">
        <f>IFERROR('1. Staff Posts and Salaries'!$J112*(1+SUM($M113))*P113*$H113,0)</f>
        <v>0</v>
      </c>
      <c r="R113" s="293"/>
      <c r="S113" s="283"/>
      <c r="T113" s="284"/>
      <c r="U113" s="487">
        <f t="shared" si="9"/>
        <v>0</v>
      </c>
      <c r="V113" s="467">
        <f>IFERROR('1. Staff Posts and Salaries'!$J112*(1+SUM($M113))*(1+SUM($R113))*U113*$H113,0)</f>
        <v>0</v>
      </c>
      <c r="W113" s="293"/>
      <c r="X113" s="283"/>
      <c r="Y113" s="284"/>
      <c r="Z113" s="487">
        <f t="shared" si="10"/>
        <v>0</v>
      </c>
      <c r="AA113" s="467">
        <f>IFERROR('1. Staff Posts and Salaries'!$J112*(1+SUM($M113))*(1+SUM($R113))*(1+SUM($W113))*Z113*$H113,0)</f>
        <v>0</v>
      </c>
      <c r="AB113" s="293"/>
      <c r="AC113" s="283"/>
      <c r="AD113" s="284"/>
      <c r="AE113" s="487">
        <f t="shared" si="11"/>
        <v>0</v>
      </c>
      <c r="AF113" s="467">
        <f>IFERROR('1. Staff Posts and Salaries'!$J112*(1+SUM($M113))*(1+SUM($R113))*(1+SUM($W113))*(1+SUM($AB113))*AE113*$H113,0)</f>
        <v>0</v>
      </c>
      <c r="AG113" s="489">
        <f t="shared" si="12"/>
        <v>0</v>
      </c>
      <c r="AH113" s="326">
        <f t="shared" si="13"/>
        <v>0</v>
      </c>
      <c r="AI113" s="322"/>
      <c r="AJ113" s="2"/>
      <c r="AK113" s="2"/>
      <c r="AL113" s="2"/>
      <c r="AM113" s="2"/>
      <c r="AN113" s="2"/>
      <c r="AO113" s="2"/>
      <c r="AP113" s="2"/>
      <c r="AQ113" s="2"/>
      <c r="AR113" s="2"/>
    </row>
    <row r="114" spans="1:44" ht="15.75" thickBot="1">
      <c r="A114" s="2"/>
      <c r="B114" s="1"/>
      <c r="C114" s="289"/>
      <c r="D114" s="290"/>
      <c r="E114" s="290"/>
      <c r="F114" s="290"/>
      <c r="G114" s="290"/>
      <c r="H114" s="290"/>
      <c r="I114" s="290"/>
      <c r="J114" s="290"/>
      <c r="K114" s="488">
        <f t="shared" ref="K114:L114" si="14">SUM(K13:K113)</f>
        <v>0</v>
      </c>
      <c r="L114" s="454">
        <f t="shared" si="14"/>
        <v>0</v>
      </c>
      <c r="M114" s="453"/>
      <c r="N114" s="290"/>
      <c r="O114" s="290"/>
      <c r="P114" s="488">
        <f t="shared" ref="P114:Q114" si="15">SUM(P13:P113)</f>
        <v>0</v>
      </c>
      <c r="Q114" s="454">
        <f t="shared" si="15"/>
        <v>0</v>
      </c>
      <c r="R114" s="453"/>
      <c r="S114" s="290"/>
      <c r="T114" s="290"/>
      <c r="U114" s="488">
        <f t="shared" ref="U114:V114" si="16">SUM(U13:U113)</f>
        <v>0</v>
      </c>
      <c r="V114" s="454">
        <f t="shared" si="16"/>
        <v>0</v>
      </c>
      <c r="W114" s="453"/>
      <c r="X114" s="290"/>
      <c r="Y114" s="290"/>
      <c r="Z114" s="488">
        <f t="shared" ref="Z114:AA114" si="17">SUM(Z13:Z113)</f>
        <v>0</v>
      </c>
      <c r="AA114" s="454">
        <f t="shared" si="17"/>
        <v>0</v>
      </c>
      <c r="AB114" s="453"/>
      <c r="AC114" s="290"/>
      <c r="AD114" s="290"/>
      <c r="AE114" s="488">
        <f t="shared" ref="AE114:AH114" si="18">SUM(AE13:AE113)</f>
        <v>0</v>
      </c>
      <c r="AF114" s="454">
        <f t="shared" si="18"/>
        <v>0</v>
      </c>
      <c r="AG114" s="490">
        <f t="shared" si="18"/>
        <v>0</v>
      </c>
      <c r="AH114" s="455">
        <f t="shared" si="18"/>
        <v>0</v>
      </c>
      <c r="AI114" s="322"/>
      <c r="AJ114" s="2"/>
      <c r="AK114" s="2"/>
      <c r="AL114" s="2"/>
      <c r="AM114" s="2"/>
      <c r="AN114" s="2"/>
      <c r="AO114" s="2"/>
      <c r="AP114" s="2"/>
      <c r="AQ114" s="2"/>
      <c r="AR114" s="2"/>
    </row>
    <row r="115" spans="1:44" ht="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308"/>
      <c r="AJ115" s="2"/>
      <c r="AK115" s="2"/>
      <c r="AL115" s="2"/>
      <c r="AM115" s="2"/>
      <c r="AN115" s="2"/>
      <c r="AO115" s="2"/>
      <c r="AP115" s="2"/>
      <c r="AQ115" s="2"/>
    </row>
    <row r="116" spans="1:44" ht="7.5" customHeight="1" thickBo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308"/>
      <c r="AJ116" s="2"/>
      <c r="AK116" s="2"/>
      <c r="AL116" s="2"/>
      <c r="AM116" s="2"/>
      <c r="AN116" s="2"/>
      <c r="AO116" s="2"/>
      <c r="AP116" s="2"/>
      <c r="AQ116" s="2"/>
    </row>
    <row r="117" spans="1:44" ht="15.75" customHeight="1" thickBot="1">
      <c r="A117" s="2"/>
      <c r="B117" s="1"/>
      <c r="C117" s="463" t="s">
        <v>183</v>
      </c>
      <c r="D117" s="72"/>
      <c r="E117" s="72"/>
      <c r="F117" s="72"/>
      <c r="G117" s="72"/>
      <c r="H117" s="72"/>
      <c r="I117" s="72"/>
      <c r="J117" s="72"/>
      <c r="K117" s="72"/>
      <c r="L117" s="72"/>
      <c r="M117" s="72"/>
      <c r="N117" s="72"/>
      <c r="O117" s="72"/>
      <c r="P117" s="73"/>
      <c r="Q117" s="1"/>
      <c r="R117" s="1"/>
      <c r="S117" s="1"/>
      <c r="T117" s="1"/>
      <c r="U117" s="1"/>
      <c r="V117" s="1"/>
      <c r="W117" s="1"/>
      <c r="X117" s="1"/>
      <c r="Y117" s="1"/>
      <c r="Z117" s="1"/>
      <c r="AA117" s="1"/>
      <c r="AB117" s="1"/>
      <c r="AC117" s="1"/>
      <c r="AD117" s="1"/>
      <c r="AE117" s="1"/>
      <c r="AF117" s="1"/>
      <c r="AG117" s="1"/>
      <c r="AH117" s="1"/>
      <c r="AI117" s="308"/>
      <c r="AJ117" s="2"/>
      <c r="AK117" s="2"/>
      <c r="AL117" s="2"/>
      <c r="AM117" s="2"/>
      <c r="AN117" s="2"/>
      <c r="AO117" s="2"/>
      <c r="AP117" s="2"/>
      <c r="AQ117" s="2"/>
    </row>
    <row r="118" spans="1:44" ht="174" customHeight="1" thickBot="1">
      <c r="A118" s="2"/>
      <c r="B118" s="1"/>
      <c r="C118" s="541" t="s">
        <v>184</v>
      </c>
      <c r="D118" s="542"/>
      <c r="E118" s="542"/>
      <c r="F118" s="542"/>
      <c r="G118" s="542"/>
      <c r="H118" s="542"/>
      <c r="I118" s="542"/>
      <c r="J118" s="542"/>
      <c r="K118" s="542"/>
      <c r="L118" s="542"/>
      <c r="M118" s="542"/>
      <c r="N118" s="542"/>
      <c r="O118" s="542"/>
      <c r="P118" s="543"/>
      <c r="Q118" s="1"/>
      <c r="R118" s="1"/>
      <c r="S118" s="1"/>
      <c r="T118" s="1"/>
      <c r="U118" s="1"/>
      <c r="V118" s="1"/>
      <c r="W118" s="1"/>
      <c r="X118" s="1"/>
      <c r="Y118" s="1"/>
      <c r="Z118" s="1"/>
      <c r="AA118" s="1"/>
      <c r="AB118" s="1"/>
      <c r="AC118" s="1"/>
      <c r="AD118" s="1"/>
      <c r="AE118" s="1"/>
      <c r="AF118" s="1"/>
      <c r="AG118" s="1"/>
      <c r="AH118" s="1"/>
      <c r="AI118" s="308"/>
      <c r="AJ118" s="2"/>
      <c r="AK118" s="2"/>
      <c r="AL118" s="2"/>
      <c r="AM118" s="2"/>
      <c r="AN118" s="2"/>
      <c r="AO118" s="2"/>
      <c r="AP118" s="2"/>
      <c r="AQ118" s="2"/>
    </row>
    <row r="119" spans="1:44" ht="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308"/>
      <c r="AJ119" s="2"/>
      <c r="AK119" s="2"/>
      <c r="AL119" s="2"/>
      <c r="AM119" s="2"/>
      <c r="AN119" s="2"/>
      <c r="AO119" s="2"/>
      <c r="AP119" s="2"/>
      <c r="AQ119" s="2"/>
    </row>
    <row r="120" spans="1:44" ht="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320"/>
      <c r="AJ120" s="2"/>
      <c r="AK120" s="2"/>
      <c r="AL120" s="2"/>
      <c r="AM120" s="2"/>
      <c r="AN120" s="2"/>
      <c r="AO120" s="2"/>
      <c r="AP120" s="2"/>
      <c r="AQ120" s="2"/>
    </row>
    <row r="121" spans="1:44" ht="15.7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320"/>
      <c r="AJ121" s="2"/>
      <c r="AK121" s="2"/>
      <c r="AL121" s="2"/>
      <c r="AM121" s="2"/>
      <c r="AN121" s="2"/>
      <c r="AO121" s="2"/>
      <c r="AP121" s="2"/>
      <c r="AQ121" s="2"/>
    </row>
    <row r="122" spans="1:44" ht="15.75" hidden="1" customHeight="1">
      <c r="A122" s="2"/>
      <c r="B122" s="2"/>
      <c r="C122" s="74" t="s">
        <v>185</v>
      </c>
      <c r="D122" s="74" t="s">
        <v>186</v>
      </c>
      <c r="E122" s="74" t="s">
        <v>187</v>
      </c>
      <c r="F122" s="75" t="s">
        <v>188</v>
      </c>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320"/>
      <c r="AJ122" s="2"/>
      <c r="AK122" s="2"/>
      <c r="AL122" s="2"/>
      <c r="AM122" s="2"/>
      <c r="AN122" s="2"/>
      <c r="AO122" s="2"/>
      <c r="AP122" s="2"/>
      <c r="AQ122" s="2"/>
    </row>
    <row r="123" spans="1:44" ht="15.75" hidden="1" customHeight="1">
      <c r="A123" s="2"/>
      <c r="B123" s="2"/>
      <c r="C123" s="76" t="s">
        <v>95</v>
      </c>
      <c r="D123" s="76" t="s">
        <v>95</v>
      </c>
      <c r="E123" s="76" t="s">
        <v>95</v>
      </c>
      <c r="F123" s="76" t="s">
        <v>95</v>
      </c>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320"/>
      <c r="AJ123" s="2"/>
      <c r="AK123" s="2"/>
      <c r="AL123" s="2"/>
      <c r="AM123" s="2"/>
      <c r="AN123" s="2"/>
      <c r="AO123" s="2"/>
      <c r="AP123" s="2"/>
      <c r="AQ123" s="2"/>
    </row>
    <row r="124" spans="1:44" ht="15" hidden="1">
      <c r="A124" s="2"/>
      <c r="B124" s="2"/>
      <c r="C124" s="77" t="str">
        <f>IF('1. Staff Posts and Salaries'!C12=0,"",'1. Staff Posts and Salaries'!C12)</f>
        <v/>
      </c>
      <c r="D124" s="78">
        <v>0.01</v>
      </c>
      <c r="E124" s="79">
        <v>1</v>
      </c>
      <c r="F124" s="80">
        <v>0</v>
      </c>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320"/>
      <c r="AJ124" s="2"/>
      <c r="AK124" s="2"/>
      <c r="AL124" s="2"/>
      <c r="AM124" s="2"/>
      <c r="AN124" s="2"/>
      <c r="AO124" s="2"/>
      <c r="AP124" s="2"/>
      <c r="AQ124" s="2"/>
    </row>
    <row r="125" spans="1:44" ht="15" hidden="1">
      <c r="A125" s="2"/>
      <c r="B125" s="2"/>
      <c r="C125" s="77" t="str">
        <f>IF('1. Staff Posts and Salaries'!C13=0,"",'1. Staff Posts and Salaries'!C13)</f>
        <v/>
      </c>
      <c r="D125" s="81">
        <v>0.02</v>
      </c>
      <c r="E125" s="77">
        <v>2</v>
      </c>
      <c r="F125" s="82">
        <v>5.0000000000000001E-4</v>
      </c>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320"/>
      <c r="AJ125" s="2"/>
      <c r="AK125" s="2"/>
      <c r="AL125" s="2"/>
      <c r="AM125" s="2"/>
      <c r="AN125" s="2"/>
      <c r="AO125" s="2"/>
      <c r="AP125" s="2"/>
      <c r="AQ125" s="2"/>
    </row>
    <row r="126" spans="1:44" ht="15.75" hidden="1" customHeight="1">
      <c r="A126" s="2"/>
      <c r="B126" s="2"/>
      <c r="C126" s="77" t="str">
        <f>IF('1. Staff Posts and Salaries'!C65=0,"",'1. Staff Posts and Salaries'!C65)</f>
        <v/>
      </c>
      <c r="D126" s="81">
        <v>0.03</v>
      </c>
      <c r="E126" s="77">
        <v>3</v>
      </c>
      <c r="F126" s="82">
        <v>1E-3</v>
      </c>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320"/>
      <c r="AJ126" s="2"/>
      <c r="AK126" s="2"/>
      <c r="AL126" s="2"/>
      <c r="AM126" s="2"/>
      <c r="AN126" s="2"/>
      <c r="AO126" s="2"/>
      <c r="AP126" s="2"/>
      <c r="AQ126" s="2"/>
    </row>
    <row r="127" spans="1:44" ht="15.75" hidden="1" customHeight="1">
      <c r="A127" s="2"/>
      <c r="B127" s="2"/>
      <c r="C127" s="77" t="str">
        <f>IF('1. Staff Posts and Salaries'!C66=0,"",'1. Staff Posts and Salaries'!C66)</f>
        <v/>
      </c>
      <c r="D127" s="81">
        <v>0.04</v>
      </c>
      <c r="E127" s="77">
        <v>4</v>
      </c>
      <c r="F127" s="80">
        <v>1.5E-3</v>
      </c>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320"/>
      <c r="AJ127" s="2"/>
      <c r="AK127" s="2"/>
      <c r="AL127" s="2"/>
      <c r="AM127" s="2"/>
      <c r="AN127" s="2"/>
      <c r="AO127" s="2"/>
      <c r="AP127" s="2"/>
      <c r="AQ127" s="2"/>
    </row>
    <row r="128" spans="1:44" ht="15" hidden="1">
      <c r="A128" s="2"/>
      <c r="B128" s="2"/>
      <c r="C128" s="77" t="str">
        <f>IF('1. Staff Posts and Salaries'!C67=0,"",'1. Staff Posts and Salaries'!C67)</f>
        <v/>
      </c>
      <c r="D128" s="81">
        <v>0.05</v>
      </c>
      <c r="E128" s="77">
        <v>5</v>
      </c>
      <c r="F128" s="80">
        <v>2E-3</v>
      </c>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320"/>
      <c r="AJ128" s="2"/>
      <c r="AK128" s="2"/>
      <c r="AL128" s="2"/>
      <c r="AM128" s="2"/>
      <c r="AN128" s="2"/>
      <c r="AO128" s="2"/>
      <c r="AP128" s="2"/>
      <c r="AQ128" s="2"/>
    </row>
    <row r="129" spans="1:43" ht="15" hidden="1">
      <c r="A129" s="2"/>
      <c r="B129" s="2"/>
      <c r="C129" s="77" t="str">
        <f>IF('1. Staff Posts and Salaries'!C68=0,"",'1. Staff Posts and Salaries'!C68)</f>
        <v/>
      </c>
      <c r="D129" s="81">
        <v>0.06</v>
      </c>
      <c r="E129" s="77">
        <v>6</v>
      </c>
      <c r="F129" s="82">
        <v>2.5000000000000001E-3</v>
      </c>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320"/>
      <c r="AJ129" s="2"/>
      <c r="AK129" s="2"/>
      <c r="AL129" s="2"/>
      <c r="AM129" s="2"/>
      <c r="AN129" s="2"/>
      <c r="AO129" s="2"/>
      <c r="AP129" s="2"/>
      <c r="AQ129" s="2"/>
    </row>
    <row r="130" spans="1:43" ht="15.75" hidden="1" customHeight="1">
      <c r="A130" s="2"/>
      <c r="B130" s="2"/>
      <c r="C130" s="77" t="str">
        <f>IF('1. Staff Posts and Salaries'!C69=0,"",'1. Staff Posts and Salaries'!C69)</f>
        <v/>
      </c>
      <c r="D130" s="81">
        <v>7.0000000000000007E-2</v>
      </c>
      <c r="E130" s="77">
        <v>7</v>
      </c>
      <c r="F130" s="82">
        <v>3.0000000000000001E-3</v>
      </c>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320"/>
      <c r="AJ130" s="2"/>
      <c r="AK130" s="2"/>
      <c r="AL130" s="2"/>
      <c r="AM130" s="2"/>
      <c r="AN130" s="2"/>
      <c r="AO130" s="2"/>
      <c r="AP130" s="2"/>
      <c r="AQ130" s="2"/>
    </row>
    <row r="131" spans="1:43" ht="15.75" hidden="1" customHeight="1">
      <c r="A131" s="2"/>
      <c r="B131" s="2"/>
      <c r="C131" s="77" t="str">
        <f>IF('1. Staff Posts and Salaries'!C70=0,"",'1. Staff Posts and Salaries'!C70)</f>
        <v/>
      </c>
      <c r="D131" s="81">
        <v>0.08</v>
      </c>
      <c r="E131" s="77">
        <v>8</v>
      </c>
      <c r="F131" s="80">
        <v>3.5000000000000001E-3</v>
      </c>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320"/>
      <c r="AJ131" s="2"/>
      <c r="AK131" s="2"/>
      <c r="AL131" s="2"/>
      <c r="AM131" s="2"/>
      <c r="AN131" s="2"/>
      <c r="AO131" s="2"/>
      <c r="AP131" s="2"/>
      <c r="AQ131" s="2"/>
    </row>
    <row r="132" spans="1:43" ht="15" hidden="1">
      <c r="A132" s="2"/>
      <c r="B132" s="2"/>
      <c r="C132" s="77" t="str">
        <f>IF('1. Staff Posts and Salaries'!C71=0,"",'1. Staff Posts and Salaries'!C71)</f>
        <v/>
      </c>
      <c r="D132" s="81">
        <v>0.09</v>
      </c>
      <c r="E132" s="77">
        <v>9</v>
      </c>
      <c r="F132" s="80">
        <v>4.0000000000000001E-3</v>
      </c>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320"/>
      <c r="AJ132" s="2"/>
      <c r="AK132" s="2"/>
      <c r="AL132" s="2"/>
      <c r="AM132" s="2"/>
      <c r="AN132" s="2"/>
      <c r="AO132" s="2"/>
      <c r="AP132" s="2"/>
      <c r="AQ132" s="2"/>
    </row>
    <row r="133" spans="1:43" ht="15" hidden="1">
      <c r="A133" s="2"/>
      <c r="B133" s="2"/>
      <c r="C133" s="77" t="str">
        <f>IF('1. Staff Posts and Salaries'!C72=0,"",'1. Staff Posts and Salaries'!C72)</f>
        <v/>
      </c>
      <c r="D133" s="81">
        <v>0.1</v>
      </c>
      <c r="E133" s="77">
        <v>10</v>
      </c>
      <c r="F133" s="82">
        <v>4.4999999999999997E-3</v>
      </c>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320"/>
      <c r="AJ133" s="2"/>
      <c r="AK133" s="2"/>
      <c r="AL133" s="2"/>
      <c r="AM133" s="2"/>
      <c r="AN133" s="2"/>
      <c r="AO133" s="2"/>
      <c r="AP133" s="2"/>
      <c r="AQ133" s="2"/>
    </row>
    <row r="134" spans="1:43" ht="15.75" hidden="1" customHeight="1">
      <c r="A134" s="2"/>
      <c r="B134" s="2"/>
      <c r="C134" s="77" t="str">
        <f>IF('1. Staff Posts and Salaries'!C73=0,"",'1. Staff Posts and Salaries'!C73)</f>
        <v/>
      </c>
      <c r="D134" s="81">
        <v>0.11</v>
      </c>
      <c r="E134" s="77">
        <v>11</v>
      </c>
      <c r="F134" s="82">
        <v>5.0000000000000001E-3</v>
      </c>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320"/>
      <c r="AJ134" s="2"/>
      <c r="AK134" s="2"/>
      <c r="AL134" s="2"/>
      <c r="AM134" s="2"/>
      <c r="AN134" s="2"/>
      <c r="AO134" s="2"/>
      <c r="AP134" s="2"/>
      <c r="AQ134" s="2"/>
    </row>
    <row r="135" spans="1:43" ht="15.75" hidden="1" customHeight="1">
      <c r="A135" s="2"/>
      <c r="B135" s="2"/>
      <c r="C135" s="77" t="str">
        <f>IF('1. Staff Posts and Salaries'!C74=0,"",'1. Staff Posts and Salaries'!C74)</f>
        <v/>
      </c>
      <c r="D135" s="81">
        <v>0.12</v>
      </c>
      <c r="E135" s="83">
        <v>12</v>
      </c>
      <c r="F135" s="80">
        <v>5.4999999999999997E-3</v>
      </c>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320"/>
      <c r="AJ135" s="2"/>
      <c r="AK135" s="2"/>
      <c r="AL135" s="2"/>
      <c r="AM135" s="2"/>
      <c r="AN135" s="2"/>
      <c r="AO135" s="2"/>
      <c r="AP135" s="2"/>
      <c r="AQ135" s="2"/>
    </row>
    <row r="136" spans="1:43" ht="15" hidden="1">
      <c r="A136" s="2"/>
      <c r="B136" s="2"/>
      <c r="C136" s="77" t="str">
        <f>IF('1. Staff Posts and Salaries'!C75=0,"",'1. Staff Posts and Salaries'!C75)</f>
        <v/>
      </c>
      <c r="D136" s="84">
        <v>0.13</v>
      </c>
      <c r="E136" s="2"/>
      <c r="F136" s="80">
        <v>6.0000000000000001E-3</v>
      </c>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320"/>
      <c r="AJ136" s="2"/>
      <c r="AK136" s="2"/>
      <c r="AL136" s="2"/>
      <c r="AM136" s="2"/>
      <c r="AN136" s="2"/>
      <c r="AO136" s="2"/>
      <c r="AP136" s="2"/>
      <c r="AQ136" s="2"/>
    </row>
    <row r="137" spans="1:43" ht="15" hidden="1">
      <c r="A137" s="2"/>
      <c r="B137" s="2"/>
      <c r="C137" s="77" t="str">
        <f>IF('1. Staff Posts and Salaries'!C76=0,"",'1. Staff Posts and Salaries'!C76)</f>
        <v/>
      </c>
      <c r="D137" s="84">
        <v>0.14000000000000001</v>
      </c>
      <c r="E137" s="2"/>
      <c r="F137" s="82">
        <v>6.4999999999999997E-3</v>
      </c>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320"/>
      <c r="AJ137" s="2"/>
      <c r="AK137" s="2"/>
      <c r="AL137" s="2"/>
      <c r="AM137" s="2"/>
      <c r="AN137" s="2"/>
      <c r="AO137" s="2"/>
      <c r="AP137" s="2"/>
      <c r="AQ137" s="2"/>
    </row>
    <row r="138" spans="1:43" ht="15.75" hidden="1" customHeight="1">
      <c r="A138" s="2"/>
      <c r="B138" s="2"/>
      <c r="C138" s="77" t="str">
        <f>IF('1. Staff Posts and Salaries'!C77=0,"",'1. Staff Posts and Salaries'!C77)</f>
        <v/>
      </c>
      <c r="D138" s="84">
        <v>0.15</v>
      </c>
      <c r="E138" s="2"/>
      <c r="F138" s="82">
        <v>7.0000000000000001E-3</v>
      </c>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320"/>
      <c r="AJ138" s="2"/>
      <c r="AK138" s="2"/>
      <c r="AL138" s="2"/>
      <c r="AM138" s="2"/>
      <c r="AN138" s="2"/>
      <c r="AO138" s="2"/>
      <c r="AP138" s="2"/>
      <c r="AQ138" s="2"/>
    </row>
    <row r="139" spans="1:43" ht="15.75" hidden="1" customHeight="1">
      <c r="A139" s="2"/>
      <c r="B139" s="2"/>
      <c r="C139" s="77" t="str">
        <f>IF('1. Staff Posts and Salaries'!C78=0,"",'1. Staff Posts and Salaries'!C78)</f>
        <v/>
      </c>
      <c r="D139" s="84">
        <v>0.16</v>
      </c>
      <c r="E139" s="2"/>
      <c r="F139" s="80">
        <v>7.4999999999999997E-3</v>
      </c>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320"/>
      <c r="AJ139" s="2"/>
      <c r="AK139" s="2"/>
      <c r="AL139" s="2"/>
      <c r="AM139" s="2"/>
      <c r="AN139" s="2"/>
      <c r="AO139" s="2"/>
      <c r="AP139" s="2"/>
      <c r="AQ139" s="2"/>
    </row>
    <row r="140" spans="1:43" ht="15" hidden="1">
      <c r="A140" s="2"/>
      <c r="B140" s="2"/>
      <c r="C140" s="77" t="str">
        <f>IF('1. Staff Posts and Salaries'!C79=0,"",'1. Staff Posts and Salaries'!C79)</f>
        <v/>
      </c>
      <c r="D140" s="84">
        <v>0.17</v>
      </c>
      <c r="E140" s="2"/>
      <c r="F140" s="80">
        <v>8.0000000000000002E-3</v>
      </c>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320"/>
      <c r="AJ140" s="2"/>
      <c r="AK140" s="2"/>
      <c r="AL140" s="2"/>
      <c r="AM140" s="2"/>
      <c r="AN140" s="2"/>
      <c r="AO140" s="2"/>
      <c r="AP140" s="2"/>
      <c r="AQ140" s="2"/>
    </row>
    <row r="141" spans="1:43" ht="15" hidden="1">
      <c r="A141" s="2"/>
      <c r="B141" s="2"/>
      <c r="C141" s="77" t="str">
        <f>IF('1. Staff Posts and Salaries'!C80=0,"",'1. Staff Posts and Salaries'!C80)</f>
        <v/>
      </c>
      <c r="D141" s="84">
        <v>0.18</v>
      </c>
      <c r="E141" s="2"/>
      <c r="F141" s="82">
        <v>8.5000000000000006E-3</v>
      </c>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320"/>
      <c r="AJ141" s="2"/>
      <c r="AK141" s="2"/>
      <c r="AL141" s="2"/>
      <c r="AM141" s="2"/>
      <c r="AN141" s="2"/>
      <c r="AO141" s="2"/>
      <c r="AP141" s="2"/>
      <c r="AQ141" s="2"/>
    </row>
    <row r="142" spans="1:43" ht="15.75" hidden="1" customHeight="1">
      <c r="A142" s="2"/>
      <c r="B142" s="2"/>
      <c r="C142" s="77" t="str">
        <f>IF('1. Staff Posts and Salaries'!C81=0,"",'1. Staff Posts and Salaries'!C81)</f>
        <v/>
      </c>
      <c r="D142" s="84">
        <v>0.19</v>
      </c>
      <c r="E142" s="2"/>
      <c r="F142" s="82">
        <v>8.9999999999999993E-3</v>
      </c>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320"/>
      <c r="AJ142" s="2"/>
      <c r="AK142" s="2"/>
      <c r="AL142" s="2"/>
      <c r="AM142" s="2"/>
      <c r="AN142" s="2"/>
      <c r="AO142" s="2"/>
      <c r="AP142" s="2"/>
      <c r="AQ142" s="2"/>
    </row>
    <row r="143" spans="1:43" ht="15.75" hidden="1" customHeight="1">
      <c r="A143" s="2"/>
      <c r="B143" s="2"/>
      <c r="C143" s="77" t="str">
        <f>IF('1. Staff Posts and Salaries'!C82=0,"",'1. Staff Posts and Salaries'!C82)</f>
        <v/>
      </c>
      <c r="D143" s="84">
        <v>0.2</v>
      </c>
      <c r="E143" s="2"/>
      <c r="F143" s="80">
        <v>9.4999999999999998E-3</v>
      </c>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320"/>
      <c r="AJ143" s="2"/>
      <c r="AK143" s="2"/>
      <c r="AL143" s="2"/>
      <c r="AM143" s="2"/>
      <c r="AN143" s="2"/>
      <c r="AO143" s="2"/>
      <c r="AP143" s="2"/>
      <c r="AQ143" s="2"/>
    </row>
    <row r="144" spans="1:43" ht="15" hidden="1">
      <c r="A144" s="2"/>
      <c r="B144" s="2"/>
      <c r="C144" s="77" t="str">
        <f>IF('1. Staff Posts and Salaries'!C83=0,"",'1. Staff Posts and Salaries'!C83)</f>
        <v/>
      </c>
      <c r="D144" s="84">
        <v>0.21</v>
      </c>
      <c r="E144" s="2"/>
      <c r="F144" s="80">
        <v>0.01</v>
      </c>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320"/>
      <c r="AJ144" s="2"/>
      <c r="AK144" s="2"/>
      <c r="AL144" s="2"/>
      <c r="AM144" s="2"/>
      <c r="AN144" s="2"/>
      <c r="AO144" s="2"/>
      <c r="AP144" s="2"/>
      <c r="AQ144" s="2"/>
    </row>
    <row r="145" spans="1:43" ht="15" hidden="1">
      <c r="A145" s="2"/>
      <c r="B145" s="2"/>
      <c r="C145" s="77" t="str">
        <f>IF('1. Staff Posts and Salaries'!C84=0,"",'1. Staff Posts and Salaries'!C84)</f>
        <v/>
      </c>
      <c r="D145" s="84">
        <v>0.22</v>
      </c>
      <c r="E145" s="2"/>
      <c r="F145" s="82">
        <v>1.0500000000000001E-2</v>
      </c>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320"/>
      <c r="AJ145" s="2"/>
      <c r="AK145" s="2"/>
      <c r="AL145" s="2"/>
      <c r="AM145" s="2"/>
      <c r="AN145" s="2"/>
      <c r="AO145" s="2"/>
      <c r="AP145" s="2"/>
      <c r="AQ145" s="2"/>
    </row>
    <row r="146" spans="1:43" ht="15.75" hidden="1" customHeight="1">
      <c r="A146" s="2"/>
      <c r="B146" s="2"/>
      <c r="C146" s="77" t="str">
        <f>IF('1. Staff Posts and Salaries'!C85=0,"",'1. Staff Posts and Salaries'!C85)</f>
        <v/>
      </c>
      <c r="D146" s="84">
        <v>0.23</v>
      </c>
      <c r="E146" s="2"/>
      <c r="F146" s="82">
        <v>1.0999999999999999E-2</v>
      </c>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320"/>
      <c r="AJ146" s="2"/>
      <c r="AK146" s="2"/>
      <c r="AL146" s="2"/>
      <c r="AM146" s="2"/>
      <c r="AN146" s="2"/>
      <c r="AO146" s="2"/>
      <c r="AP146" s="2"/>
      <c r="AQ146" s="2"/>
    </row>
    <row r="147" spans="1:43" ht="15.75" hidden="1" customHeight="1">
      <c r="A147" s="2"/>
      <c r="B147" s="2"/>
      <c r="C147" s="77" t="str">
        <f>IF('1. Staff Posts and Salaries'!C86=0,"",'1. Staff Posts and Salaries'!C86)</f>
        <v/>
      </c>
      <c r="D147" s="84">
        <v>0.24</v>
      </c>
      <c r="E147" s="2"/>
      <c r="F147" s="80">
        <v>1.15E-2</v>
      </c>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320"/>
      <c r="AJ147" s="2"/>
      <c r="AK147" s="2"/>
      <c r="AL147" s="2"/>
      <c r="AM147" s="2"/>
      <c r="AN147" s="2"/>
      <c r="AO147" s="2"/>
      <c r="AP147" s="2"/>
      <c r="AQ147" s="2"/>
    </row>
    <row r="148" spans="1:43" ht="15" hidden="1">
      <c r="A148" s="2"/>
      <c r="B148" s="2"/>
      <c r="C148" s="77" t="str">
        <f>IF('1. Staff Posts and Salaries'!C87=0,"",'1. Staff Posts and Salaries'!C87)</f>
        <v/>
      </c>
      <c r="D148" s="84">
        <v>0.25</v>
      </c>
      <c r="E148" s="2"/>
      <c r="F148" s="80">
        <v>1.2E-2</v>
      </c>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320"/>
      <c r="AJ148" s="2"/>
      <c r="AK148" s="2"/>
      <c r="AL148" s="2"/>
      <c r="AM148" s="2"/>
      <c r="AN148" s="2"/>
      <c r="AO148" s="2"/>
      <c r="AP148" s="2"/>
      <c r="AQ148" s="2"/>
    </row>
    <row r="149" spans="1:43" ht="15" hidden="1">
      <c r="A149" s="2"/>
      <c r="B149" s="2"/>
      <c r="C149" s="77" t="str">
        <f>IF('1. Staff Posts and Salaries'!C88=0,"",'1. Staff Posts and Salaries'!C88)</f>
        <v/>
      </c>
      <c r="D149" s="84">
        <v>0.26</v>
      </c>
      <c r="E149" s="2"/>
      <c r="F149" s="82">
        <v>1.2500000000000001E-2</v>
      </c>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320"/>
      <c r="AJ149" s="2"/>
      <c r="AK149" s="2"/>
      <c r="AL149" s="2"/>
      <c r="AM149" s="2"/>
      <c r="AN149" s="2"/>
      <c r="AO149" s="2"/>
      <c r="AP149" s="2"/>
      <c r="AQ149" s="2"/>
    </row>
    <row r="150" spans="1:43" ht="15.75" hidden="1" customHeight="1">
      <c r="A150" s="2"/>
      <c r="B150" s="2"/>
      <c r="C150" s="77" t="str">
        <f>IF('1. Staff Posts and Salaries'!C89=0,"",'1. Staff Posts and Salaries'!C89)</f>
        <v/>
      </c>
      <c r="D150" s="84">
        <v>0.27</v>
      </c>
      <c r="E150" s="2"/>
      <c r="F150" s="82">
        <v>1.2999999999999999E-2</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320"/>
      <c r="AJ150" s="2"/>
      <c r="AK150" s="2"/>
      <c r="AL150" s="2"/>
      <c r="AM150" s="2"/>
      <c r="AN150" s="2"/>
      <c r="AO150" s="2"/>
      <c r="AP150" s="2"/>
      <c r="AQ150" s="2"/>
    </row>
    <row r="151" spans="1:43" ht="15.75" hidden="1" customHeight="1">
      <c r="A151" s="2"/>
      <c r="B151" s="2"/>
      <c r="C151" s="77" t="str">
        <f>IF('1. Staff Posts and Salaries'!C90=0,"",'1. Staff Posts and Salaries'!C90)</f>
        <v/>
      </c>
      <c r="D151" s="84">
        <v>0.28000000000000003</v>
      </c>
      <c r="E151" s="2"/>
      <c r="F151" s="80">
        <v>1.35E-2</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320"/>
      <c r="AJ151" s="2"/>
      <c r="AK151" s="2"/>
      <c r="AL151" s="2"/>
      <c r="AM151" s="2"/>
      <c r="AN151" s="2"/>
      <c r="AO151" s="2"/>
      <c r="AP151" s="2"/>
      <c r="AQ151" s="2"/>
    </row>
    <row r="152" spans="1:43" ht="15" hidden="1">
      <c r="A152" s="2"/>
      <c r="B152" s="2"/>
      <c r="C152" s="77" t="str">
        <f>IF('1. Staff Posts and Salaries'!C91=0,"",'1. Staff Posts and Salaries'!C91)</f>
        <v/>
      </c>
      <c r="D152" s="84">
        <v>0.28999999999999998</v>
      </c>
      <c r="E152" s="2"/>
      <c r="F152" s="80">
        <v>1.4E-2</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320"/>
      <c r="AJ152" s="2"/>
      <c r="AK152" s="2"/>
      <c r="AL152" s="2"/>
      <c r="AM152" s="2"/>
      <c r="AN152" s="2"/>
      <c r="AO152" s="2"/>
      <c r="AP152" s="2"/>
      <c r="AQ152" s="2"/>
    </row>
    <row r="153" spans="1:43" ht="15" hidden="1">
      <c r="A153" s="2"/>
      <c r="B153" s="2"/>
      <c r="C153" s="77" t="str">
        <f>IF('1. Staff Posts and Salaries'!C92=0,"",'1. Staff Posts and Salaries'!C92)</f>
        <v/>
      </c>
      <c r="D153" s="84">
        <v>0.3</v>
      </c>
      <c r="E153" s="2"/>
      <c r="F153" s="82">
        <v>1.4500000000000001E-2</v>
      </c>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320"/>
      <c r="AJ153" s="2"/>
      <c r="AK153" s="2"/>
      <c r="AL153" s="2"/>
      <c r="AM153" s="2"/>
      <c r="AN153" s="2"/>
      <c r="AO153" s="2"/>
      <c r="AP153" s="2"/>
      <c r="AQ153" s="2"/>
    </row>
    <row r="154" spans="1:43" ht="15.75" hidden="1" customHeight="1">
      <c r="A154" s="2"/>
      <c r="B154" s="2"/>
      <c r="C154" s="77" t="str">
        <f>IF('1. Staff Posts and Salaries'!C93=0,"",'1. Staff Posts and Salaries'!C93)</f>
        <v/>
      </c>
      <c r="D154" s="84">
        <v>0.31</v>
      </c>
      <c r="E154" s="2"/>
      <c r="F154" s="82">
        <v>1.4999999999999999E-2</v>
      </c>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320"/>
      <c r="AJ154" s="2"/>
      <c r="AK154" s="2"/>
      <c r="AL154" s="2"/>
      <c r="AM154" s="2"/>
      <c r="AN154" s="2"/>
      <c r="AO154" s="2"/>
      <c r="AP154" s="2"/>
      <c r="AQ154" s="2"/>
    </row>
    <row r="155" spans="1:43" ht="15.75" hidden="1" customHeight="1">
      <c r="A155" s="2"/>
      <c r="B155" s="2"/>
      <c r="C155" s="77" t="str">
        <f>IF('1. Staff Posts and Salaries'!C94=0,"",'1. Staff Posts and Salaries'!C94)</f>
        <v/>
      </c>
      <c r="D155" s="84">
        <v>0.32</v>
      </c>
      <c r="E155" s="2"/>
      <c r="F155" s="80">
        <v>1.55E-2</v>
      </c>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320"/>
      <c r="AJ155" s="2"/>
      <c r="AK155" s="2"/>
      <c r="AL155" s="2"/>
      <c r="AM155" s="2"/>
      <c r="AN155" s="2"/>
      <c r="AO155" s="2"/>
      <c r="AP155" s="2"/>
      <c r="AQ155" s="2"/>
    </row>
    <row r="156" spans="1:43" ht="15" hidden="1">
      <c r="A156" s="2"/>
      <c r="B156" s="2"/>
      <c r="C156" s="77" t="str">
        <f>IF('1. Staff Posts and Salaries'!C95=0,"",'1. Staff Posts and Salaries'!C95)</f>
        <v/>
      </c>
      <c r="D156" s="84">
        <v>0.33</v>
      </c>
      <c r="E156" s="2"/>
      <c r="F156" s="80">
        <v>1.6E-2</v>
      </c>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320"/>
      <c r="AJ156" s="2"/>
      <c r="AK156" s="2"/>
      <c r="AL156" s="2"/>
      <c r="AM156" s="2"/>
      <c r="AN156" s="2"/>
      <c r="AO156" s="2"/>
      <c r="AP156" s="2"/>
      <c r="AQ156" s="2"/>
    </row>
    <row r="157" spans="1:43" ht="15" hidden="1">
      <c r="A157" s="2"/>
      <c r="B157" s="2"/>
      <c r="C157" s="77" t="str">
        <f>IF('1. Staff Posts and Salaries'!C96=0,"",'1. Staff Posts and Salaries'!C96)</f>
        <v/>
      </c>
      <c r="D157" s="84">
        <v>0.34</v>
      </c>
      <c r="E157" s="2"/>
      <c r="F157" s="82">
        <v>1.6500000000000001E-2</v>
      </c>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320"/>
      <c r="AJ157" s="2"/>
      <c r="AK157" s="2"/>
      <c r="AL157" s="2"/>
      <c r="AM157" s="2"/>
      <c r="AN157" s="2"/>
      <c r="AO157" s="2"/>
      <c r="AP157" s="2"/>
      <c r="AQ157" s="2"/>
    </row>
    <row r="158" spans="1:43" ht="15.75" hidden="1" customHeight="1">
      <c r="A158" s="2"/>
      <c r="B158" s="2"/>
      <c r="C158" s="77" t="str">
        <f>IF('1. Staff Posts and Salaries'!C97=0,"",'1. Staff Posts and Salaries'!C97)</f>
        <v/>
      </c>
      <c r="D158" s="84">
        <v>0.35</v>
      </c>
      <c r="E158" s="2"/>
      <c r="F158" s="82">
        <v>1.7000000000000001E-2</v>
      </c>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320"/>
      <c r="AJ158" s="2"/>
      <c r="AK158" s="2"/>
      <c r="AL158" s="2"/>
      <c r="AM158" s="2"/>
      <c r="AN158" s="2"/>
      <c r="AO158" s="2"/>
      <c r="AP158" s="2"/>
      <c r="AQ158" s="2"/>
    </row>
    <row r="159" spans="1:43" ht="15.75" hidden="1" customHeight="1">
      <c r="A159" s="2"/>
      <c r="B159" s="2"/>
      <c r="C159" s="77" t="str">
        <f>IF('1. Staff Posts and Salaries'!C98=0,"",'1. Staff Posts and Salaries'!C98)</f>
        <v/>
      </c>
      <c r="D159" s="84">
        <v>0.36</v>
      </c>
      <c r="E159" s="2"/>
      <c r="F159" s="80">
        <v>1.7500000000000002E-2</v>
      </c>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320"/>
      <c r="AJ159" s="2"/>
      <c r="AK159" s="2"/>
      <c r="AL159" s="2"/>
      <c r="AM159" s="2"/>
      <c r="AN159" s="2"/>
      <c r="AO159" s="2"/>
      <c r="AP159" s="2"/>
      <c r="AQ159" s="2"/>
    </row>
    <row r="160" spans="1:43" ht="15" hidden="1">
      <c r="A160" s="2"/>
      <c r="B160" s="2"/>
      <c r="C160" s="77" t="str">
        <f>IF('1. Staff Posts and Salaries'!C99=0,"",'1. Staff Posts and Salaries'!C99)</f>
        <v/>
      </c>
      <c r="D160" s="84">
        <v>0.37</v>
      </c>
      <c r="E160" s="2"/>
      <c r="F160" s="80">
        <v>1.7999999999999999E-2</v>
      </c>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320"/>
      <c r="AJ160" s="2"/>
      <c r="AK160" s="2"/>
      <c r="AL160" s="2"/>
      <c r="AM160" s="2"/>
      <c r="AN160" s="2"/>
      <c r="AO160" s="2"/>
      <c r="AP160" s="2"/>
      <c r="AQ160" s="2"/>
    </row>
    <row r="161" spans="1:43" ht="15" hidden="1">
      <c r="A161" s="2"/>
      <c r="B161" s="2"/>
      <c r="C161" s="77" t="str">
        <f>IF('1. Staff Posts and Salaries'!C100=0,"",'1. Staff Posts and Salaries'!C100)</f>
        <v/>
      </c>
      <c r="D161" s="84">
        <v>0.38</v>
      </c>
      <c r="E161" s="2"/>
      <c r="F161" s="82">
        <v>1.8499999999999999E-2</v>
      </c>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320"/>
      <c r="AJ161" s="2"/>
      <c r="AK161" s="2"/>
      <c r="AL161" s="2"/>
      <c r="AM161" s="2"/>
      <c r="AN161" s="2"/>
      <c r="AO161" s="2"/>
      <c r="AP161" s="2"/>
      <c r="AQ161" s="2"/>
    </row>
    <row r="162" spans="1:43" ht="15.75" hidden="1" customHeight="1">
      <c r="A162" s="2"/>
      <c r="B162" s="2"/>
      <c r="C162" s="77" t="str">
        <f>IF('1. Staff Posts and Salaries'!C101=0,"",'1. Staff Posts and Salaries'!C101)</f>
        <v/>
      </c>
      <c r="D162" s="84">
        <v>0.39</v>
      </c>
      <c r="E162" s="2"/>
      <c r="F162" s="82">
        <v>1.9E-2</v>
      </c>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320"/>
      <c r="AJ162" s="2"/>
      <c r="AK162" s="2"/>
      <c r="AL162" s="2"/>
      <c r="AM162" s="2"/>
      <c r="AN162" s="2"/>
      <c r="AO162" s="2"/>
      <c r="AP162" s="2"/>
      <c r="AQ162" s="2"/>
    </row>
    <row r="163" spans="1:43" ht="15.75" hidden="1" customHeight="1">
      <c r="A163" s="2"/>
      <c r="B163" s="2"/>
      <c r="C163" s="77" t="str">
        <f>IF('1. Staff Posts and Salaries'!C102=0,"",'1. Staff Posts and Salaries'!C102)</f>
        <v/>
      </c>
      <c r="D163" s="84">
        <v>0.4</v>
      </c>
      <c r="E163" s="2"/>
      <c r="F163" s="80">
        <v>1.95E-2</v>
      </c>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320"/>
      <c r="AJ163" s="2"/>
      <c r="AK163" s="2"/>
      <c r="AL163" s="2"/>
      <c r="AM163" s="2"/>
      <c r="AN163" s="2"/>
      <c r="AO163" s="2"/>
      <c r="AP163" s="2"/>
      <c r="AQ163" s="2"/>
    </row>
    <row r="164" spans="1:43" ht="15" hidden="1">
      <c r="A164" s="2"/>
      <c r="B164" s="2"/>
      <c r="C164" s="77" t="str">
        <f>IF('1. Staff Posts and Salaries'!C103=0,"",'1. Staff Posts and Salaries'!C103)</f>
        <v/>
      </c>
      <c r="D164" s="84">
        <v>0.41</v>
      </c>
      <c r="E164" s="2"/>
      <c r="F164" s="80">
        <v>0.02</v>
      </c>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320"/>
      <c r="AJ164" s="2"/>
      <c r="AK164" s="2"/>
      <c r="AL164" s="2"/>
      <c r="AM164" s="2"/>
      <c r="AN164" s="2"/>
      <c r="AO164" s="2"/>
      <c r="AP164" s="2"/>
      <c r="AQ164" s="2"/>
    </row>
    <row r="165" spans="1:43" ht="15" hidden="1">
      <c r="A165" s="2"/>
      <c r="B165" s="2"/>
      <c r="C165" s="77" t="str">
        <f>IF('1. Staff Posts and Salaries'!C104=0,"",'1. Staff Posts and Salaries'!C104)</f>
        <v/>
      </c>
      <c r="D165" s="84">
        <v>0.42</v>
      </c>
      <c r="E165" s="2"/>
      <c r="F165" s="82">
        <v>2.0500000000000001E-2</v>
      </c>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320"/>
      <c r="AJ165" s="2"/>
      <c r="AK165" s="2"/>
      <c r="AL165" s="2"/>
      <c r="AM165" s="2"/>
      <c r="AN165" s="2"/>
      <c r="AO165" s="2"/>
      <c r="AP165" s="2"/>
      <c r="AQ165" s="2"/>
    </row>
    <row r="166" spans="1:43" ht="15.75" hidden="1" customHeight="1">
      <c r="A166" s="2"/>
      <c r="B166" s="2"/>
      <c r="C166" s="77" t="str">
        <f>IF('1. Staff Posts and Salaries'!C105=0,"",'1. Staff Posts and Salaries'!C105)</f>
        <v/>
      </c>
      <c r="D166" s="84">
        <v>0.43</v>
      </c>
      <c r="E166" s="2"/>
      <c r="F166" s="82">
        <v>2.1000000000000001E-2</v>
      </c>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320"/>
      <c r="AJ166" s="2"/>
      <c r="AK166" s="2"/>
      <c r="AL166" s="2"/>
      <c r="AM166" s="2"/>
      <c r="AN166" s="2"/>
      <c r="AO166" s="2"/>
      <c r="AP166" s="2"/>
      <c r="AQ166" s="2"/>
    </row>
    <row r="167" spans="1:43" ht="15.75" hidden="1" customHeight="1">
      <c r="A167" s="2"/>
      <c r="B167" s="2"/>
      <c r="C167" s="77" t="str">
        <f>IF('1. Staff Posts and Salaries'!C106=0,"",'1. Staff Posts and Salaries'!C106)</f>
        <v/>
      </c>
      <c r="D167" s="84">
        <v>0.44</v>
      </c>
      <c r="E167" s="2"/>
      <c r="F167" s="80">
        <v>2.1499999999999998E-2</v>
      </c>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320"/>
      <c r="AJ167" s="2"/>
      <c r="AK167" s="2"/>
      <c r="AL167" s="2"/>
      <c r="AM167" s="2"/>
      <c r="AN167" s="2"/>
      <c r="AO167" s="2"/>
      <c r="AP167" s="2"/>
      <c r="AQ167" s="2"/>
    </row>
    <row r="168" spans="1:43" ht="15" hidden="1">
      <c r="A168" s="2"/>
      <c r="B168" s="2"/>
      <c r="C168" s="77" t="str">
        <f>IF('1. Staff Posts and Salaries'!C107=0,"",'1. Staff Posts and Salaries'!C107)</f>
        <v/>
      </c>
      <c r="D168" s="84">
        <v>0.45</v>
      </c>
      <c r="E168" s="2"/>
      <c r="F168" s="80">
        <v>2.1999999999999999E-2</v>
      </c>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320"/>
      <c r="AJ168" s="2"/>
      <c r="AK168" s="2"/>
      <c r="AL168" s="2"/>
      <c r="AM168" s="2"/>
      <c r="AN168" s="2"/>
      <c r="AO168" s="2"/>
      <c r="AP168" s="2"/>
      <c r="AQ168" s="2"/>
    </row>
    <row r="169" spans="1:43" ht="15" hidden="1">
      <c r="A169" s="2"/>
      <c r="B169" s="2"/>
      <c r="C169" s="77" t="str">
        <f>IF('1. Staff Posts and Salaries'!C108=0,"",'1. Staff Posts and Salaries'!C108)</f>
        <v/>
      </c>
      <c r="D169" s="84">
        <v>0.46</v>
      </c>
      <c r="E169" s="2"/>
      <c r="F169" s="82">
        <v>2.2499999999999999E-2</v>
      </c>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320"/>
      <c r="AJ169" s="2"/>
      <c r="AK169" s="2"/>
      <c r="AL169" s="2"/>
      <c r="AM169" s="2"/>
      <c r="AN169" s="2"/>
      <c r="AO169" s="2"/>
      <c r="AP169" s="2"/>
      <c r="AQ169" s="2"/>
    </row>
    <row r="170" spans="1:43" ht="15.75" hidden="1" customHeight="1">
      <c r="A170" s="2"/>
      <c r="B170" s="2"/>
      <c r="C170" s="77" t="str">
        <f>IF('1. Staff Posts and Salaries'!C109=0,"",'1. Staff Posts and Salaries'!C109)</f>
        <v/>
      </c>
      <c r="D170" s="84">
        <v>0.47</v>
      </c>
      <c r="E170" s="2"/>
      <c r="F170" s="82">
        <v>2.3E-2</v>
      </c>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320"/>
      <c r="AJ170" s="2"/>
      <c r="AK170" s="2"/>
      <c r="AL170" s="2"/>
      <c r="AM170" s="2"/>
      <c r="AN170" s="2"/>
      <c r="AO170" s="2"/>
      <c r="AP170" s="2"/>
      <c r="AQ170" s="2"/>
    </row>
    <row r="171" spans="1:43" ht="15.75" hidden="1" customHeight="1">
      <c r="A171" s="2"/>
      <c r="B171" s="2"/>
      <c r="C171" s="77" t="str">
        <f>IF('1. Staff Posts and Salaries'!C110=0,"",'1. Staff Posts and Salaries'!C110)</f>
        <v/>
      </c>
      <c r="D171" s="84">
        <v>0.48</v>
      </c>
      <c r="E171" s="2"/>
      <c r="F171" s="80">
        <v>2.35E-2</v>
      </c>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320"/>
      <c r="AJ171" s="2"/>
      <c r="AK171" s="2"/>
      <c r="AL171" s="2"/>
      <c r="AM171" s="2"/>
      <c r="AN171" s="2"/>
      <c r="AO171" s="2"/>
      <c r="AP171" s="2"/>
      <c r="AQ171" s="2"/>
    </row>
    <row r="172" spans="1:43" ht="15" hidden="1">
      <c r="A172" s="2"/>
      <c r="B172" s="2"/>
      <c r="C172" s="77" t="str">
        <f>IF('1. Staff Posts and Salaries'!C111=0,"",'1. Staff Posts and Salaries'!C111)</f>
        <v/>
      </c>
      <c r="D172" s="84">
        <v>0.49</v>
      </c>
      <c r="E172" s="2"/>
      <c r="F172" s="80">
        <v>2.4E-2</v>
      </c>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320"/>
      <c r="AJ172" s="2"/>
      <c r="AK172" s="2"/>
      <c r="AL172" s="2"/>
      <c r="AM172" s="2"/>
      <c r="AN172" s="2"/>
      <c r="AO172" s="2"/>
      <c r="AP172" s="2"/>
      <c r="AQ172" s="2"/>
    </row>
    <row r="173" spans="1:43" ht="15.75" hidden="1" customHeight="1">
      <c r="A173" s="2"/>
      <c r="B173" s="2"/>
      <c r="C173" s="83" t="str">
        <f>IF('1. Staff Posts and Salaries'!C112=0,"",'1. Staff Posts and Salaries'!C112)</f>
        <v/>
      </c>
      <c r="D173" s="84">
        <v>0.5</v>
      </c>
      <c r="E173" s="2"/>
      <c r="F173" s="82">
        <v>2.4500000000000001E-2</v>
      </c>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320"/>
      <c r="AJ173" s="2"/>
      <c r="AK173" s="2"/>
      <c r="AL173" s="2"/>
      <c r="AM173" s="2"/>
      <c r="AN173" s="2"/>
      <c r="AO173" s="2"/>
      <c r="AP173" s="2"/>
      <c r="AQ173" s="2"/>
    </row>
    <row r="174" spans="1:43" ht="15.75" hidden="1" customHeight="1">
      <c r="A174" s="2"/>
      <c r="B174" s="2"/>
      <c r="C174" s="2"/>
      <c r="D174" s="84">
        <v>0.51</v>
      </c>
      <c r="E174" s="2"/>
      <c r="F174" s="82">
        <v>2.5000000000000001E-2</v>
      </c>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320"/>
      <c r="AJ174" s="2"/>
      <c r="AK174" s="2"/>
      <c r="AL174" s="2"/>
      <c r="AM174" s="2"/>
      <c r="AN174" s="2"/>
      <c r="AO174" s="2"/>
      <c r="AP174" s="2"/>
      <c r="AQ174" s="2"/>
    </row>
    <row r="175" spans="1:43" ht="15.75" hidden="1" customHeight="1">
      <c r="A175" s="2"/>
      <c r="B175" s="2"/>
      <c r="C175" s="2"/>
      <c r="D175" s="84">
        <v>0.52</v>
      </c>
      <c r="E175" s="2"/>
      <c r="F175" s="80">
        <v>2.5499999999999998E-2</v>
      </c>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320"/>
      <c r="AJ175" s="2"/>
      <c r="AK175" s="2"/>
      <c r="AL175" s="2"/>
      <c r="AM175" s="2"/>
      <c r="AN175" s="2"/>
      <c r="AO175" s="2"/>
      <c r="AP175" s="2"/>
      <c r="AQ175" s="2"/>
    </row>
    <row r="176" spans="1:43" ht="15" hidden="1">
      <c r="A176" s="2"/>
      <c r="B176" s="2"/>
      <c r="C176" s="2"/>
      <c r="D176" s="84">
        <v>0.53</v>
      </c>
      <c r="E176" s="2"/>
      <c r="F176" s="80">
        <v>2.5999999999999999E-2</v>
      </c>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320"/>
      <c r="AJ176" s="2"/>
      <c r="AK176" s="2"/>
      <c r="AL176" s="2"/>
      <c r="AM176" s="2"/>
      <c r="AN176" s="2"/>
      <c r="AO176" s="2"/>
      <c r="AP176" s="2"/>
      <c r="AQ176" s="2"/>
    </row>
    <row r="177" spans="1:43" ht="15" hidden="1">
      <c r="A177" s="2"/>
      <c r="B177" s="2"/>
      <c r="C177" s="2"/>
      <c r="D177" s="84">
        <v>0.54</v>
      </c>
      <c r="E177" s="2"/>
      <c r="F177" s="82">
        <v>2.6499999999999999E-2</v>
      </c>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320"/>
      <c r="AJ177" s="2"/>
      <c r="AK177" s="2"/>
      <c r="AL177" s="2"/>
      <c r="AM177" s="2"/>
      <c r="AN177" s="2"/>
      <c r="AO177" s="2"/>
      <c r="AP177" s="2"/>
      <c r="AQ177" s="2"/>
    </row>
    <row r="178" spans="1:43" ht="15.75" hidden="1" customHeight="1">
      <c r="A178" s="2"/>
      <c r="B178" s="2"/>
      <c r="C178" s="2"/>
      <c r="D178" s="84">
        <v>0.55000000000000004</v>
      </c>
      <c r="E178" s="2"/>
      <c r="F178" s="82">
        <v>2.7E-2</v>
      </c>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320"/>
      <c r="AJ178" s="2"/>
      <c r="AK178" s="2"/>
      <c r="AL178" s="2"/>
      <c r="AM178" s="2"/>
      <c r="AN178" s="2"/>
      <c r="AO178" s="2"/>
      <c r="AP178" s="2"/>
      <c r="AQ178" s="2"/>
    </row>
    <row r="179" spans="1:43" ht="15.75" hidden="1" customHeight="1">
      <c r="A179" s="2"/>
      <c r="B179" s="2"/>
      <c r="C179" s="2"/>
      <c r="D179" s="84">
        <v>0.56000000000000005</v>
      </c>
      <c r="E179" s="2"/>
      <c r="F179" s="80">
        <v>2.75E-2</v>
      </c>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320"/>
      <c r="AJ179" s="2"/>
      <c r="AK179" s="2"/>
      <c r="AL179" s="2"/>
      <c r="AM179" s="2"/>
      <c r="AN179" s="2"/>
      <c r="AO179" s="2"/>
      <c r="AP179" s="2"/>
      <c r="AQ179" s="2"/>
    </row>
    <row r="180" spans="1:43" ht="15" hidden="1">
      <c r="A180" s="2"/>
      <c r="B180" s="2"/>
      <c r="C180" s="2"/>
      <c r="D180" s="84">
        <v>0.56999999999999995</v>
      </c>
      <c r="E180" s="2"/>
      <c r="F180" s="80">
        <v>2.8000000000000001E-2</v>
      </c>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320"/>
      <c r="AJ180" s="2"/>
      <c r="AK180" s="2"/>
      <c r="AL180" s="2"/>
      <c r="AM180" s="2"/>
      <c r="AN180" s="2"/>
      <c r="AO180" s="2"/>
      <c r="AP180" s="2"/>
      <c r="AQ180" s="2"/>
    </row>
    <row r="181" spans="1:43" ht="15" hidden="1">
      <c r="A181" s="2"/>
      <c r="B181" s="2"/>
      <c r="C181" s="2"/>
      <c r="D181" s="84">
        <v>0.57999999999999996</v>
      </c>
      <c r="E181" s="2"/>
      <c r="F181" s="82">
        <v>2.8500000000000001E-2</v>
      </c>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320"/>
      <c r="AJ181" s="2"/>
      <c r="AK181" s="2"/>
      <c r="AL181" s="2"/>
      <c r="AM181" s="2"/>
      <c r="AN181" s="2"/>
      <c r="AO181" s="2"/>
      <c r="AP181" s="2"/>
      <c r="AQ181" s="2"/>
    </row>
    <row r="182" spans="1:43" ht="15.75" hidden="1" customHeight="1">
      <c r="A182" s="2"/>
      <c r="B182" s="2"/>
      <c r="C182" s="2"/>
      <c r="D182" s="84">
        <v>0.59</v>
      </c>
      <c r="E182" s="2"/>
      <c r="F182" s="82">
        <v>2.9000000000000001E-2</v>
      </c>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320"/>
      <c r="AJ182" s="2"/>
      <c r="AK182" s="2"/>
      <c r="AL182" s="2"/>
      <c r="AM182" s="2"/>
      <c r="AN182" s="2"/>
      <c r="AO182" s="2"/>
      <c r="AP182" s="2"/>
      <c r="AQ182" s="2"/>
    </row>
    <row r="183" spans="1:43" ht="15.75" hidden="1" customHeight="1">
      <c r="A183" s="2"/>
      <c r="B183" s="2"/>
      <c r="C183" s="2"/>
      <c r="D183" s="84">
        <v>0.6</v>
      </c>
      <c r="E183" s="2"/>
      <c r="F183" s="80">
        <v>2.9499999999999998E-2</v>
      </c>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320"/>
      <c r="AJ183" s="2"/>
      <c r="AK183" s="2"/>
      <c r="AL183" s="2"/>
      <c r="AM183" s="2"/>
      <c r="AN183" s="2"/>
      <c r="AO183" s="2"/>
      <c r="AP183" s="2"/>
      <c r="AQ183" s="2"/>
    </row>
    <row r="184" spans="1:43" ht="15" hidden="1">
      <c r="A184" s="2"/>
      <c r="B184" s="2"/>
      <c r="C184" s="2"/>
      <c r="D184" s="84">
        <v>0.61</v>
      </c>
      <c r="E184" s="2"/>
      <c r="F184" s="80">
        <v>0.03</v>
      </c>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320"/>
      <c r="AJ184" s="2"/>
      <c r="AK184" s="2"/>
      <c r="AL184" s="2"/>
      <c r="AM184" s="2"/>
      <c r="AN184" s="2"/>
      <c r="AO184" s="2"/>
      <c r="AP184" s="2"/>
      <c r="AQ184" s="2"/>
    </row>
    <row r="185" spans="1:43" ht="15" hidden="1">
      <c r="A185" s="2"/>
      <c r="B185" s="2"/>
      <c r="C185" s="2"/>
      <c r="D185" s="84">
        <v>0.62</v>
      </c>
      <c r="E185" s="2"/>
      <c r="F185" s="82">
        <v>3.0499999999999999E-2</v>
      </c>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320"/>
      <c r="AJ185" s="2"/>
      <c r="AK185" s="2"/>
      <c r="AL185" s="2"/>
      <c r="AM185" s="2"/>
      <c r="AN185" s="2"/>
      <c r="AO185" s="2"/>
      <c r="AP185" s="2"/>
      <c r="AQ185" s="2"/>
    </row>
    <row r="186" spans="1:43" ht="15.75" hidden="1" customHeight="1">
      <c r="A186" s="2"/>
      <c r="B186" s="2"/>
      <c r="C186" s="2"/>
      <c r="D186" s="84">
        <v>0.63</v>
      </c>
      <c r="E186" s="2"/>
      <c r="F186" s="82">
        <v>3.1E-2</v>
      </c>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320"/>
      <c r="AJ186" s="2"/>
      <c r="AK186" s="2"/>
      <c r="AL186" s="2"/>
      <c r="AM186" s="2"/>
      <c r="AN186" s="2"/>
      <c r="AO186" s="2"/>
      <c r="AP186" s="2"/>
      <c r="AQ186" s="2"/>
    </row>
    <row r="187" spans="1:43" ht="15.75" hidden="1" customHeight="1">
      <c r="A187" s="2"/>
      <c r="B187" s="2"/>
      <c r="C187" s="2"/>
      <c r="D187" s="84">
        <v>0.64</v>
      </c>
      <c r="E187" s="2"/>
      <c r="F187" s="80">
        <v>3.15E-2</v>
      </c>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320"/>
      <c r="AJ187" s="2"/>
      <c r="AK187" s="2"/>
      <c r="AL187" s="2"/>
      <c r="AM187" s="2"/>
      <c r="AN187" s="2"/>
      <c r="AO187" s="2"/>
      <c r="AP187" s="2"/>
      <c r="AQ187" s="2"/>
    </row>
    <row r="188" spans="1:43" ht="15" hidden="1">
      <c r="A188" s="2"/>
      <c r="B188" s="2"/>
      <c r="C188" s="2"/>
      <c r="D188" s="84">
        <v>0.65</v>
      </c>
      <c r="E188" s="2"/>
      <c r="F188" s="80">
        <v>3.2000000000000001E-2</v>
      </c>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320"/>
      <c r="AJ188" s="2"/>
      <c r="AK188" s="2"/>
      <c r="AL188" s="2"/>
      <c r="AM188" s="2"/>
      <c r="AN188" s="2"/>
      <c r="AO188" s="2"/>
      <c r="AP188" s="2"/>
      <c r="AQ188" s="2"/>
    </row>
    <row r="189" spans="1:43" ht="15" hidden="1">
      <c r="A189" s="2"/>
      <c r="B189" s="2"/>
      <c r="C189" s="2"/>
      <c r="D189" s="84">
        <v>0.66</v>
      </c>
      <c r="E189" s="2"/>
      <c r="F189" s="82">
        <v>3.2500000000000001E-2</v>
      </c>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320"/>
      <c r="AJ189" s="2"/>
      <c r="AK189" s="2"/>
      <c r="AL189" s="2"/>
      <c r="AM189" s="2"/>
      <c r="AN189" s="2"/>
      <c r="AO189" s="2"/>
      <c r="AP189" s="2"/>
      <c r="AQ189" s="2"/>
    </row>
    <row r="190" spans="1:43" ht="15.75" hidden="1" customHeight="1">
      <c r="A190" s="2"/>
      <c r="B190" s="2"/>
      <c r="C190" s="2"/>
      <c r="D190" s="84">
        <v>0.67</v>
      </c>
      <c r="E190" s="2"/>
      <c r="F190" s="82">
        <v>3.3000000000000002E-2</v>
      </c>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320"/>
      <c r="AJ190" s="2"/>
      <c r="AK190" s="2"/>
      <c r="AL190" s="2"/>
      <c r="AM190" s="2"/>
      <c r="AN190" s="2"/>
      <c r="AO190" s="2"/>
      <c r="AP190" s="2"/>
      <c r="AQ190" s="2"/>
    </row>
    <row r="191" spans="1:43" ht="15.75" hidden="1" customHeight="1">
      <c r="A191" s="2"/>
      <c r="B191" s="2"/>
      <c r="C191" s="2"/>
      <c r="D191" s="84">
        <v>0.68</v>
      </c>
      <c r="E191" s="2"/>
      <c r="F191" s="80">
        <v>3.3500000000000002E-2</v>
      </c>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320"/>
      <c r="AJ191" s="2"/>
      <c r="AK191" s="2"/>
      <c r="AL191" s="2"/>
      <c r="AM191" s="2"/>
      <c r="AN191" s="2"/>
      <c r="AO191" s="2"/>
      <c r="AP191" s="2"/>
      <c r="AQ191" s="2"/>
    </row>
    <row r="192" spans="1:43" ht="15" hidden="1">
      <c r="A192" s="2"/>
      <c r="B192" s="2"/>
      <c r="C192" s="2"/>
      <c r="D192" s="84">
        <v>0.69</v>
      </c>
      <c r="E192" s="2"/>
      <c r="F192" s="80">
        <v>3.4000000000000002E-2</v>
      </c>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320"/>
      <c r="AJ192" s="2"/>
      <c r="AK192" s="2"/>
      <c r="AL192" s="2"/>
      <c r="AM192" s="2"/>
      <c r="AN192" s="2"/>
      <c r="AO192" s="2"/>
      <c r="AP192" s="2"/>
      <c r="AQ192" s="2"/>
    </row>
    <row r="193" spans="1:43" ht="15" hidden="1">
      <c r="A193" s="2"/>
      <c r="B193" s="2"/>
      <c r="C193" s="2"/>
      <c r="D193" s="84">
        <v>0.7</v>
      </c>
      <c r="E193" s="2"/>
      <c r="F193" s="82">
        <v>3.4500000000000003E-2</v>
      </c>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320"/>
      <c r="AJ193" s="2"/>
      <c r="AK193" s="2"/>
      <c r="AL193" s="2"/>
      <c r="AM193" s="2"/>
      <c r="AN193" s="2"/>
      <c r="AO193" s="2"/>
      <c r="AP193" s="2"/>
      <c r="AQ193" s="2"/>
    </row>
    <row r="194" spans="1:43" ht="15.75" hidden="1" customHeight="1">
      <c r="A194" s="2"/>
      <c r="B194" s="2"/>
      <c r="C194" s="2"/>
      <c r="D194" s="84">
        <v>0.71</v>
      </c>
      <c r="E194" s="2"/>
      <c r="F194" s="82">
        <v>3.5000000000000003E-2</v>
      </c>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320"/>
      <c r="AJ194" s="2"/>
      <c r="AK194" s="2"/>
      <c r="AL194" s="2"/>
      <c r="AM194" s="2"/>
      <c r="AN194" s="2"/>
      <c r="AO194" s="2"/>
      <c r="AP194" s="2"/>
      <c r="AQ194" s="2"/>
    </row>
    <row r="195" spans="1:43" ht="15.75" hidden="1" customHeight="1">
      <c r="A195" s="2"/>
      <c r="B195" s="2"/>
      <c r="C195" s="2"/>
      <c r="D195" s="84">
        <v>0.72</v>
      </c>
      <c r="E195" s="2"/>
      <c r="F195" s="80">
        <v>3.5499999999999997E-2</v>
      </c>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320"/>
      <c r="AJ195" s="2"/>
      <c r="AK195" s="2"/>
      <c r="AL195" s="2"/>
      <c r="AM195" s="2"/>
      <c r="AN195" s="2"/>
      <c r="AO195" s="2"/>
      <c r="AP195" s="2"/>
      <c r="AQ195" s="2"/>
    </row>
    <row r="196" spans="1:43" ht="15" hidden="1">
      <c r="A196" s="2"/>
      <c r="B196" s="2"/>
      <c r="C196" s="2"/>
      <c r="D196" s="84">
        <v>0.73</v>
      </c>
      <c r="E196" s="2"/>
      <c r="F196" s="80">
        <v>3.5999999999999997E-2</v>
      </c>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320"/>
      <c r="AJ196" s="2"/>
      <c r="AK196" s="2"/>
      <c r="AL196" s="2"/>
      <c r="AM196" s="2"/>
      <c r="AN196" s="2"/>
      <c r="AO196" s="2"/>
      <c r="AP196" s="2"/>
      <c r="AQ196" s="2"/>
    </row>
    <row r="197" spans="1:43" ht="15" hidden="1">
      <c r="A197" s="2"/>
      <c r="B197" s="2"/>
      <c r="C197" s="2"/>
      <c r="D197" s="84">
        <v>0.74</v>
      </c>
      <c r="E197" s="2"/>
      <c r="F197" s="82">
        <v>3.6499999999999998E-2</v>
      </c>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320"/>
      <c r="AJ197" s="2"/>
      <c r="AK197" s="2"/>
      <c r="AL197" s="2"/>
      <c r="AM197" s="2"/>
      <c r="AN197" s="2"/>
      <c r="AO197" s="2"/>
      <c r="AP197" s="2"/>
      <c r="AQ197" s="2"/>
    </row>
    <row r="198" spans="1:43" ht="15.75" hidden="1" customHeight="1">
      <c r="A198" s="2"/>
      <c r="B198" s="2"/>
      <c r="C198" s="2"/>
      <c r="D198" s="84">
        <v>0.75</v>
      </c>
      <c r="E198" s="2"/>
      <c r="F198" s="82">
        <v>3.6999999999999998E-2</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320"/>
      <c r="AJ198" s="2"/>
      <c r="AK198" s="2"/>
      <c r="AL198" s="2"/>
      <c r="AM198" s="2"/>
      <c r="AN198" s="2"/>
      <c r="AO198" s="2"/>
      <c r="AP198" s="2"/>
      <c r="AQ198" s="2"/>
    </row>
    <row r="199" spans="1:43" ht="15.75" hidden="1" customHeight="1">
      <c r="A199" s="2"/>
      <c r="B199" s="2"/>
      <c r="C199" s="2"/>
      <c r="D199" s="84">
        <v>0.76</v>
      </c>
      <c r="E199" s="2"/>
      <c r="F199" s="80">
        <v>3.7499999999999999E-2</v>
      </c>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320"/>
      <c r="AJ199" s="2"/>
      <c r="AK199" s="2"/>
      <c r="AL199" s="2"/>
      <c r="AM199" s="2"/>
      <c r="AN199" s="2"/>
      <c r="AO199" s="2"/>
      <c r="AP199" s="2"/>
      <c r="AQ199" s="2"/>
    </row>
    <row r="200" spans="1:43" ht="15" hidden="1">
      <c r="A200" s="2"/>
      <c r="B200" s="2"/>
      <c r="C200" s="2"/>
      <c r="D200" s="84">
        <v>0.77</v>
      </c>
      <c r="E200" s="2"/>
      <c r="F200" s="80">
        <v>3.7999999999999999E-2</v>
      </c>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320"/>
      <c r="AJ200" s="2"/>
      <c r="AK200" s="2"/>
      <c r="AL200" s="2"/>
      <c r="AM200" s="2"/>
      <c r="AN200" s="2"/>
      <c r="AO200" s="2"/>
      <c r="AP200" s="2"/>
      <c r="AQ200" s="2"/>
    </row>
    <row r="201" spans="1:43" ht="15" hidden="1">
      <c r="A201" s="2"/>
      <c r="B201" s="2"/>
      <c r="C201" s="2"/>
      <c r="D201" s="84">
        <v>0.78</v>
      </c>
      <c r="E201" s="2"/>
      <c r="F201" s="82">
        <v>3.85E-2</v>
      </c>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320"/>
      <c r="AJ201" s="2"/>
      <c r="AK201" s="2"/>
      <c r="AL201" s="2"/>
      <c r="AM201" s="2"/>
      <c r="AN201" s="2"/>
      <c r="AO201" s="2"/>
      <c r="AP201" s="2"/>
      <c r="AQ201" s="2"/>
    </row>
    <row r="202" spans="1:43" ht="15.75" hidden="1" customHeight="1">
      <c r="A202" s="2"/>
      <c r="B202" s="2"/>
      <c r="C202" s="2"/>
      <c r="D202" s="84">
        <v>0.79</v>
      </c>
      <c r="E202" s="2"/>
      <c r="F202" s="82">
        <v>3.9E-2</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320"/>
      <c r="AJ202" s="2"/>
      <c r="AK202" s="2"/>
      <c r="AL202" s="2"/>
      <c r="AM202" s="2"/>
      <c r="AN202" s="2"/>
      <c r="AO202" s="2"/>
      <c r="AP202" s="2"/>
      <c r="AQ202" s="2"/>
    </row>
    <row r="203" spans="1:43" ht="15.75" hidden="1" customHeight="1">
      <c r="A203" s="2"/>
      <c r="B203" s="2"/>
      <c r="C203" s="2"/>
      <c r="D203" s="84">
        <v>0.8</v>
      </c>
      <c r="E203" s="2"/>
      <c r="F203" s="80">
        <v>3.95E-2</v>
      </c>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320"/>
      <c r="AJ203" s="2"/>
      <c r="AK203" s="2"/>
      <c r="AL203" s="2"/>
      <c r="AM203" s="2"/>
      <c r="AN203" s="2"/>
      <c r="AO203" s="2"/>
      <c r="AP203" s="2"/>
      <c r="AQ203" s="2"/>
    </row>
    <row r="204" spans="1:43" ht="15" hidden="1">
      <c r="A204" s="2"/>
      <c r="B204" s="2"/>
      <c r="C204" s="2"/>
      <c r="D204" s="84">
        <v>0.81</v>
      </c>
      <c r="E204" s="2"/>
      <c r="F204" s="80">
        <v>0.04</v>
      </c>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320"/>
      <c r="AJ204" s="2"/>
      <c r="AK204" s="2"/>
      <c r="AL204" s="2"/>
      <c r="AM204" s="2"/>
      <c r="AN204" s="2"/>
      <c r="AO204" s="2"/>
      <c r="AP204" s="2"/>
      <c r="AQ204" s="2"/>
    </row>
    <row r="205" spans="1:43" ht="15" hidden="1">
      <c r="A205" s="2"/>
      <c r="B205" s="2"/>
      <c r="C205" s="2"/>
      <c r="D205" s="84">
        <v>0.82</v>
      </c>
      <c r="E205" s="2"/>
      <c r="F205" s="82">
        <v>4.0500000000000001E-2</v>
      </c>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320"/>
      <c r="AJ205" s="2"/>
      <c r="AK205" s="2"/>
      <c r="AL205" s="2"/>
      <c r="AM205" s="2"/>
      <c r="AN205" s="2"/>
      <c r="AO205" s="2"/>
      <c r="AP205" s="2"/>
      <c r="AQ205" s="2"/>
    </row>
    <row r="206" spans="1:43" ht="15.75" hidden="1" customHeight="1">
      <c r="A206" s="2"/>
      <c r="B206" s="2"/>
      <c r="C206" s="2"/>
      <c r="D206" s="84">
        <v>0.83</v>
      </c>
      <c r="E206" s="2"/>
      <c r="F206" s="82">
        <v>4.1000000000000002E-2</v>
      </c>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320"/>
      <c r="AJ206" s="2"/>
      <c r="AK206" s="2"/>
      <c r="AL206" s="2"/>
      <c r="AM206" s="2"/>
      <c r="AN206" s="2"/>
      <c r="AO206" s="2"/>
      <c r="AP206" s="2"/>
      <c r="AQ206" s="2"/>
    </row>
    <row r="207" spans="1:43" ht="15.75" hidden="1" customHeight="1">
      <c r="A207" s="2"/>
      <c r="B207" s="2"/>
      <c r="C207" s="2"/>
      <c r="D207" s="84">
        <v>0.84</v>
      </c>
      <c r="E207" s="2"/>
      <c r="F207" s="80">
        <v>4.1500000000000002E-2</v>
      </c>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320"/>
      <c r="AJ207" s="2"/>
      <c r="AK207" s="2"/>
      <c r="AL207" s="2"/>
      <c r="AM207" s="2"/>
      <c r="AN207" s="2"/>
      <c r="AO207" s="2"/>
      <c r="AP207" s="2"/>
      <c r="AQ207" s="2"/>
    </row>
    <row r="208" spans="1:43" ht="15" hidden="1">
      <c r="A208" s="2"/>
      <c r="B208" s="2"/>
      <c r="C208" s="2"/>
      <c r="D208" s="84">
        <v>0.85</v>
      </c>
      <c r="E208" s="2"/>
      <c r="F208" s="80">
        <v>4.2000000000000003E-2</v>
      </c>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320"/>
      <c r="AJ208" s="2"/>
      <c r="AK208" s="2"/>
      <c r="AL208" s="2"/>
      <c r="AM208" s="2"/>
      <c r="AN208" s="2"/>
      <c r="AO208" s="2"/>
      <c r="AP208" s="2"/>
      <c r="AQ208" s="2"/>
    </row>
    <row r="209" spans="1:43" ht="15" hidden="1">
      <c r="A209" s="2"/>
      <c r="B209" s="2"/>
      <c r="C209" s="2"/>
      <c r="D209" s="84">
        <v>0.86</v>
      </c>
      <c r="E209" s="2"/>
      <c r="F209" s="82">
        <v>4.2500000000000003E-2</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320"/>
      <c r="AJ209" s="2"/>
      <c r="AK209" s="2"/>
      <c r="AL209" s="2"/>
      <c r="AM209" s="2"/>
      <c r="AN209" s="2"/>
      <c r="AO209" s="2"/>
      <c r="AP209" s="2"/>
      <c r="AQ209" s="2"/>
    </row>
    <row r="210" spans="1:43" ht="15.75" hidden="1" customHeight="1">
      <c r="A210" s="2"/>
      <c r="B210" s="2"/>
      <c r="C210" s="2"/>
      <c r="D210" s="84">
        <v>0.87</v>
      </c>
      <c r="E210" s="2"/>
      <c r="F210" s="82">
        <v>4.2999999999999997E-2</v>
      </c>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320"/>
      <c r="AJ210" s="2"/>
      <c r="AK210" s="2"/>
      <c r="AL210" s="2"/>
      <c r="AM210" s="2"/>
      <c r="AN210" s="2"/>
      <c r="AO210" s="2"/>
      <c r="AP210" s="2"/>
      <c r="AQ210" s="2"/>
    </row>
    <row r="211" spans="1:43" ht="15.75" hidden="1" customHeight="1">
      <c r="A211" s="2"/>
      <c r="B211" s="2"/>
      <c r="C211" s="2"/>
      <c r="D211" s="84">
        <v>0.88</v>
      </c>
      <c r="E211" s="2"/>
      <c r="F211" s="80">
        <v>4.3499999999999997E-2</v>
      </c>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320"/>
      <c r="AJ211" s="2"/>
      <c r="AK211" s="2"/>
      <c r="AL211" s="2"/>
      <c r="AM211" s="2"/>
      <c r="AN211" s="2"/>
      <c r="AO211" s="2"/>
      <c r="AP211" s="2"/>
      <c r="AQ211" s="2"/>
    </row>
    <row r="212" spans="1:43" ht="15" hidden="1">
      <c r="A212" s="2"/>
      <c r="B212" s="2"/>
      <c r="C212" s="2"/>
      <c r="D212" s="84">
        <v>0.89</v>
      </c>
      <c r="E212" s="2"/>
      <c r="F212" s="80">
        <v>4.3999999999999997E-2</v>
      </c>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320"/>
      <c r="AJ212" s="2"/>
      <c r="AK212" s="2"/>
      <c r="AL212" s="2"/>
      <c r="AM212" s="2"/>
      <c r="AN212" s="2"/>
      <c r="AO212" s="2"/>
      <c r="AP212" s="2"/>
      <c r="AQ212" s="2"/>
    </row>
    <row r="213" spans="1:43" ht="15" hidden="1">
      <c r="A213" s="2"/>
      <c r="B213" s="2"/>
      <c r="C213" s="2"/>
      <c r="D213" s="84">
        <v>0.9</v>
      </c>
      <c r="E213" s="2"/>
      <c r="F213" s="82">
        <v>4.4499999999999998E-2</v>
      </c>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320"/>
      <c r="AJ213" s="2"/>
      <c r="AK213" s="2"/>
      <c r="AL213" s="2"/>
      <c r="AM213" s="2"/>
      <c r="AN213" s="2"/>
      <c r="AO213" s="2"/>
      <c r="AP213" s="2"/>
      <c r="AQ213" s="2"/>
    </row>
    <row r="214" spans="1:43" ht="15.75" hidden="1" customHeight="1">
      <c r="A214" s="2"/>
      <c r="B214" s="2"/>
      <c r="C214" s="2"/>
      <c r="D214" s="84">
        <v>0.91</v>
      </c>
      <c r="E214" s="2"/>
      <c r="F214" s="82">
        <v>4.4999999999999998E-2</v>
      </c>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320"/>
      <c r="AJ214" s="2"/>
      <c r="AK214" s="2"/>
      <c r="AL214" s="2"/>
      <c r="AM214" s="2"/>
      <c r="AN214" s="2"/>
      <c r="AO214" s="2"/>
      <c r="AP214" s="2"/>
      <c r="AQ214" s="2"/>
    </row>
    <row r="215" spans="1:43" ht="15.75" hidden="1" customHeight="1">
      <c r="A215" s="2"/>
      <c r="B215" s="2"/>
      <c r="C215" s="2"/>
      <c r="D215" s="84">
        <v>0.92</v>
      </c>
      <c r="E215" s="2"/>
      <c r="F215" s="80">
        <v>4.5499999999999999E-2</v>
      </c>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320"/>
      <c r="AJ215" s="2"/>
      <c r="AK215" s="2"/>
      <c r="AL215" s="2"/>
      <c r="AM215" s="2"/>
      <c r="AN215" s="2"/>
      <c r="AO215" s="2"/>
      <c r="AP215" s="2"/>
      <c r="AQ215" s="2"/>
    </row>
    <row r="216" spans="1:43" ht="15" hidden="1">
      <c r="A216" s="2"/>
      <c r="B216" s="2"/>
      <c r="C216" s="2"/>
      <c r="D216" s="84">
        <v>0.93</v>
      </c>
      <c r="E216" s="2"/>
      <c r="F216" s="80">
        <v>4.5999999999999999E-2</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320"/>
      <c r="AJ216" s="2"/>
      <c r="AK216" s="2"/>
      <c r="AL216" s="2"/>
      <c r="AM216" s="2"/>
      <c r="AN216" s="2"/>
      <c r="AO216" s="2"/>
      <c r="AP216" s="2"/>
      <c r="AQ216" s="2"/>
    </row>
    <row r="217" spans="1:43" ht="15" hidden="1">
      <c r="A217" s="2"/>
      <c r="B217" s="2"/>
      <c r="C217" s="2"/>
      <c r="D217" s="84">
        <v>0.94</v>
      </c>
      <c r="E217" s="2"/>
      <c r="F217" s="82">
        <v>4.65E-2</v>
      </c>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320"/>
      <c r="AJ217" s="2"/>
      <c r="AK217" s="2"/>
      <c r="AL217" s="2"/>
      <c r="AM217" s="2"/>
      <c r="AN217" s="2"/>
      <c r="AO217" s="2"/>
      <c r="AP217" s="2"/>
      <c r="AQ217" s="2"/>
    </row>
    <row r="218" spans="1:43" ht="15.75" hidden="1" customHeight="1">
      <c r="A218" s="2"/>
      <c r="B218" s="2"/>
      <c r="C218" s="2"/>
      <c r="D218" s="84">
        <v>0.95</v>
      </c>
      <c r="E218" s="2"/>
      <c r="F218" s="82">
        <v>4.7E-2</v>
      </c>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320"/>
      <c r="AJ218" s="2"/>
      <c r="AK218" s="2"/>
      <c r="AL218" s="2"/>
      <c r="AM218" s="2"/>
      <c r="AN218" s="2"/>
      <c r="AO218" s="2"/>
      <c r="AP218" s="2"/>
      <c r="AQ218" s="2"/>
    </row>
    <row r="219" spans="1:43" ht="15.75" hidden="1" customHeight="1">
      <c r="A219" s="2"/>
      <c r="B219" s="2"/>
      <c r="C219" s="2"/>
      <c r="D219" s="84">
        <v>0.96</v>
      </c>
      <c r="E219" s="2"/>
      <c r="F219" s="80">
        <v>4.7500000000000001E-2</v>
      </c>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320"/>
      <c r="AJ219" s="2"/>
      <c r="AK219" s="2"/>
      <c r="AL219" s="2"/>
      <c r="AM219" s="2"/>
      <c r="AN219" s="2"/>
      <c r="AO219" s="2"/>
      <c r="AP219" s="2"/>
      <c r="AQ219" s="2"/>
    </row>
    <row r="220" spans="1:43" ht="15" hidden="1">
      <c r="A220" s="2"/>
      <c r="B220" s="2"/>
      <c r="C220" s="2"/>
      <c r="D220" s="84">
        <v>0.97</v>
      </c>
      <c r="E220" s="2"/>
      <c r="F220" s="80">
        <v>4.8000000000000001E-2</v>
      </c>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320"/>
      <c r="AJ220" s="2"/>
      <c r="AK220" s="2"/>
      <c r="AL220" s="2"/>
      <c r="AM220" s="2"/>
      <c r="AN220" s="2"/>
      <c r="AO220" s="2"/>
      <c r="AP220" s="2"/>
      <c r="AQ220" s="2"/>
    </row>
    <row r="221" spans="1:43" ht="15" hidden="1">
      <c r="A221" s="2"/>
      <c r="B221" s="2"/>
      <c r="C221" s="2"/>
      <c r="D221" s="84">
        <v>0.98</v>
      </c>
      <c r="E221" s="2"/>
      <c r="F221" s="82">
        <v>4.8500000000000001E-2</v>
      </c>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320"/>
      <c r="AJ221" s="2"/>
      <c r="AK221" s="2"/>
      <c r="AL221" s="2"/>
      <c r="AM221" s="2"/>
      <c r="AN221" s="2"/>
      <c r="AO221" s="2"/>
      <c r="AP221" s="2"/>
      <c r="AQ221" s="2"/>
    </row>
    <row r="222" spans="1:43" ht="15.75" hidden="1" customHeight="1">
      <c r="A222" s="2"/>
      <c r="B222" s="2"/>
      <c r="C222" s="2"/>
      <c r="D222" s="84">
        <v>0.99</v>
      </c>
      <c r="E222" s="2"/>
      <c r="F222" s="82">
        <v>4.9000000000000002E-2</v>
      </c>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320"/>
      <c r="AJ222" s="2"/>
      <c r="AK222" s="2"/>
      <c r="AL222" s="2"/>
      <c r="AM222" s="2"/>
      <c r="AN222" s="2"/>
      <c r="AO222" s="2"/>
      <c r="AP222" s="2"/>
      <c r="AQ222" s="2"/>
    </row>
    <row r="223" spans="1:43" ht="15.75" hidden="1" customHeight="1">
      <c r="A223" s="2"/>
      <c r="B223" s="2"/>
      <c r="C223" s="2"/>
      <c r="D223" s="85">
        <v>1</v>
      </c>
      <c r="E223" s="2"/>
      <c r="F223" s="80">
        <v>4.9500000000000002E-2</v>
      </c>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320"/>
      <c r="AJ223" s="2"/>
      <c r="AK223" s="2"/>
      <c r="AL223" s="2"/>
      <c r="AM223" s="2"/>
      <c r="AN223" s="2"/>
      <c r="AO223" s="2"/>
      <c r="AP223" s="2"/>
      <c r="AQ223" s="2"/>
    </row>
    <row r="224" spans="1:43" ht="15" hidden="1">
      <c r="A224" s="2"/>
      <c r="B224" s="2"/>
      <c r="C224" s="2"/>
      <c r="D224" s="2"/>
      <c r="E224" s="2"/>
      <c r="F224" s="80">
        <v>0.05</v>
      </c>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320"/>
      <c r="AJ224" s="2"/>
      <c r="AK224" s="2"/>
      <c r="AL224" s="2"/>
      <c r="AM224" s="2"/>
      <c r="AN224" s="2"/>
      <c r="AO224" s="2"/>
      <c r="AP224" s="2"/>
      <c r="AQ224" s="2"/>
    </row>
    <row r="225" spans="1:43" ht="15" hidden="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320"/>
      <c r="AJ225" s="2"/>
      <c r="AK225" s="2"/>
      <c r="AL225" s="2"/>
      <c r="AM225" s="2"/>
      <c r="AN225" s="2"/>
      <c r="AO225" s="2"/>
      <c r="AP225" s="2"/>
      <c r="AQ225" s="2"/>
    </row>
    <row r="226" spans="1:43" ht="15" hidden="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320"/>
      <c r="AJ226" s="2"/>
      <c r="AK226" s="2"/>
      <c r="AL226" s="2"/>
      <c r="AM226" s="2"/>
      <c r="AN226" s="2"/>
      <c r="AO226" s="2"/>
      <c r="AP226" s="2"/>
      <c r="AQ226" s="2"/>
    </row>
    <row r="227" spans="1:43" ht="15" hidden="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320"/>
      <c r="AJ227" s="2"/>
      <c r="AK227" s="2"/>
      <c r="AL227" s="2"/>
      <c r="AM227" s="2"/>
      <c r="AN227" s="2"/>
      <c r="AO227" s="2"/>
      <c r="AP227" s="2"/>
      <c r="AQ227" s="2"/>
    </row>
    <row r="228" spans="1:43" ht="15" hidden="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320"/>
      <c r="AJ228" s="2"/>
      <c r="AK228" s="2"/>
      <c r="AL228" s="2"/>
      <c r="AM228" s="2"/>
      <c r="AN228" s="2"/>
      <c r="AO228" s="2"/>
      <c r="AP228" s="2"/>
      <c r="AQ228" s="2"/>
    </row>
    <row r="229" spans="1:43" ht="15" hidden="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320"/>
      <c r="AJ229" s="2"/>
      <c r="AK229" s="2"/>
      <c r="AL229" s="2"/>
      <c r="AM229" s="2"/>
      <c r="AN229" s="2"/>
      <c r="AO229" s="2"/>
      <c r="AP229" s="2"/>
      <c r="AQ229" s="2"/>
    </row>
    <row r="230" spans="1:43" ht="15" hidden="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320"/>
      <c r="AJ230" s="2"/>
      <c r="AK230" s="2"/>
      <c r="AL230" s="2"/>
      <c r="AM230" s="2"/>
      <c r="AN230" s="2"/>
      <c r="AO230" s="2"/>
      <c r="AP230" s="2"/>
      <c r="AQ230" s="2"/>
    </row>
    <row r="231" spans="1:43" ht="15" hidden="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320"/>
      <c r="AJ231" s="2"/>
      <c r="AK231" s="2"/>
      <c r="AL231" s="2"/>
      <c r="AM231" s="2"/>
      <c r="AN231" s="2"/>
      <c r="AO231" s="2"/>
      <c r="AP231" s="2"/>
      <c r="AQ231" s="2"/>
    </row>
    <row r="232" spans="1:43" ht="15" hidden="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320"/>
      <c r="AJ232" s="2"/>
      <c r="AK232" s="2"/>
      <c r="AL232" s="2"/>
      <c r="AM232" s="2"/>
      <c r="AN232" s="2"/>
      <c r="AO232" s="2"/>
      <c r="AP232" s="2"/>
      <c r="AQ232" s="2"/>
    </row>
    <row r="233" spans="1:43" ht="15" hidden="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320"/>
      <c r="AJ233" s="2"/>
      <c r="AK233" s="2"/>
      <c r="AL233" s="2"/>
      <c r="AM233" s="2"/>
      <c r="AN233" s="2"/>
      <c r="AO233" s="2"/>
      <c r="AP233" s="2"/>
      <c r="AQ233" s="2"/>
    </row>
    <row r="234" spans="1:43" ht="15" hidden="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320"/>
      <c r="AJ234" s="2"/>
      <c r="AK234" s="2"/>
      <c r="AL234" s="2"/>
      <c r="AM234" s="2"/>
      <c r="AN234" s="2"/>
      <c r="AO234" s="2"/>
      <c r="AP234" s="2"/>
      <c r="AQ234" s="2"/>
    </row>
    <row r="235" spans="1:43" ht="15" hidden="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320"/>
      <c r="AJ235" s="2"/>
      <c r="AK235" s="2"/>
      <c r="AL235" s="2"/>
      <c r="AM235" s="2"/>
      <c r="AN235" s="2"/>
      <c r="AO235" s="2"/>
      <c r="AP235" s="2"/>
      <c r="AQ235" s="2"/>
    </row>
    <row r="236" spans="1:43" ht="15" hidden="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320"/>
      <c r="AJ236" s="2"/>
      <c r="AK236" s="2"/>
      <c r="AL236" s="2"/>
      <c r="AM236" s="2"/>
      <c r="AN236" s="2"/>
      <c r="AO236" s="2"/>
      <c r="AP236" s="2"/>
      <c r="AQ236" s="2"/>
    </row>
    <row r="237" spans="1:43" ht="15" hidden="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320"/>
      <c r="AJ237" s="2"/>
      <c r="AK237" s="2"/>
      <c r="AL237" s="2"/>
      <c r="AM237" s="2"/>
      <c r="AN237" s="2"/>
      <c r="AO237" s="2"/>
      <c r="AP237" s="2"/>
      <c r="AQ237" s="2"/>
    </row>
    <row r="238" spans="1:43" ht="15" hidden="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320"/>
      <c r="AJ238" s="2"/>
      <c r="AK238" s="2"/>
      <c r="AL238" s="2"/>
      <c r="AM238" s="2"/>
      <c r="AN238" s="2"/>
      <c r="AO238" s="2"/>
      <c r="AP238" s="2"/>
      <c r="AQ238" s="2"/>
    </row>
    <row r="239" spans="1:43" ht="15" hidden="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320"/>
      <c r="AJ239" s="2"/>
      <c r="AK239" s="2"/>
      <c r="AL239" s="2"/>
      <c r="AM239" s="2"/>
      <c r="AN239" s="2"/>
      <c r="AO239" s="2"/>
      <c r="AP239" s="2"/>
      <c r="AQ239" s="2"/>
    </row>
    <row r="240" spans="1:43" ht="15" hidden="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320"/>
      <c r="AJ240" s="2"/>
      <c r="AK240" s="2"/>
      <c r="AL240" s="2"/>
      <c r="AM240" s="2"/>
      <c r="AN240" s="2"/>
      <c r="AO240" s="2"/>
      <c r="AP240" s="2"/>
      <c r="AQ240" s="2"/>
    </row>
    <row r="241" spans="1:43" ht="15" hidden="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320"/>
      <c r="AJ241" s="2"/>
      <c r="AK241" s="2"/>
      <c r="AL241" s="2"/>
      <c r="AM241" s="2"/>
      <c r="AN241" s="2"/>
      <c r="AO241" s="2"/>
      <c r="AP241" s="2"/>
      <c r="AQ241" s="2"/>
    </row>
    <row r="242" spans="1:43" ht="15" hidden="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320"/>
      <c r="AJ242" s="2"/>
      <c r="AK242" s="2"/>
      <c r="AL242" s="2"/>
      <c r="AM242" s="2"/>
      <c r="AN242" s="2"/>
      <c r="AO242" s="2"/>
      <c r="AP242" s="2"/>
      <c r="AQ242" s="2"/>
    </row>
    <row r="243" spans="1:43" ht="15" hidden="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320"/>
      <c r="AJ243" s="2"/>
      <c r="AK243" s="2"/>
      <c r="AL243" s="2"/>
      <c r="AM243" s="2"/>
      <c r="AN243" s="2"/>
      <c r="AO243" s="2"/>
      <c r="AP243" s="2"/>
      <c r="AQ243" s="2"/>
    </row>
    <row r="244" spans="1:43" ht="15" hidden="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320"/>
      <c r="AJ244" s="2"/>
      <c r="AK244" s="2"/>
      <c r="AL244" s="2"/>
      <c r="AM244" s="2"/>
      <c r="AN244" s="2"/>
      <c r="AO244" s="2"/>
      <c r="AP244" s="2"/>
      <c r="AQ244" s="2"/>
    </row>
    <row r="245" spans="1:43" ht="15" hidden="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320"/>
      <c r="AJ245" s="2"/>
      <c r="AK245" s="2"/>
      <c r="AL245" s="2"/>
      <c r="AM245" s="2"/>
      <c r="AN245" s="2"/>
      <c r="AO245" s="2"/>
      <c r="AP245" s="2"/>
      <c r="AQ245" s="2"/>
    </row>
    <row r="246" spans="1:43" ht="15" hidden="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320"/>
      <c r="AJ246" s="2"/>
      <c r="AK246" s="2"/>
      <c r="AL246" s="2"/>
      <c r="AM246" s="2"/>
      <c r="AN246" s="2"/>
      <c r="AO246" s="2"/>
      <c r="AP246" s="2"/>
      <c r="AQ246" s="2"/>
    </row>
    <row r="247" spans="1:43" ht="15" hidden="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320"/>
      <c r="AJ247" s="2"/>
      <c r="AK247" s="2"/>
      <c r="AL247" s="2"/>
      <c r="AM247" s="2"/>
      <c r="AN247" s="2"/>
      <c r="AO247" s="2"/>
      <c r="AP247" s="2"/>
      <c r="AQ247" s="2"/>
    </row>
    <row r="248" spans="1:43" ht="15" hidden="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320"/>
      <c r="AJ248" s="2"/>
      <c r="AK248" s="2"/>
      <c r="AL248" s="2"/>
      <c r="AM248" s="2"/>
      <c r="AN248" s="2"/>
      <c r="AO248" s="2"/>
      <c r="AP248" s="2"/>
      <c r="AQ248" s="2"/>
    </row>
    <row r="249" spans="1:43" ht="15" hidden="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320"/>
      <c r="AJ249" s="2"/>
      <c r="AK249" s="2"/>
      <c r="AL249" s="2"/>
      <c r="AM249" s="2"/>
      <c r="AN249" s="2"/>
      <c r="AO249" s="2"/>
      <c r="AP249" s="2"/>
      <c r="AQ249" s="2"/>
    </row>
    <row r="250" spans="1:43" ht="15" hidden="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320"/>
      <c r="AJ250" s="2"/>
      <c r="AK250" s="2"/>
      <c r="AL250" s="2"/>
      <c r="AM250" s="2"/>
      <c r="AN250" s="2"/>
      <c r="AO250" s="2"/>
      <c r="AP250" s="2"/>
      <c r="AQ250" s="2"/>
    </row>
    <row r="251" spans="1:43" ht="15" hidden="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320"/>
      <c r="AJ251" s="2"/>
      <c r="AK251" s="2"/>
      <c r="AL251" s="2"/>
      <c r="AM251" s="2"/>
      <c r="AN251" s="2"/>
      <c r="AO251" s="2"/>
      <c r="AP251" s="2"/>
      <c r="AQ251" s="2"/>
    </row>
    <row r="252" spans="1:43" ht="15" hidden="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320"/>
      <c r="AJ252" s="2"/>
      <c r="AK252" s="2"/>
      <c r="AL252" s="2"/>
      <c r="AM252" s="2"/>
      <c r="AN252" s="2"/>
      <c r="AO252" s="2"/>
      <c r="AP252" s="2"/>
      <c r="AQ252" s="2"/>
    </row>
    <row r="253" spans="1:43" ht="15" hidden="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320"/>
      <c r="AJ253" s="2"/>
      <c r="AK253" s="2"/>
      <c r="AL253" s="2"/>
      <c r="AM253" s="2"/>
      <c r="AN253" s="2"/>
      <c r="AO253" s="2"/>
      <c r="AP253" s="2"/>
      <c r="AQ253" s="2"/>
    </row>
    <row r="254" spans="1:43" ht="15" hidden="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320"/>
      <c r="AJ254" s="2"/>
      <c r="AK254" s="2"/>
      <c r="AL254" s="2"/>
      <c r="AM254" s="2"/>
      <c r="AN254" s="2"/>
      <c r="AO254" s="2"/>
      <c r="AP254" s="2"/>
      <c r="AQ254" s="2"/>
    </row>
    <row r="255" spans="1:43" ht="15" hidden="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320"/>
      <c r="AJ255" s="2"/>
      <c r="AK255" s="2"/>
      <c r="AL255" s="2"/>
      <c r="AM255" s="2"/>
      <c r="AN255" s="2"/>
      <c r="AO255" s="2"/>
      <c r="AP255" s="2"/>
      <c r="AQ255" s="2"/>
    </row>
    <row r="256" spans="1:43" ht="15" hidden="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320"/>
      <c r="AJ256" s="2"/>
      <c r="AK256" s="2"/>
      <c r="AL256" s="2"/>
      <c r="AM256" s="2"/>
      <c r="AN256" s="2"/>
      <c r="AO256" s="2"/>
      <c r="AP256" s="2"/>
      <c r="AQ256" s="2"/>
    </row>
    <row r="257" spans="1:43" ht="15" hidden="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320"/>
      <c r="AJ257" s="2"/>
      <c r="AK257" s="2"/>
      <c r="AL257" s="2"/>
      <c r="AM257" s="2"/>
      <c r="AN257" s="2"/>
      <c r="AO257" s="2"/>
      <c r="AP257" s="2"/>
      <c r="AQ257" s="2"/>
    </row>
    <row r="258" spans="1:43" ht="15" hidden="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320"/>
      <c r="AJ258" s="2"/>
      <c r="AK258" s="2"/>
      <c r="AL258" s="2"/>
      <c r="AM258" s="2"/>
      <c r="AN258" s="2"/>
      <c r="AO258" s="2"/>
      <c r="AP258" s="2"/>
      <c r="AQ258" s="2"/>
    </row>
    <row r="259" spans="1:43" ht="15" hidden="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320"/>
      <c r="AJ259" s="2"/>
      <c r="AK259" s="2"/>
      <c r="AL259" s="2"/>
      <c r="AM259" s="2"/>
      <c r="AN259" s="2"/>
      <c r="AO259" s="2"/>
      <c r="AP259" s="2"/>
      <c r="AQ259" s="2"/>
    </row>
    <row r="260" spans="1:43" ht="15" hidden="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320"/>
      <c r="AJ260" s="2"/>
      <c r="AK260" s="2"/>
      <c r="AL260" s="2"/>
      <c r="AM260" s="2"/>
      <c r="AN260" s="2"/>
      <c r="AO260" s="2"/>
      <c r="AP260" s="2"/>
      <c r="AQ260" s="2"/>
    </row>
    <row r="261" spans="1:43" ht="15" hidden="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320"/>
      <c r="AJ261" s="2"/>
      <c r="AK261" s="2"/>
      <c r="AL261" s="2"/>
      <c r="AM261" s="2"/>
      <c r="AN261" s="2"/>
      <c r="AO261" s="2"/>
      <c r="AP261" s="2"/>
      <c r="AQ261" s="2"/>
    </row>
    <row r="262" spans="1:43" ht="15" hidden="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320"/>
      <c r="AJ262" s="2"/>
      <c r="AK262" s="2"/>
      <c r="AL262" s="2"/>
      <c r="AM262" s="2"/>
      <c r="AN262" s="2"/>
      <c r="AO262" s="2"/>
      <c r="AP262" s="2"/>
      <c r="AQ262" s="2"/>
    </row>
    <row r="263" spans="1:43" ht="15" hidden="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320"/>
      <c r="AJ263" s="2"/>
      <c r="AK263" s="2"/>
      <c r="AL263" s="2"/>
      <c r="AM263" s="2"/>
      <c r="AN263" s="2"/>
      <c r="AO263" s="2"/>
      <c r="AP263" s="2"/>
      <c r="AQ263" s="2"/>
    </row>
    <row r="264" spans="1:43" ht="15" hidden="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320"/>
      <c r="AJ264" s="2"/>
      <c r="AK264" s="2"/>
      <c r="AL264" s="2"/>
      <c r="AM264" s="2"/>
      <c r="AN264" s="2"/>
      <c r="AO264" s="2"/>
      <c r="AP264" s="2"/>
      <c r="AQ264" s="2"/>
    </row>
    <row r="265" spans="1:43" ht="15" hidden="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320"/>
      <c r="AJ265" s="2"/>
      <c r="AK265" s="2"/>
      <c r="AL265" s="2"/>
      <c r="AM265" s="2"/>
      <c r="AN265" s="2"/>
      <c r="AO265" s="2"/>
      <c r="AP265" s="2"/>
      <c r="AQ265" s="2"/>
    </row>
    <row r="266" spans="1:43" ht="15" hidden="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320"/>
      <c r="AJ266" s="2"/>
      <c r="AK266" s="2"/>
      <c r="AL266" s="2"/>
      <c r="AM266" s="2"/>
      <c r="AN266" s="2"/>
      <c r="AO266" s="2"/>
      <c r="AP266" s="2"/>
      <c r="AQ266" s="2"/>
    </row>
    <row r="267" spans="1:43" ht="15" hidden="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320"/>
      <c r="AJ267" s="2"/>
      <c r="AK267" s="2"/>
      <c r="AL267" s="2"/>
      <c r="AM267" s="2"/>
      <c r="AN267" s="2"/>
      <c r="AO267" s="2"/>
      <c r="AP267" s="2"/>
      <c r="AQ267" s="2"/>
    </row>
    <row r="268" spans="1:43" ht="15" hidden="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320"/>
      <c r="AJ268" s="2"/>
      <c r="AK268" s="2"/>
      <c r="AL268" s="2"/>
      <c r="AM268" s="2"/>
      <c r="AN268" s="2"/>
      <c r="AO268" s="2"/>
      <c r="AP268" s="2"/>
      <c r="AQ268" s="2"/>
    </row>
    <row r="269" spans="1:43" ht="15" hidden="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320"/>
      <c r="AJ269" s="2"/>
      <c r="AK269" s="2"/>
      <c r="AL269" s="2"/>
      <c r="AM269" s="2"/>
      <c r="AN269" s="2"/>
      <c r="AO269" s="2"/>
      <c r="AP269" s="2"/>
      <c r="AQ269" s="2"/>
    </row>
    <row r="270" spans="1:43" ht="15" hidden="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320"/>
      <c r="AJ270" s="2"/>
      <c r="AK270" s="2"/>
      <c r="AL270" s="2"/>
      <c r="AM270" s="2"/>
      <c r="AN270" s="2"/>
      <c r="AO270" s="2"/>
      <c r="AP270" s="2"/>
      <c r="AQ270" s="2"/>
    </row>
    <row r="271" spans="1:43" ht="15" hidden="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320"/>
      <c r="AJ271" s="2"/>
      <c r="AK271" s="2"/>
      <c r="AL271" s="2"/>
      <c r="AM271" s="2"/>
      <c r="AN271" s="2"/>
      <c r="AO271" s="2"/>
      <c r="AP271" s="2"/>
      <c r="AQ271" s="2"/>
    </row>
    <row r="272" spans="1:43" ht="15" hidden="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320"/>
      <c r="AJ272" s="2"/>
      <c r="AK272" s="2"/>
      <c r="AL272" s="2"/>
      <c r="AM272" s="2"/>
      <c r="AN272" s="2"/>
      <c r="AO272" s="2"/>
      <c r="AP272" s="2"/>
      <c r="AQ272" s="2"/>
    </row>
    <row r="273" spans="1:43" ht="15" hidden="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320"/>
      <c r="AJ273" s="2"/>
      <c r="AK273" s="2"/>
      <c r="AL273" s="2"/>
      <c r="AM273" s="2"/>
      <c r="AN273" s="2"/>
      <c r="AO273" s="2"/>
      <c r="AP273" s="2"/>
      <c r="AQ273" s="2"/>
    </row>
    <row r="274" spans="1:43" ht="15" hidden="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320"/>
      <c r="AJ274" s="2"/>
      <c r="AK274" s="2"/>
      <c r="AL274" s="2"/>
      <c r="AM274" s="2"/>
      <c r="AN274" s="2"/>
      <c r="AO274" s="2"/>
      <c r="AP274" s="2"/>
      <c r="AQ274" s="2"/>
    </row>
    <row r="275" spans="1:43" ht="15" hidden="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320"/>
      <c r="AJ275" s="2"/>
      <c r="AK275" s="2"/>
      <c r="AL275" s="2"/>
      <c r="AM275" s="2"/>
      <c r="AN275" s="2"/>
      <c r="AO275" s="2"/>
      <c r="AP275" s="2"/>
      <c r="AQ275" s="2"/>
    </row>
    <row r="276" spans="1:43" ht="15" hidden="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320"/>
      <c r="AJ276" s="2"/>
      <c r="AK276" s="2"/>
      <c r="AL276" s="2"/>
      <c r="AM276" s="2"/>
      <c r="AN276" s="2"/>
      <c r="AO276" s="2"/>
      <c r="AP276" s="2"/>
      <c r="AQ276" s="2"/>
    </row>
    <row r="277" spans="1:43" ht="15" hidden="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320"/>
      <c r="AJ277" s="2"/>
      <c r="AK277" s="2"/>
      <c r="AL277" s="2"/>
      <c r="AM277" s="2"/>
      <c r="AN277" s="2"/>
      <c r="AO277" s="2"/>
      <c r="AP277" s="2"/>
      <c r="AQ277" s="2"/>
    </row>
    <row r="278" spans="1:43" ht="15" hidden="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320"/>
      <c r="AJ278" s="2"/>
      <c r="AK278" s="2"/>
      <c r="AL278" s="2"/>
      <c r="AM278" s="2"/>
      <c r="AN278" s="2"/>
      <c r="AO278" s="2"/>
      <c r="AP278" s="2"/>
      <c r="AQ278" s="2"/>
    </row>
    <row r="279" spans="1:43" ht="15" hidden="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320"/>
      <c r="AJ279" s="2"/>
      <c r="AK279" s="2"/>
      <c r="AL279" s="2"/>
      <c r="AM279" s="2"/>
      <c r="AN279" s="2"/>
      <c r="AO279" s="2"/>
      <c r="AP279" s="2"/>
      <c r="AQ279" s="2"/>
    </row>
    <row r="280" spans="1:43" ht="15" hidden="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320"/>
      <c r="AJ280" s="2"/>
      <c r="AK280" s="2"/>
      <c r="AL280" s="2"/>
      <c r="AM280" s="2"/>
      <c r="AN280" s="2"/>
      <c r="AO280" s="2"/>
      <c r="AP280" s="2"/>
      <c r="AQ280" s="2"/>
    </row>
    <row r="281" spans="1:43" ht="15" hidden="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320"/>
      <c r="AJ281" s="2"/>
      <c r="AK281" s="2"/>
      <c r="AL281" s="2"/>
      <c r="AM281" s="2"/>
      <c r="AN281" s="2"/>
      <c r="AO281" s="2"/>
      <c r="AP281" s="2"/>
      <c r="AQ281" s="2"/>
    </row>
    <row r="282" spans="1:43" ht="15" hidden="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320"/>
      <c r="AJ282" s="2"/>
      <c r="AK282" s="2"/>
      <c r="AL282" s="2"/>
      <c r="AM282" s="2"/>
      <c r="AN282" s="2"/>
      <c r="AO282" s="2"/>
      <c r="AP282" s="2"/>
      <c r="AQ282" s="2"/>
    </row>
    <row r="283" spans="1:43" ht="15" hidden="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320"/>
      <c r="AJ283" s="2"/>
      <c r="AK283" s="2"/>
      <c r="AL283" s="2"/>
      <c r="AM283" s="2"/>
      <c r="AN283" s="2"/>
      <c r="AO283" s="2"/>
      <c r="AP283" s="2"/>
      <c r="AQ283" s="2"/>
    </row>
    <row r="284" spans="1:43" ht="15" hidden="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320"/>
      <c r="AJ284" s="2"/>
      <c r="AK284" s="2"/>
      <c r="AL284" s="2"/>
      <c r="AM284" s="2"/>
      <c r="AN284" s="2"/>
      <c r="AO284" s="2"/>
      <c r="AP284" s="2"/>
      <c r="AQ284" s="2"/>
    </row>
    <row r="285" spans="1:43" ht="15" hidden="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320"/>
      <c r="AJ285" s="2"/>
      <c r="AK285" s="2"/>
      <c r="AL285" s="2"/>
      <c r="AM285" s="2"/>
      <c r="AN285" s="2"/>
      <c r="AO285" s="2"/>
      <c r="AP285" s="2"/>
      <c r="AQ285" s="2"/>
    </row>
    <row r="286" spans="1:43" ht="15" hidden="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320"/>
      <c r="AJ286" s="2"/>
      <c r="AK286" s="2"/>
      <c r="AL286" s="2"/>
      <c r="AM286" s="2"/>
      <c r="AN286" s="2"/>
      <c r="AO286" s="2"/>
      <c r="AP286" s="2"/>
      <c r="AQ286" s="2"/>
    </row>
    <row r="287" spans="1:43" ht="15" hidden="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320"/>
      <c r="AJ287" s="2"/>
      <c r="AK287" s="2"/>
      <c r="AL287" s="2"/>
      <c r="AM287" s="2"/>
      <c r="AN287" s="2"/>
      <c r="AO287" s="2"/>
      <c r="AP287" s="2"/>
      <c r="AQ287" s="2"/>
    </row>
    <row r="288" spans="1:43" ht="15" hidden="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320"/>
      <c r="AJ288" s="2"/>
      <c r="AK288" s="2"/>
      <c r="AL288" s="2"/>
      <c r="AM288" s="2"/>
      <c r="AN288" s="2"/>
      <c r="AO288" s="2"/>
      <c r="AP288" s="2"/>
      <c r="AQ288" s="2"/>
    </row>
    <row r="289" spans="1:43" ht="15" hidden="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320"/>
      <c r="AJ289" s="2"/>
      <c r="AK289" s="2"/>
      <c r="AL289" s="2"/>
      <c r="AM289" s="2"/>
      <c r="AN289" s="2"/>
      <c r="AO289" s="2"/>
      <c r="AP289" s="2"/>
      <c r="AQ289" s="2"/>
    </row>
    <row r="290" spans="1:43" ht="15" hidden="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320"/>
      <c r="AJ290" s="2"/>
      <c r="AK290" s="2"/>
      <c r="AL290" s="2"/>
      <c r="AM290" s="2"/>
      <c r="AN290" s="2"/>
      <c r="AO290" s="2"/>
      <c r="AP290" s="2"/>
      <c r="AQ290" s="2"/>
    </row>
    <row r="291" spans="1:43" ht="15" hidden="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320"/>
      <c r="AJ291" s="2"/>
      <c r="AK291" s="2"/>
      <c r="AL291" s="2"/>
      <c r="AM291" s="2"/>
      <c r="AN291" s="2"/>
      <c r="AO291" s="2"/>
      <c r="AP291" s="2"/>
      <c r="AQ291" s="2"/>
    </row>
    <row r="292" spans="1:43" ht="15" hidden="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320"/>
      <c r="AJ292" s="2"/>
      <c r="AK292" s="2"/>
      <c r="AL292" s="2"/>
      <c r="AM292" s="2"/>
      <c r="AN292" s="2"/>
      <c r="AO292" s="2"/>
      <c r="AP292" s="2"/>
      <c r="AQ292" s="2"/>
    </row>
    <row r="293" spans="1:43" ht="15" hidden="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320"/>
      <c r="AJ293" s="2"/>
      <c r="AK293" s="2"/>
      <c r="AL293" s="2"/>
      <c r="AM293" s="2"/>
      <c r="AN293" s="2"/>
      <c r="AO293" s="2"/>
      <c r="AP293" s="2"/>
      <c r="AQ293" s="2"/>
    </row>
    <row r="294" spans="1:43" ht="15" hidden="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320"/>
      <c r="AJ294" s="2"/>
      <c r="AK294" s="2"/>
      <c r="AL294" s="2"/>
      <c r="AM294" s="2"/>
      <c r="AN294" s="2"/>
      <c r="AO294" s="2"/>
      <c r="AP294" s="2"/>
      <c r="AQ294" s="2"/>
    </row>
    <row r="295" spans="1:43" ht="15" hidden="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320"/>
      <c r="AJ295" s="2"/>
      <c r="AK295" s="2"/>
      <c r="AL295" s="2"/>
      <c r="AM295" s="2"/>
      <c r="AN295" s="2"/>
      <c r="AO295" s="2"/>
      <c r="AP295" s="2"/>
      <c r="AQ295" s="2"/>
    </row>
    <row r="296" spans="1:43" ht="15" hidden="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320"/>
      <c r="AJ296" s="2"/>
      <c r="AK296" s="2"/>
      <c r="AL296" s="2"/>
      <c r="AM296" s="2"/>
      <c r="AN296" s="2"/>
      <c r="AO296" s="2"/>
      <c r="AP296" s="2"/>
      <c r="AQ296" s="2"/>
    </row>
    <row r="297" spans="1:43" ht="15" hidden="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320"/>
      <c r="AJ297" s="2"/>
      <c r="AK297" s="2"/>
      <c r="AL297" s="2"/>
      <c r="AM297" s="2"/>
      <c r="AN297" s="2"/>
      <c r="AO297" s="2"/>
      <c r="AP297" s="2"/>
      <c r="AQ297" s="2"/>
    </row>
    <row r="298" spans="1:43" ht="15" hidden="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320"/>
      <c r="AJ298" s="2"/>
      <c r="AK298" s="2"/>
      <c r="AL298" s="2"/>
      <c r="AM298" s="2"/>
      <c r="AN298" s="2"/>
      <c r="AO298" s="2"/>
      <c r="AP298" s="2"/>
      <c r="AQ298" s="2"/>
    </row>
    <row r="299" spans="1:43" ht="15" hidden="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320"/>
      <c r="AJ299" s="2"/>
      <c r="AK299" s="2"/>
      <c r="AL299" s="2"/>
      <c r="AM299" s="2"/>
      <c r="AN299" s="2"/>
      <c r="AO299" s="2"/>
      <c r="AP299" s="2"/>
      <c r="AQ299" s="2"/>
    </row>
    <row r="300" spans="1:43" ht="15" hidden="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320"/>
      <c r="AJ300" s="2"/>
      <c r="AK300" s="2"/>
      <c r="AL300" s="2"/>
      <c r="AM300" s="2"/>
      <c r="AN300" s="2"/>
      <c r="AO300" s="2"/>
      <c r="AP300" s="2"/>
      <c r="AQ300" s="2"/>
    </row>
    <row r="301" spans="1:43" ht="15" hidden="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320"/>
      <c r="AJ301" s="2"/>
      <c r="AK301" s="2"/>
      <c r="AL301" s="2"/>
      <c r="AM301" s="2"/>
      <c r="AN301" s="2"/>
      <c r="AO301" s="2"/>
      <c r="AP301" s="2"/>
      <c r="AQ301" s="2"/>
    </row>
    <row r="302" spans="1:43" ht="15" hidden="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320"/>
      <c r="AJ302" s="2"/>
      <c r="AK302" s="2"/>
      <c r="AL302" s="2"/>
      <c r="AM302" s="2"/>
      <c r="AN302" s="2"/>
      <c r="AO302" s="2"/>
      <c r="AP302" s="2"/>
      <c r="AQ302" s="2"/>
    </row>
    <row r="303" spans="1:43" ht="15" hidden="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320"/>
      <c r="AJ303" s="2"/>
      <c r="AK303" s="2"/>
      <c r="AL303" s="2"/>
      <c r="AM303" s="2"/>
      <c r="AN303" s="2"/>
      <c r="AO303" s="2"/>
      <c r="AP303" s="2"/>
      <c r="AQ303" s="2"/>
    </row>
    <row r="304" spans="1:43" ht="15" hidden="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320"/>
      <c r="AJ304" s="2"/>
      <c r="AK304" s="2"/>
      <c r="AL304" s="2"/>
      <c r="AM304" s="2"/>
      <c r="AN304" s="2"/>
      <c r="AO304" s="2"/>
      <c r="AP304" s="2"/>
      <c r="AQ304" s="2"/>
    </row>
    <row r="305" spans="1:43" ht="15" hidden="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320"/>
      <c r="AJ305" s="2"/>
      <c r="AK305" s="2"/>
      <c r="AL305" s="2"/>
      <c r="AM305" s="2"/>
      <c r="AN305" s="2"/>
      <c r="AO305" s="2"/>
      <c r="AP305" s="2"/>
      <c r="AQ305" s="2"/>
    </row>
    <row r="306" spans="1:43" ht="15" hidden="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320"/>
      <c r="AJ306" s="2"/>
      <c r="AK306" s="2"/>
      <c r="AL306" s="2"/>
      <c r="AM306" s="2"/>
      <c r="AN306" s="2"/>
      <c r="AO306" s="2"/>
      <c r="AP306" s="2"/>
      <c r="AQ306" s="2"/>
    </row>
    <row r="307" spans="1:43" ht="15" hidden="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320"/>
      <c r="AJ307" s="2"/>
      <c r="AK307" s="2"/>
      <c r="AL307" s="2"/>
      <c r="AM307" s="2"/>
      <c r="AN307" s="2"/>
      <c r="AO307" s="2"/>
      <c r="AP307" s="2"/>
      <c r="AQ307" s="2"/>
    </row>
    <row r="308" spans="1:43" ht="15" hidden="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320"/>
      <c r="AJ308" s="2"/>
      <c r="AK308" s="2"/>
      <c r="AL308" s="2"/>
      <c r="AM308" s="2"/>
      <c r="AN308" s="2"/>
      <c r="AO308" s="2"/>
      <c r="AP308" s="2"/>
      <c r="AQ308" s="2"/>
    </row>
    <row r="309" spans="1:43" ht="15" hidden="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320"/>
      <c r="AJ309" s="2"/>
      <c r="AK309" s="2"/>
      <c r="AL309" s="2"/>
      <c r="AM309" s="2"/>
      <c r="AN309" s="2"/>
      <c r="AO309" s="2"/>
      <c r="AP309" s="2"/>
      <c r="AQ309" s="2"/>
    </row>
    <row r="310" spans="1:43" ht="15" hidden="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320"/>
      <c r="AJ310" s="2"/>
      <c r="AK310" s="2"/>
      <c r="AL310" s="2"/>
      <c r="AM310" s="2"/>
      <c r="AN310" s="2"/>
      <c r="AO310" s="2"/>
      <c r="AP310" s="2"/>
      <c r="AQ310" s="2"/>
    </row>
    <row r="311" spans="1:43" ht="15" hidden="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320"/>
      <c r="AJ311" s="2"/>
      <c r="AK311" s="2"/>
      <c r="AL311" s="2"/>
      <c r="AM311" s="2"/>
      <c r="AN311" s="2"/>
      <c r="AO311" s="2"/>
      <c r="AP311" s="2"/>
      <c r="AQ311" s="2"/>
    </row>
    <row r="312" spans="1:43" ht="15" hidden="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320"/>
      <c r="AJ312" s="2"/>
      <c r="AK312" s="2"/>
      <c r="AL312" s="2"/>
      <c r="AM312" s="2"/>
      <c r="AN312" s="2"/>
      <c r="AO312" s="2"/>
      <c r="AP312" s="2"/>
      <c r="AQ312" s="2"/>
    </row>
    <row r="313" spans="1:43" ht="15" hidden="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320"/>
      <c r="AJ313" s="2"/>
      <c r="AK313" s="2"/>
      <c r="AL313" s="2"/>
      <c r="AM313" s="2"/>
      <c r="AN313" s="2"/>
      <c r="AO313" s="2"/>
      <c r="AP313" s="2"/>
      <c r="AQ313" s="2"/>
    </row>
    <row r="314" spans="1:43" ht="15" hidden="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320"/>
      <c r="AJ314" s="2"/>
      <c r="AK314" s="2"/>
      <c r="AL314" s="2"/>
      <c r="AM314" s="2"/>
      <c r="AN314" s="2"/>
      <c r="AO314" s="2"/>
      <c r="AP314" s="2"/>
      <c r="AQ314" s="2"/>
    </row>
    <row r="315" spans="1:43" ht="15" hidden="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320"/>
      <c r="AJ315" s="2"/>
      <c r="AK315" s="2"/>
      <c r="AL315" s="2"/>
      <c r="AM315" s="2"/>
      <c r="AN315" s="2"/>
      <c r="AO315" s="2"/>
      <c r="AP315" s="2"/>
      <c r="AQ315" s="2"/>
    </row>
    <row r="316" spans="1:43" ht="15" hidden="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320"/>
      <c r="AJ316" s="2"/>
      <c r="AK316" s="2"/>
      <c r="AL316" s="2"/>
      <c r="AM316" s="2"/>
      <c r="AN316" s="2"/>
      <c r="AO316" s="2"/>
      <c r="AP316" s="2"/>
      <c r="AQ316" s="2"/>
    </row>
    <row r="317" spans="1:43" ht="15" hidden="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320"/>
      <c r="AJ317" s="2"/>
      <c r="AK317" s="2"/>
      <c r="AL317" s="2"/>
      <c r="AM317" s="2"/>
      <c r="AN317" s="2"/>
      <c r="AO317" s="2"/>
      <c r="AP317" s="2"/>
      <c r="AQ317" s="2"/>
    </row>
    <row r="318" spans="1:43" ht="15" hidden="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320"/>
      <c r="AJ318" s="2"/>
      <c r="AK318" s="2"/>
      <c r="AL318" s="2"/>
      <c r="AM318" s="2"/>
      <c r="AN318" s="2"/>
      <c r="AO318" s="2"/>
      <c r="AP318" s="2"/>
      <c r="AQ318" s="2"/>
    </row>
    <row r="319" spans="1:43" ht="15" hidden="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320"/>
      <c r="AJ319" s="2"/>
      <c r="AK319" s="2"/>
      <c r="AL319" s="2"/>
      <c r="AM319" s="2"/>
      <c r="AN319" s="2"/>
      <c r="AO319" s="2"/>
      <c r="AP319" s="2"/>
      <c r="AQ319" s="2"/>
    </row>
    <row r="320" spans="1:43" ht="15" hidden="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320"/>
      <c r="AJ320" s="2"/>
      <c r="AK320" s="2"/>
      <c r="AL320" s="2"/>
      <c r="AM320" s="2"/>
      <c r="AN320" s="2"/>
      <c r="AO320" s="2"/>
      <c r="AP320" s="2"/>
      <c r="AQ320" s="2"/>
    </row>
    <row r="321" spans="1:43" ht="15" hidden="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320"/>
      <c r="AJ321" s="2"/>
      <c r="AK321" s="2"/>
      <c r="AL321" s="2"/>
      <c r="AM321" s="2"/>
      <c r="AN321" s="2"/>
      <c r="AO321" s="2"/>
      <c r="AP321" s="2"/>
      <c r="AQ321" s="2"/>
    </row>
    <row r="322" spans="1:43" ht="15" hidden="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320"/>
      <c r="AJ322" s="2"/>
      <c r="AK322" s="2"/>
      <c r="AL322" s="2"/>
      <c r="AM322" s="2"/>
      <c r="AN322" s="2"/>
      <c r="AO322" s="2"/>
      <c r="AP322" s="2"/>
      <c r="AQ322" s="2"/>
    </row>
    <row r="323" spans="1:43" ht="15" hidden="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320"/>
      <c r="AJ323" s="2"/>
      <c r="AK323" s="2"/>
      <c r="AL323" s="2"/>
      <c r="AM323" s="2"/>
      <c r="AN323" s="2"/>
      <c r="AO323" s="2"/>
      <c r="AP323" s="2"/>
      <c r="AQ323" s="2"/>
    </row>
    <row r="324" spans="1:43" ht="15" hidden="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320"/>
      <c r="AJ324" s="2"/>
      <c r="AK324" s="2"/>
      <c r="AL324" s="2"/>
      <c r="AM324" s="2"/>
      <c r="AN324" s="2"/>
      <c r="AO324" s="2"/>
      <c r="AP324" s="2"/>
      <c r="AQ324" s="2"/>
    </row>
    <row r="325" spans="1:43" ht="15" hidden="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320"/>
      <c r="AJ325" s="2"/>
      <c r="AK325" s="2"/>
      <c r="AL325" s="2"/>
      <c r="AM325" s="2"/>
      <c r="AN325" s="2"/>
      <c r="AO325" s="2"/>
      <c r="AP325" s="2"/>
      <c r="AQ325" s="2"/>
    </row>
    <row r="326" spans="1:43" ht="15" hidden="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320"/>
      <c r="AJ326" s="2"/>
      <c r="AK326" s="2"/>
      <c r="AL326" s="2"/>
      <c r="AM326" s="2"/>
      <c r="AN326" s="2"/>
      <c r="AO326" s="2"/>
      <c r="AP326" s="2"/>
      <c r="AQ326" s="2"/>
    </row>
    <row r="327" spans="1:43" ht="15" hidden="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320"/>
      <c r="AJ327" s="2"/>
      <c r="AK327" s="2"/>
      <c r="AL327" s="2"/>
      <c r="AM327" s="2"/>
      <c r="AN327" s="2"/>
      <c r="AO327" s="2"/>
      <c r="AP327" s="2"/>
      <c r="AQ327" s="2"/>
    </row>
    <row r="328" spans="1:43" ht="15" hidden="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320"/>
      <c r="AJ328" s="2"/>
      <c r="AK328" s="2"/>
      <c r="AL328" s="2"/>
      <c r="AM328" s="2"/>
      <c r="AN328" s="2"/>
      <c r="AO328" s="2"/>
      <c r="AP328" s="2"/>
      <c r="AQ328" s="2"/>
    </row>
    <row r="329" spans="1:43" ht="15" hidden="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320"/>
      <c r="AJ329" s="2"/>
      <c r="AK329" s="2"/>
      <c r="AL329" s="2"/>
      <c r="AM329" s="2"/>
      <c r="AN329" s="2"/>
      <c r="AO329" s="2"/>
      <c r="AP329" s="2"/>
      <c r="AQ329" s="2"/>
    </row>
    <row r="330" spans="1:43" ht="15" hidden="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320"/>
      <c r="AJ330" s="2"/>
      <c r="AK330" s="2"/>
      <c r="AL330" s="2"/>
      <c r="AM330" s="2"/>
      <c r="AN330" s="2"/>
      <c r="AO330" s="2"/>
      <c r="AP330" s="2"/>
      <c r="AQ330" s="2"/>
    </row>
    <row r="331" spans="1:43" ht="15" hidden="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320"/>
      <c r="AJ331" s="2"/>
      <c r="AK331" s="2"/>
      <c r="AL331" s="2"/>
      <c r="AM331" s="2"/>
      <c r="AN331" s="2"/>
      <c r="AO331" s="2"/>
      <c r="AP331" s="2"/>
      <c r="AQ331" s="2"/>
    </row>
    <row r="332" spans="1:43" ht="15" hidden="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320"/>
      <c r="AJ332" s="2"/>
      <c r="AK332" s="2"/>
      <c r="AL332" s="2"/>
      <c r="AM332" s="2"/>
      <c r="AN332" s="2"/>
      <c r="AO332" s="2"/>
      <c r="AP332" s="2"/>
      <c r="AQ332" s="2"/>
    </row>
    <row r="333" spans="1:43" ht="15" hidden="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320"/>
      <c r="AJ333" s="2"/>
      <c r="AK333" s="2"/>
      <c r="AL333" s="2"/>
      <c r="AM333" s="2"/>
      <c r="AN333" s="2"/>
      <c r="AO333" s="2"/>
      <c r="AP333" s="2"/>
      <c r="AQ333" s="2"/>
    </row>
    <row r="334" spans="1:43" ht="15" hidden="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320"/>
      <c r="AJ334" s="2"/>
      <c r="AK334" s="2"/>
      <c r="AL334" s="2"/>
      <c r="AM334" s="2"/>
      <c r="AN334" s="2"/>
      <c r="AO334" s="2"/>
      <c r="AP334" s="2"/>
      <c r="AQ334" s="2"/>
    </row>
    <row r="335" spans="1:43" ht="15" hidden="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320"/>
      <c r="AJ335" s="2"/>
      <c r="AK335" s="2"/>
      <c r="AL335" s="2"/>
      <c r="AM335" s="2"/>
      <c r="AN335" s="2"/>
      <c r="AO335" s="2"/>
      <c r="AP335" s="2"/>
      <c r="AQ335" s="2"/>
    </row>
    <row r="336" spans="1:43" ht="15" hidden="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320"/>
      <c r="AJ336" s="2"/>
      <c r="AK336" s="2"/>
      <c r="AL336" s="2"/>
      <c r="AM336" s="2"/>
      <c r="AN336" s="2"/>
      <c r="AO336" s="2"/>
      <c r="AP336" s="2"/>
      <c r="AQ336" s="2"/>
    </row>
    <row r="337" spans="1:43" ht="15" hidden="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320"/>
      <c r="AJ337" s="2"/>
      <c r="AK337" s="2"/>
      <c r="AL337" s="2"/>
      <c r="AM337" s="2"/>
      <c r="AN337" s="2"/>
      <c r="AO337" s="2"/>
      <c r="AP337" s="2"/>
      <c r="AQ337" s="2"/>
    </row>
    <row r="338" spans="1:43" ht="15" hidden="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320"/>
      <c r="AJ338" s="2"/>
      <c r="AK338" s="2"/>
      <c r="AL338" s="2"/>
      <c r="AM338" s="2"/>
      <c r="AN338" s="2"/>
      <c r="AO338" s="2"/>
      <c r="AP338" s="2"/>
      <c r="AQ338" s="2"/>
    </row>
    <row r="339" spans="1:43" ht="15" hidden="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320"/>
      <c r="AJ339" s="2"/>
      <c r="AK339" s="2"/>
      <c r="AL339" s="2"/>
      <c r="AM339" s="2"/>
      <c r="AN339" s="2"/>
      <c r="AO339" s="2"/>
      <c r="AP339" s="2"/>
      <c r="AQ339" s="2"/>
    </row>
    <row r="340" spans="1:43" ht="15" hidden="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320"/>
      <c r="AJ340" s="2"/>
      <c r="AK340" s="2"/>
      <c r="AL340" s="2"/>
      <c r="AM340" s="2"/>
      <c r="AN340" s="2"/>
      <c r="AO340" s="2"/>
      <c r="AP340" s="2"/>
      <c r="AQ340" s="2"/>
    </row>
    <row r="341" spans="1:43" ht="15" hidden="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320"/>
      <c r="AJ341" s="2"/>
      <c r="AK341" s="2"/>
      <c r="AL341" s="2"/>
      <c r="AM341" s="2"/>
      <c r="AN341" s="2"/>
      <c r="AO341" s="2"/>
      <c r="AP341" s="2"/>
      <c r="AQ341" s="2"/>
    </row>
    <row r="342" spans="1:43" ht="15" hidden="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320"/>
      <c r="AJ342" s="2"/>
      <c r="AK342" s="2"/>
      <c r="AL342" s="2"/>
      <c r="AM342" s="2"/>
      <c r="AN342" s="2"/>
      <c r="AO342" s="2"/>
      <c r="AP342" s="2"/>
      <c r="AQ342" s="2"/>
    </row>
    <row r="343" spans="1:43" ht="15" hidden="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320"/>
      <c r="AJ343" s="2"/>
      <c r="AK343" s="2"/>
      <c r="AL343" s="2"/>
      <c r="AM343" s="2"/>
      <c r="AN343" s="2"/>
      <c r="AO343" s="2"/>
      <c r="AP343" s="2"/>
      <c r="AQ343" s="2"/>
    </row>
    <row r="344" spans="1:43" ht="15" hidden="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320"/>
      <c r="AJ344" s="2"/>
      <c r="AK344" s="2"/>
      <c r="AL344" s="2"/>
      <c r="AM344" s="2"/>
      <c r="AN344" s="2"/>
      <c r="AO344" s="2"/>
      <c r="AP344" s="2"/>
      <c r="AQ344" s="2"/>
    </row>
    <row r="345" spans="1:43" ht="15" hidden="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320"/>
      <c r="AJ345" s="2"/>
      <c r="AK345" s="2"/>
      <c r="AL345" s="2"/>
      <c r="AM345" s="2"/>
      <c r="AN345" s="2"/>
      <c r="AO345" s="2"/>
      <c r="AP345" s="2"/>
      <c r="AQ345" s="2"/>
    </row>
    <row r="346" spans="1:43" ht="15" hidden="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320"/>
      <c r="AJ346" s="2"/>
      <c r="AK346" s="2"/>
      <c r="AL346" s="2"/>
      <c r="AM346" s="2"/>
      <c r="AN346" s="2"/>
      <c r="AO346" s="2"/>
      <c r="AP346" s="2"/>
      <c r="AQ346" s="2"/>
    </row>
    <row r="347" spans="1:43" ht="15" hidden="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320"/>
      <c r="AJ347" s="2"/>
      <c r="AK347" s="2"/>
      <c r="AL347" s="2"/>
      <c r="AM347" s="2"/>
      <c r="AN347" s="2"/>
      <c r="AO347" s="2"/>
      <c r="AP347" s="2"/>
      <c r="AQ347" s="2"/>
    </row>
    <row r="348" spans="1:43" ht="15" hidden="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320"/>
      <c r="AJ348" s="2"/>
      <c r="AK348" s="2"/>
      <c r="AL348" s="2"/>
      <c r="AM348" s="2"/>
      <c r="AN348" s="2"/>
      <c r="AO348" s="2"/>
      <c r="AP348" s="2"/>
      <c r="AQ348" s="2"/>
    </row>
    <row r="349" spans="1:43" ht="15" hidden="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320"/>
      <c r="AJ349" s="2"/>
      <c r="AK349" s="2"/>
      <c r="AL349" s="2"/>
      <c r="AM349" s="2"/>
      <c r="AN349" s="2"/>
      <c r="AO349" s="2"/>
      <c r="AP349" s="2"/>
      <c r="AQ349" s="2"/>
    </row>
    <row r="350" spans="1:43" ht="15" hidden="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320"/>
      <c r="AJ350" s="2"/>
      <c r="AK350" s="2"/>
      <c r="AL350" s="2"/>
      <c r="AM350" s="2"/>
      <c r="AN350" s="2"/>
      <c r="AO350" s="2"/>
      <c r="AP350" s="2"/>
      <c r="AQ350" s="2"/>
    </row>
    <row r="351" spans="1:43" ht="15" hidden="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320"/>
      <c r="AJ351" s="2"/>
      <c r="AK351" s="2"/>
      <c r="AL351" s="2"/>
      <c r="AM351" s="2"/>
      <c r="AN351" s="2"/>
      <c r="AO351" s="2"/>
      <c r="AP351" s="2"/>
      <c r="AQ351" s="2"/>
    </row>
    <row r="352" spans="1:43" ht="15" hidden="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320"/>
      <c r="AJ352" s="2"/>
      <c r="AK352" s="2"/>
      <c r="AL352" s="2"/>
      <c r="AM352" s="2"/>
      <c r="AN352" s="2"/>
      <c r="AO352" s="2"/>
      <c r="AP352" s="2"/>
      <c r="AQ352" s="2"/>
    </row>
    <row r="353" spans="1:43" ht="15" hidden="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320"/>
      <c r="AJ353" s="2"/>
      <c r="AK353" s="2"/>
      <c r="AL353" s="2"/>
      <c r="AM353" s="2"/>
      <c r="AN353" s="2"/>
      <c r="AO353" s="2"/>
      <c r="AP353" s="2"/>
      <c r="AQ353" s="2"/>
    </row>
    <row r="354" spans="1:43" ht="15" hidden="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320"/>
      <c r="AJ354" s="2"/>
      <c r="AK354" s="2"/>
      <c r="AL354" s="2"/>
      <c r="AM354" s="2"/>
      <c r="AN354" s="2"/>
      <c r="AO354" s="2"/>
      <c r="AP354" s="2"/>
      <c r="AQ354" s="2"/>
    </row>
    <row r="355" spans="1:43" ht="15" hidden="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320"/>
      <c r="AJ355" s="2"/>
      <c r="AK355" s="2"/>
      <c r="AL355" s="2"/>
      <c r="AM355" s="2"/>
      <c r="AN355" s="2"/>
      <c r="AO355" s="2"/>
      <c r="AP355" s="2"/>
      <c r="AQ355" s="2"/>
    </row>
    <row r="356" spans="1:43" ht="15" hidden="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320"/>
      <c r="AJ356" s="2"/>
      <c r="AK356" s="2"/>
      <c r="AL356" s="2"/>
      <c r="AM356" s="2"/>
      <c r="AN356" s="2"/>
      <c r="AO356" s="2"/>
      <c r="AP356" s="2"/>
      <c r="AQ356" s="2"/>
    </row>
    <row r="357" spans="1:43" ht="15" hidden="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320"/>
      <c r="AJ357" s="2"/>
      <c r="AK357" s="2"/>
      <c r="AL357" s="2"/>
      <c r="AM357" s="2"/>
      <c r="AN357" s="2"/>
      <c r="AO357" s="2"/>
      <c r="AP357" s="2"/>
      <c r="AQ357" s="2"/>
    </row>
    <row r="358" spans="1:43" ht="15" hidden="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320"/>
      <c r="AJ358" s="2"/>
      <c r="AK358" s="2"/>
      <c r="AL358" s="2"/>
      <c r="AM358" s="2"/>
      <c r="AN358" s="2"/>
      <c r="AO358" s="2"/>
      <c r="AP358" s="2"/>
      <c r="AQ358" s="2"/>
    </row>
    <row r="359" spans="1:43" ht="15" hidden="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320"/>
      <c r="AJ359" s="2"/>
      <c r="AK359" s="2"/>
      <c r="AL359" s="2"/>
      <c r="AM359" s="2"/>
      <c r="AN359" s="2"/>
      <c r="AO359" s="2"/>
      <c r="AP359" s="2"/>
      <c r="AQ359" s="2"/>
    </row>
    <row r="360" spans="1:43" ht="15" hidden="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320"/>
      <c r="AJ360" s="2"/>
      <c r="AK360" s="2"/>
      <c r="AL360" s="2"/>
      <c r="AM360" s="2"/>
      <c r="AN360" s="2"/>
      <c r="AO360" s="2"/>
      <c r="AP360" s="2"/>
      <c r="AQ360" s="2"/>
    </row>
    <row r="361" spans="1:43" ht="15" hidden="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320"/>
      <c r="AJ361" s="2"/>
      <c r="AK361" s="2"/>
      <c r="AL361" s="2"/>
      <c r="AM361" s="2"/>
      <c r="AN361" s="2"/>
      <c r="AO361" s="2"/>
      <c r="AP361" s="2"/>
      <c r="AQ361" s="2"/>
    </row>
    <row r="362" spans="1:43" ht="15" hidden="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320"/>
      <c r="AJ362" s="2"/>
      <c r="AK362" s="2"/>
      <c r="AL362" s="2"/>
      <c r="AM362" s="2"/>
      <c r="AN362" s="2"/>
      <c r="AO362" s="2"/>
      <c r="AP362" s="2"/>
      <c r="AQ362" s="2"/>
    </row>
    <row r="363" spans="1:43" ht="15" hidden="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320"/>
      <c r="AJ363" s="2"/>
      <c r="AK363" s="2"/>
      <c r="AL363" s="2"/>
      <c r="AM363" s="2"/>
      <c r="AN363" s="2"/>
      <c r="AO363" s="2"/>
      <c r="AP363" s="2"/>
      <c r="AQ363" s="2"/>
    </row>
    <row r="364" spans="1:43" ht="15" hidden="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320"/>
      <c r="AJ364" s="2"/>
      <c r="AK364" s="2"/>
      <c r="AL364" s="2"/>
      <c r="AM364" s="2"/>
      <c r="AN364" s="2"/>
      <c r="AO364" s="2"/>
      <c r="AP364" s="2"/>
      <c r="AQ364" s="2"/>
    </row>
    <row r="365" spans="1:43" ht="15" hidden="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320"/>
      <c r="AJ365" s="2"/>
      <c r="AK365" s="2"/>
      <c r="AL365" s="2"/>
      <c r="AM365" s="2"/>
      <c r="AN365" s="2"/>
      <c r="AO365" s="2"/>
      <c r="AP365" s="2"/>
      <c r="AQ365" s="2"/>
    </row>
    <row r="366" spans="1:43" ht="15" hidden="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320"/>
      <c r="AJ366" s="2"/>
      <c r="AK366" s="2"/>
      <c r="AL366" s="2"/>
      <c r="AM366" s="2"/>
      <c r="AN366" s="2"/>
      <c r="AO366" s="2"/>
      <c r="AP366" s="2"/>
      <c r="AQ366" s="2"/>
    </row>
    <row r="367" spans="1:43" ht="15" hidden="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320"/>
      <c r="AJ367" s="2"/>
      <c r="AK367" s="2"/>
      <c r="AL367" s="2"/>
      <c r="AM367" s="2"/>
      <c r="AN367" s="2"/>
      <c r="AO367" s="2"/>
      <c r="AP367" s="2"/>
      <c r="AQ367" s="2"/>
    </row>
    <row r="368" spans="1:43" ht="15" hidden="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320"/>
      <c r="AJ368" s="2"/>
      <c r="AK368" s="2"/>
      <c r="AL368" s="2"/>
      <c r="AM368" s="2"/>
      <c r="AN368" s="2"/>
      <c r="AO368" s="2"/>
      <c r="AP368" s="2"/>
      <c r="AQ368" s="2"/>
    </row>
    <row r="369" spans="1:43" ht="15" hidden="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320"/>
      <c r="AJ369" s="2"/>
      <c r="AK369" s="2"/>
      <c r="AL369" s="2"/>
      <c r="AM369" s="2"/>
      <c r="AN369" s="2"/>
      <c r="AO369" s="2"/>
      <c r="AP369" s="2"/>
      <c r="AQ369" s="2"/>
    </row>
    <row r="370" spans="1:43" ht="15" hidden="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320"/>
      <c r="AJ370" s="2"/>
      <c r="AK370" s="2"/>
      <c r="AL370" s="2"/>
      <c r="AM370" s="2"/>
      <c r="AN370" s="2"/>
      <c r="AO370" s="2"/>
      <c r="AP370" s="2"/>
      <c r="AQ370" s="2"/>
    </row>
    <row r="371" spans="1:43" ht="15" hidden="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320"/>
      <c r="AJ371" s="2"/>
      <c r="AK371" s="2"/>
      <c r="AL371" s="2"/>
      <c r="AM371" s="2"/>
      <c r="AN371" s="2"/>
      <c r="AO371" s="2"/>
      <c r="AP371" s="2"/>
      <c r="AQ371" s="2"/>
    </row>
    <row r="372" spans="1:43" ht="15" hidden="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320"/>
      <c r="AJ372" s="2"/>
      <c r="AK372" s="2"/>
      <c r="AL372" s="2"/>
      <c r="AM372" s="2"/>
      <c r="AN372" s="2"/>
      <c r="AO372" s="2"/>
      <c r="AP372" s="2"/>
      <c r="AQ372" s="2"/>
    </row>
    <row r="373" spans="1:43" ht="15" hidden="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320"/>
      <c r="AJ373" s="2"/>
      <c r="AK373" s="2"/>
      <c r="AL373" s="2"/>
      <c r="AM373" s="2"/>
      <c r="AN373" s="2"/>
      <c r="AO373" s="2"/>
      <c r="AP373" s="2"/>
      <c r="AQ373" s="2"/>
    </row>
    <row r="374" spans="1:43" ht="15" hidden="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320"/>
      <c r="AJ374" s="2"/>
      <c r="AK374" s="2"/>
      <c r="AL374" s="2"/>
      <c r="AM374" s="2"/>
      <c r="AN374" s="2"/>
      <c r="AO374" s="2"/>
      <c r="AP374" s="2"/>
      <c r="AQ374" s="2"/>
    </row>
    <row r="375" spans="1:43" ht="15" hidden="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320"/>
      <c r="AJ375" s="2"/>
      <c r="AK375" s="2"/>
      <c r="AL375" s="2"/>
      <c r="AM375" s="2"/>
      <c r="AN375" s="2"/>
      <c r="AO375" s="2"/>
      <c r="AP375" s="2"/>
      <c r="AQ375" s="2"/>
    </row>
    <row r="376" spans="1:43" ht="15" hidden="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320"/>
      <c r="AJ376" s="2"/>
      <c r="AK376" s="2"/>
      <c r="AL376" s="2"/>
      <c r="AM376" s="2"/>
      <c r="AN376" s="2"/>
      <c r="AO376" s="2"/>
      <c r="AP376" s="2"/>
      <c r="AQ376" s="2"/>
    </row>
    <row r="377" spans="1:43" ht="15" hidden="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320"/>
      <c r="AJ377" s="2"/>
      <c r="AK377" s="2"/>
      <c r="AL377" s="2"/>
      <c r="AM377" s="2"/>
      <c r="AN377" s="2"/>
      <c r="AO377" s="2"/>
      <c r="AP377" s="2"/>
      <c r="AQ377" s="2"/>
    </row>
    <row r="378" spans="1:43" ht="15" hidden="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320"/>
      <c r="AJ378" s="2"/>
      <c r="AK378" s="2"/>
      <c r="AL378" s="2"/>
      <c r="AM378" s="2"/>
      <c r="AN378" s="2"/>
      <c r="AO378" s="2"/>
      <c r="AP378" s="2"/>
      <c r="AQ378" s="2"/>
    </row>
    <row r="379" spans="1:43" ht="15" hidden="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320"/>
      <c r="AJ379" s="2"/>
      <c r="AK379" s="2"/>
      <c r="AL379" s="2"/>
      <c r="AM379" s="2"/>
      <c r="AN379" s="2"/>
      <c r="AO379" s="2"/>
      <c r="AP379" s="2"/>
      <c r="AQ379" s="2"/>
    </row>
    <row r="380" spans="1:43" ht="15" hidden="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320"/>
      <c r="AJ380" s="2"/>
      <c r="AK380" s="2"/>
      <c r="AL380" s="2"/>
      <c r="AM380" s="2"/>
      <c r="AN380" s="2"/>
      <c r="AO380" s="2"/>
      <c r="AP380" s="2"/>
      <c r="AQ380" s="2"/>
    </row>
    <row r="381" spans="1:43" ht="15" hidden="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320"/>
      <c r="AJ381" s="2"/>
      <c r="AK381" s="2"/>
      <c r="AL381" s="2"/>
      <c r="AM381" s="2"/>
      <c r="AN381" s="2"/>
      <c r="AO381" s="2"/>
      <c r="AP381" s="2"/>
      <c r="AQ381" s="2"/>
    </row>
    <row r="382" spans="1:43" ht="15" hidden="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320"/>
      <c r="AJ382" s="2"/>
      <c r="AK382" s="2"/>
      <c r="AL382" s="2"/>
      <c r="AM382" s="2"/>
      <c r="AN382" s="2"/>
      <c r="AO382" s="2"/>
      <c r="AP382" s="2"/>
      <c r="AQ382" s="2"/>
    </row>
    <row r="383" spans="1:43" ht="15" hidden="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320"/>
      <c r="AJ383" s="2"/>
      <c r="AK383" s="2"/>
      <c r="AL383" s="2"/>
      <c r="AM383" s="2"/>
      <c r="AN383" s="2"/>
      <c r="AO383" s="2"/>
      <c r="AP383" s="2"/>
      <c r="AQ383" s="2"/>
    </row>
    <row r="384" spans="1:43" ht="15" hidden="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320"/>
      <c r="AJ384" s="2"/>
      <c r="AK384" s="2"/>
      <c r="AL384" s="2"/>
      <c r="AM384" s="2"/>
      <c r="AN384" s="2"/>
      <c r="AO384" s="2"/>
      <c r="AP384" s="2"/>
      <c r="AQ384" s="2"/>
    </row>
    <row r="385" spans="1:43" ht="15" hidden="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320"/>
      <c r="AJ385" s="2"/>
      <c r="AK385" s="2"/>
      <c r="AL385" s="2"/>
      <c r="AM385" s="2"/>
      <c r="AN385" s="2"/>
      <c r="AO385" s="2"/>
      <c r="AP385" s="2"/>
      <c r="AQ385" s="2"/>
    </row>
    <row r="386" spans="1:43" ht="15" hidden="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320"/>
      <c r="AJ386" s="2"/>
      <c r="AK386" s="2"/>
      <c r="AL386" s="2"/>
      <c r="AM386" s="2"/>
      <c r="AN386" s="2"/>
      <c r="AO386" s="2"/>
      <c r="AP386" s="2"/>
      <c r="AQ386" s="2"/>
    </row>
    <row r="387" spans="1:43" ht="15" hidden="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320"/>
      <c r="AJ387" s="2"/>
      <c r="AK387" s="2"/>
      <c r="AL387" s="2"/>
      <c r="AM387" s="2"/>
      <c r="AN387" s="2"/>
      <c r="AO387" s="2"/>
      <c r="AP387" s="2"/>
      <c r="AQ387" s="2"/>
    </row>
    <row r="388" spans="1:43" ht="15" hidden="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320"/>
      <c r="AJ388" s="2"/>
      <c r="AK388" s="2"/>
      <c r="AL388" s="2"/>
      <c r="AM388" s="2"/>
      <c r="AN388" s="2"/>
      <c r="AO388" s="2"/>
      <c r="AP388" s="2"/>
      <c r="AQ388" s="2"/>
    </row>
    <row r="389" spans="1:43" ht="15" hidden="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320"/>
      <c r="AJ389" s="2"/>
      <c r="AK389" s="2"/>
      <c r="AL389" s="2"/>
      <c r="AM389" s="2"/>
      <c r="AN389" s="2"/>
      <c r="AO389" s="2"/>
      <c r="AP389" s="2"/>
      <c r="AQ389" s="2"/>
    </row>
    <row r="390" spans="1:43" ht="15" hidden="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320"/>
      <c r="AJ390" s="2"/>
      <c r="AK390" s="2"/>
      <c r="AL390" s="2"/>
      <c r="AM390" s="2"/>
      <c r="AN390" s="2"/>
      <c r="AO390" s="2"/>
      <c r="AP390" s="2"/>
      <c r="AQ390" s="2"/>
    </row>
    <row r="391" spans="1:43" ht="15" hidden="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320"/>
      <c r="AJ391" s="2"/>
      <c r="AK391" s="2"/>
      <c r="AL391" s="2"/>
      <c r="AM391" s="2"/>
      <c r="AN391" s="2"/>
      <c r="AO391" s="2"/>
      <c r="AP391" s="2"/>
      <c r="AQ391" s="2"/>
    </row>
    <row r="392" spans="1:43" ht="15" hidden="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320"/>
      <c r="AJ392" s="2"/>
      <c r="AK392" s="2"/>
      <c r="AL392" s="2"/>
      <c r="AM392" s="2"/>
      <c r="AN392" s="2"/>
      <c r="AO392" s="2"/>
      <c r="AP392" s="2"/>
      <c r="AQ392" s="2"/>
    </row>
    <row r="393" spans="1:43" ht="15" hidden="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320"/>
      <c r="AJ393" s="2"/>
      <c r="AK393" s="2"/>
      <c r="AL393" s="2"/>
      <c r="AM393" s="2"/>
      <c r="AN393" s="2"/>
      <c r="AO393" s="2"/>
      <c r="AP393" s="2"/>
      <c r="AQ393" s="2"/>
    </row>
    <row r="394" spans="1:43" ht="15" hidden="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320"/>
      <c r="AJ394" s="2"/>
      <c r="AK394" s="2"/>
      <c r="AL394" s="2"/>
      <c r="AM394" s="2"/>
      <c r="AN394" s="2"/>
      <c r="AO394" s="2"/>
      <c r="AP394" s="2"/>
      <c r="AQ394" s="2"/>
    </row>
    <row r="395" spans="1:43" ht="15" hidden="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320"/>
      <c r="AJ395" s="2"/>
      <c r="AK395" s="2"/>
      <c r="AL395" s="2"/>
      <c r="AM395" s="2"/>
      <c r="AN395" s="2"/>
      <c r="AO395" s="2"/>
      <c r="AP395" s="2"/>
      <c r="AQ395" s="2"/>
    </row>
    <row r="396" spans="1:43" ht="15" hidden="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320"/>
      <c r="AJ396" s="2"/>
      <c r="AK396" s="2"/>
      <c r="AL396" s="2"/>
      <c r="AM396" s="2"/>
      <c r="AN396" s="2"/>
      <c r="AO396" s="2"/>
      <c r="AP396" s="2"/>
      <c r="AQ396" s="2"/>
    </row>
    <row r="397" spans="1:43" ht="15" hidden="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320"/>
      <c r="AJ397" s="2"/>
      <c r="AK397" s="2"/>
      <c r="AL397" s="2"/>
      <c r="AM397" s="2"/>
      <c r="AN397" s="2"/>
      <c r="AO397" s="2"/>
      <c r="AP397" s="2"/>
      <c r="AQ397" s="2"/>
    </row>
    <row r="398" spans="1:43" ht="15" hidden="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320"/>
      <c r="AJ398" s="2"/>
      <c r="AK398" s="2"/>
      <c r="AL398" s="2"/>
      <c r="AM398" s="2"/>
      <c r="AN398" s="2"/>
      <c r="AO398" s="2"/>
      <c r="AP398" s="2"/>
      <c r="AQ398" s="2"/>
    </row>
    <row r="399" spans="1:43" ht="15" hidden="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320"/>
      <c r="AJ399" s="2"/>
      <c r="AK399" s="2"/>
      <c r="AL399" s="2"/>
      <c r="AM399" s="2"/>
      <c r="AN399" s="2"/>
      <c r="AO399" s="2"/>
      <c r="AP399" s="2"/>
      <c r="AQ399" s="2"/>
    </row>
    <row r="400" spans="1:43" ht="15" hidden="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320"/>
      <c r="AJ400" s="2"/>
      <c r="AK400" s="2"/>
      <c r="AL400" s="2"/>
      <c r="AM400" s="2"/>
      <c r="AN400" s="2"/>
      <c r="AO400" s="2"/>
      <c r="AP400" s="2"/>
      <c r="AQ400" s="2"/>
    </row>
    <row r="401" spans="1:43" ht="15" hidden="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320"/>
      <c r="AJ401" s="2"/>
      <c r="AK401" s="2"/>
      <c r="AL401" s="2"/>
      <c r="AM401" s="2"/>
      <c r="AN401" s="2"/>
      <c r="AO401" s="2"/>
      <c r="AP401" s="2"/>
      <c r="AQ401" s="2"/>
    </row>
    <row r="402" spans="1:43" ht="15" hidden="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320"/>
      <c r="AJ402" s="2"/>
      <c r="AK402" s="2"/>
      <c r="AL402" s="2"/>
      <c r="AM402" s="2"/>
      <c r="AN402" s="2"/>
      <c r="AO402" s="2"/>
      <c r="AP402" s="2"/>
      <c r="AQ402" s="2"/>
    </row>
    <row r="403" spans="1:43" ht="15" hidden="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320"/>
      <c r="AJ403" s="2"/>
      <c r="AK403" s="2"/>
      <c r="AL403" s="2"/>
      <c r="AM403" s="2"/>
      <c r="AN403" s="2"/>
      <c r="AO403" s="2"/>
      <c r="AP403" s="2"/>
      <c r="AQ403" s="2"/>
    </row>
    <row r="404" spans="1:43" ht="15" hidden="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320"/>
      <c r="AJ404" s="2"/>
      <c r="AK404" s="2"/>
      <c r="AL404" s="2"/>
      <c r="AM404" s="2"/>
      <c r="AN404" s="2"/>
      <c r="AO404" s="2"/>
      <c r="AP404" s="2"/>
      <c r="AQ404" s="2"/>
    </row>
    <row r="405" spans="1:43" ht="15" hidden="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320"/>
      <c r="AJ405" s="2"/>
      <c r="AK405" s="2"/>
      <c r="AL405" s="2"/>
      <c r="AM405" s="2"/>
      <c r="AN405" s="2"/>
      <c r="AO405" s="2"/>
      <c r="AP405" s="2"/>
      <c r="AQ405" s="2"/>
    </row>
    <row r="406" spans="1:43" ht="15" hidden="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320"/>
      <c r="AJ406" s="2"/>
      <c r="AK406" s="2"/>
      <c r="AL406" s="2"/>
      <c r="AM406" s="2"/>
      <c r="AN406" s="2"/>
      <c r="AO406" s="2"/>
      <c r="AP406" s="2"/>
      <c r="AQ406" s="2"/>
    </row>
    <row r="407" spans="1:43" ht="15" hidden="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320"/>
      <c r="AJ407" s="2"/>
      <c r="AK407" s="2"/>
      <c r="AL407" s="2"/>
      <c r="AM407" s="2"/>
      <c r="AN407" s="2"/>
      <c r="AO407" s="2"/>
      <c r="AP407" s="2"/>
      <c r="AQ407" s="2"/>
    </row>
    <row r="408" spans="1:43" ht="15" hidden="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320"/>
      <c r="AJ408" s="2"/>
      <c r="AK408" s="2"/>
      <c r="AL408" s="2"/>
      <c r="AM408" s="2"/>
      <c r="AN408" s="2"/>
      <c r="AO408" s="2"/>
      <c r="AP408" s="2"/>
      <c r="AQ408" s="2"/>
    </row>
    <row r="409" spans="1:43" ht="15" hidden="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320"/>
      <c r="AJ409" s="2"/>
      <c r="AK409" s="2"/>
      <c r="AL409" s="2"/>
      <c r="AM409" s="2"/>
      <c r="AN409" s="2"/>
      <c r="AO409" s="2"/>
      <c r="AP409" s="2"/>
      <c r="AQ409" s="2"/>
    </row>
    <row r="410" spans="1:43" ht="15" hidden="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320"/>
      <c r="AJ410" s="2"/>
      <c r="AK410" s="2"/>
      <c r="AL410" s="2"/>
      <c r="AM410" s="2"/>
      <c r="AN410" s="2"/>
      <c r="AO410" s="2"/>
      <c r="AP410" s="2"/>
      <c r="AQ410" s="2"/>
    </row>
    <row r="411" spans="1:43" ht="15" hidden="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320"/>
      <c r="AJ411" s="2"/>
      <c r="AK411" s="2"/>
      <c r="AL411" s="2"/>
      <c r="AM411" s="2"/>
      <c r="AN411" s="2"/>
      <c r="AO411" s="2"/>
      <c r="AP411" s="2"/>
      <c r="AQ411" s="2"/>
    </row>
    <row r="412" spans="1:43" ht="15" hidden="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320"/>
      <c r="AJ412" s="2"/>
      <c r="AK412" s="2"/>
      <c r="AL412" s="2"/>
      <c r="AM412" s="2"/>
      <c r="AN412" s="2"/>
      <c r="AO412" s="2"/>
      <c r="AP412" s="2"/>
      <c r="AQ412" s="2"/>
    </row>
    <row r="413" spans="1:43" ht="15" hidden="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320"/>
      <c r="AJ413" s="2"/>
      <c r="AK413" s="2"/>
      <c r="AL413" s="2"/>
      <c r="AM413" s="2"/>
      <c r="AN413" s="2"/>
      <c r="AO413" s="2"/>
      <c r="AP413" s="2"/>
      <c r="AQ413" s="2"/>
    </row>
    <row r="414" spans="1:43" ht="15" hidden="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320"/>
      <c r="AJ414" s="2"/>
      <c r="AK414" s="2"/>
      <c r="AL414" s="2"/>
      <c r="AM414" s="2"/>
      <c r="AN414" s="2"/>
      <c r="AO414" s="2"/>
      <c r="AP414" s="2"/>
      <c r="AQ414" s="2"/>
    </row>
    <row r="415" spans="1:43" ht="15" hidden="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320"/>
      <c r="AJ415" s="2"/>
      <c r="AK415" s="2"/>
      <c r="AL415" s="2"/>
      <c r="AM415" s="2"/>
      <c r="AN415" s="2"/>
      <c r="AO415" s="2"/>
      <c r="AP415" s="2"/>
      <c r="AQ415" s="2"/>
    </row>
    <row r="416" spans="1:43" ht="15" hidden="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320"/>
      <c r="AJ416" s="2"/>
      <c r="AK416" s="2"/>
      <c r="AL416" s="2"/>
      <c r="AM416" s="2"/>
      <c r="AN416" s="2"/>
      <c r="AO416" s="2"/>
      <c r="AP416" s="2"/>
      <c r="AQ416" s="2"/>
    </row>
    <row r="417" spans="1:43" ht="15" hidden="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320"/>
      <c r="AJ417" s="2"/>
      <c r="AK417" s="2"/>
      <c r="AL417" s="2"/>
      <c r="AM417" s="2"/>
      <c r="AN417" s="2"/>
      <c r="AO417" s="2"/>
      <c r="AP417" s="2"/>
      <c r="AQ417" s="2"/>
    </row>
    <row r="418" spans="1:43" ht="15" hidden="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320"/>
      <c r="AJ418" s="2"/>
      <c r="AK418" s="2"/>
      <c r="AL418" s="2"/>
      <c r="AM418" s="2"/>
      <c r="AN418" s="2"/>
      <c r="AO418" s="2"/>
      <c r="AP418" s="2"/>
      <c r="AQ418" s="2"/>
    </row>
    <row r="419" spans="1:43" ht="15" hidden="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320"/>
      <c r="AJ419" s="2"/>
      <c r="AK419" s="2"/>
      <c r="AL419" s="2"/>
      <c r="AM419" s="2"/>
      <c r="AN419" s="2"/>
      <c r="AO419" s="2"/>
      <c r="AP419" s="2"/>
      <c r="AQ419" s="2"/>
    </row>
    <row r="420" spans="1:43" ht="15" hidden="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320"/>
      <c r="AJ420" s="2"/>
      <c r="AK420" s="2"/>
      <c r="AL420" s="2"/>
      <c r="AM420" s="2"/>
      <c r="AN420" s="2"/>
      <c r="AO420" s="2"/>
      <c r="AP420" s="2"/>
      <c r="AQ420" s="2"/>
    </row>
    <row r="421" spans="1:43" ht="15" hidden="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320"/>
      <c r="AJ421" s="2"/>
      <c r="AK421" s="2"/>
      <c r="AL421" s="2"/>
      <c r="AM421" s="2"/>
      <c r="AN421" s="2"/>
      <c r="AO421" s="2"/>
      <c r="AP421" s="2"/>
      <c r="AQ421" s="2"/>
    </row>
    <row r="422" spans="1:43" ht="15" hidden="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320"/>
      <c r="AJ422" s="2"/>
      <c r="AK422" s="2"/>
      <c r="AL422" s="2"/>
      <c r="AM422" s="2"/>
      <c r="AN422" s="2"/>
      <c r="AO422" s="2"/>
      <c r="AP422" s="2"/>
      <c r="AQ422" s="2"/>
    </row>
    <row r="423" spans="1:43" ht="15" hidden="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320"/>
      <c r="AJ423" s="2"/>
      <c r="AK423" s="2"/>
      <c r="AL423" s="2"/>
      <c r="AM423" s="2"/>
      <c r="AN423" s="2"/>
      <c r="AO423" s="2"/>
      <c r="AP423" s="2"/>
      <c r="AQ423" s="2"/>
    </row>
    <row r="424" spans="1:43" ht="15" hidden="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320"/>
      <c r="AJ424" s="2"/>
      <c r="AK424" s="2"/>
      <c r="AL424" s="2"/>
      <c r="AM424" s="2"/>
      <c r="AN424" s="2"/>
      <c r="AO424" s="2"/>
      <c r="AP424" s="2"/>
      <c r="AQ424" s="2"/>
    </row>
    <row r="425" spans="1:43" ht="15" hidden="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320"/>
      <c r="AJ425" s="2"/>
      <c r="AK425" s="2"/>
      <c r="AL425" s="2"/>
      <c r="AM425" s="2"/>
      <c r="AN425" s="2"/>
      <c r="AO425" s="2"/>
      <c r="AP425" s="2"/>
      <c r="AQ425" s="2"/>
    </row>
    <row r="426" spans="1:43" ht="15" hidden="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320"/>
      <c r="AJ426" s="2"/>
      <c r="AK426" s="2"/>
      <c r="AL426" s="2"/>
      <c r="AM426" s="2"/>
      <c r="AN426" s="2"/>
      <c r="AO426" s="2"/>
      <c r="AP426" s="2"/>
      <c r="AQ426" s="2"/>
    </row>
    <row r="427" spans="1:43" ht="15" hidden="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320"/>
      <c r="AJ427" s="2"/>
      <c r="AK427" s="2"/>
      <c r="AL427" s="2"/>
      <c r="AM427" s="2"/>
      <c r="AN427" s="2"/>
      <c r="AO427" s="2"/>
      <c r="AP427" s="2"/>
      <c r="AQ427" s="2"/>
    </row>
    <row r="428" spans="1:43" ht="15" hidden="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320"/>
      <c r="AJ428" s="2"/>
      <c r="AK428" s="2"/>
      <c r="AL428" s="2"/>
      <c r="AM428" s="2"/>
      <c r="AN428" s="2"/>
      <c r="AO428" s="2"/>
      <c r="AP428" s="2"/>
      <c r="AQ428" s="2"/>
    </row>
    <row r="429" spans="1:43" ht="15" hidden="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320"/>
      <c r="AJ429" s="2"/>
      <c r="AK429" s="2"/>
      <c r="AL429" s="2"/>
      <c r="AM429" s="2"/>
      <c r="AN429" s="2"/>
      <c r="AO429" s="2"/>
      <c r="AP429" s="2"/>
      <c r="AQ429" s="2"/>
    </row>
    <row r="430" spans="1:43" ht="15" hidden="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320"/>
      <c r="AJ430" s="2"/>
      <c r="AK430" s="2"/>
      <c r="AL430" s="2"/>
      <c r="AM430" s="2"/>
      <c r="AN430" s="2"/>
      <c r="AO430" s="2"/>
      <c r="AP430" s="2"/>
      <c r="AQ430" s="2"/>
    </row>
    <row r="431" spans="1:43" ht="15" hidden="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320"/>
      <c r="AJ431" s="2"/>
      <c r="AK431" s="2"/>
      <c r="AL431" s="2"/>
      <c r="AM431" s="2"/>
      <c r="AN431" s="2"/>
      <c r="AO431" s="2"/>
      <c r="AP431" s="2"/>
      <c r="AQ431" s="2"/>
    </row>
    <row r="432" spans="1:43" ht="15" hidden="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320"/>
      <c r="AJ432" s="2"/>
      <c r="AK432" s="2"/>
      <c r="AL432" s="2"/>
      <c r="AM432" s="2"/>
      <c r="AN432" s="2"/>
      <c r="AO432" s="2"/>
      <c r="AP432" s="2"/>
      <c r="AQ432" s="2"/>
    </row>
    <row r="433" spans="1:43" ht="15" hidden="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320"/>
      <c r="AJ433" s="2"/>
      <c r="AK433" s="2"/>
      <c r="AL433" s="2"/>
      <c r="AM433" s="2"/>
      <c r="AN433" s="2"/>
      <c r="AO433" s="2"/>
      <c r="AP433" s="2"/>
      <c r="AQ433" s="2"/>
    </row>
    <row r="434" spans="1:43" ht="15" hidden="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320"/>
      <c r="AJ434" s="2"/>
      <c r="AK434" s="2"/>
      <c r="AL434" s="2"/>
      <c r="AM434" s="2"/>
      <c r="AN434" s="2"/>
      <c r="AO434" s="2"/>
      <c r="AP434" s="2"/>
      <c r="AQ434" s="2"/>
    </row>
    <row r="435" spans="1:43" ht="15" hidden="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320"/>
      <c r="AJ435" s="2"/>
      <c r="AK435" s="2"/>
      <c r="AL435" s="2"/>
      <c r="AM435" s="2"/>
      <c r="AN435" s="2"/>
      <c r="AO435" s="2"/>
      <c r="AP435" s="2"/>
      <c r="AQ435" s="2"/>
    </row>
    <row r="436" spans="1:43" ht="15" hidden="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320"/>
      <c r="AJ436" s="2"/>
      <c r="AK436" s="2"/>
      <c r="AL436" s="2"/>
      <c r="AM436" s="2"/>
      <c r="AN436" s="2"/>
      <c r="AO436" s="2"/>
      <c r="AP436" s="2"/>
      <c r="AQ436" s="2"/>
    </row>
    <row r="437" spans="1:43" ht="15" hidden="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320"/>
      <c r="AJ437" s="2"/>
      <c r="AK437" s="2"/>
      <c r="AL437" s="2"/>
      <c r="AM437" s="2"/>
      <c r="AN437" s="2"/>
      <c r="AO437" s="2"/>
      <c r="AP437" s="2"/>
      <c r="AQ437" s="2"/>
    </row>
    <row r="438" spans="1:43" ht="15" hidden="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320"/>
      <c r="AJ438" s="2"/>
      <c r="AK438" s="2"/>
      <c r="AL438" s="2"/>
      <c r="AM438" s="2"/>
      <c r="AN438" s="2"/>
      <c r="AO438" s="2"/>
      <c r="AP438" s="2"/>
      <c r="AQ438" s="2"/>
    </row>
    <row r="439" spans="1:43" ht="15" hidden="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320"/>
      <c r="AJ439" s="2"/>
      <c r="AK439" s="2"/>
      <c r="AL439" s="2"/>
      <c r="AM439" s="2"/>
      <c r="AN439" s="2"/>
      <c r="AO439" s="2"/>
      <c r="AP439" s="2"/>
      <c r="AQ439" s="2"/>
    </row>
    <row r="440" spans="1:43" ht="15" hidden="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320"/>
      <c r="AJ440" s="2"/>
      <c r="AK440" s="2"/>
      <c r="AL440" s="2"/>
      <c r="AM440" s="2"/>
      <c r="AN440" s="2"/>
      <c r="AO440" s="2"/>
      <c r="AP440" s="2"/>
      <c r="AQ440" s="2"/>
    </row>
    <row r="441" spans="1:43" ht="15" hidden="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320"/>
      <c r="AJ441" s="2"/>
      <c r="AK441" s="2"/>
      <c r="AL441" s="2"/>
      <c r="AM441" s="2"/>
      <c r="AN441" s="2"/>
      <c r="AO441" s="2"/>
      <c r="AP441" s="2"/>
      <c r="AQ441" s="2"/>
    </row>
    <row r="442" spans="1:43" ht="15" hidden="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320"/>
      <c r="AJ442" s="2"/>
      <c r="AK442" s="2"/>
      <c r="AL442" s="2"/>
      <c r="AM442" s="2"/>
      <c r="AN442" s="2"/>
      <c r="AO442" s="2"/>
      <c r="AP442" s="2"/>
      <c r="AQ442" s="2"/>
    </row>
    <row r="443" spans="1:43" ht="15" hidden="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320"/>
      <c r="AJ443" s="2"/>
      <c r="AK443" s="2"/>
      <c r="AL443" s="2"/>
      <c r="AM443" s="2"/>
      <c r="AN443" s="2"/>
      <c r="AO443" s="2"/>
      <c r="AP443" s="2"/>
      <c r="AQ443" s="2"/>
    </row>
    <row r="444" spans="1:43" ht="15" hidden="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320"/>
      <c r="AJ444" s="2"/>
      <c r="AK444" s="2"/>
      <c r="AL444" s="2"/>
      <c r="AM444" s="2"/>
      <c r="AN444" s="2"/>
      <c r="AO444" s="2"/>
      <c r="AP444" s="2"/>
      <c r="AQ444" s="2"/>
    </row>
    <row r="445" spans="1:43" ht="15" hidden="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320"/>
      <c r="AJ445" s="2"/>
      <c r="AK445" s="2"/>
      <c r="AL445" s="2"/>
      <c r="AM445" s="2"/>
      <c r="AN445" s="2"/>
      <c r="AO445" s="2"/>
      <c r="AP445" s="2"/>
      <c r="AQ445" s="2"/>
    </row>
    <row r="446" spans="1:43" ht="15" hidden="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320"/>
      <c r="AJ446" s="2"/>
      <c r="AK446" s="2"/>
      <c r="AL446" s="2"/>
      <c r="AM446" s="2"/>
      <c r="AN446" s="2"/>
      <c r="AO446" s="2"/>
      <c r="AP446" s="2"/>
      <c r="AQ446" s="2"/>
    </row>
    <row r="447" spans="1:43" ht="15" hidden="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320"/>
      <c r="AJ447" s="2"/>
      <c r="AK447" s="2"/>
      <c r="AL447" s="2"/>
      <c r="AM447" s="2"/>
      <c r="AN447" s="2"/>
      <c r="AO447" s="2"/>
      <c r="AP447" s="2"/>
      <c r="AQ447" s="2"/>
    </row>
    <row r="448" spans="1:43" ht="15" hidden="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320"/>
      <c r="AJ448" s="2"/>
      <c r="AK448" s="2"/>
      <c r="AL448" s="2"/>
      <c r="AM448" s="2"/>
      <c r="AN448" s="2"/>
      <c r="AO448" s="2"/>
      <c r="AP448" s="2"/>
      <c r="AQ448" s="2"/>
    </row>
    <row r="449" spans="1:43" ht="15" hidden="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320"/>
      <c r="AJ449" s="2"/>
      <c r="AK449" s="2"/>
      <c r="AL449" s="2"/>
      <c r="AM449" s="2"/>
      <c r="AN449" s="2"/>
      <c r="AO449" s="2"/>
      <c r="AP449" s="2"/>
      <c r="AQ449" s="2"/>
    </row>
    <row r="450" spans="1:43" ht="15" hidden="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320"/>
      <c r="AJ450" s="2"/>
      <c r="AK450" s="2"/>
      <c r="AL450" s="2"/>
      <c r="AM450" s="2"/>
      <c r="AN450" s="2"/>
      <c r="AO450" s="2"/>
      <c r="AP450" s="2"/>
      <c r="AQ450" s="2"/>
    </row>
    <row r="451" spans="1:43" ht="15" hidden="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320"/>
      <c r="AJ451" s="2"/>
      <c r="AK451" s="2"/>
      <c r="AL451" s="2"/>
      <c r="AM451" s="2"/>
      <c r="AN451" s="2"/>
      <c r="AO451" s="2"/>
      <c r="AP451" s="2"/>
      <c r="AQ451" s="2"/>
    </row>
    <row r="452" spans="1:43" ht="15" hidden="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320"/>
      <c r="AJ452" s="2"/>
      <c r="AK452" s="2"/>
      <c r="AL452" s="2"/>
      <c r="AM452" s="2"/>
      <c r="AN452" s="2"/>
      <c r="AO452" s="2"/>
      <c r="AP452" s="2"/>
      <c r="AQ452" s="2"/>
    </row>
    <row r="453" spans="1:43" ht="15" hidden="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320"/>
      <c r="AJ453" s="2"/>
      <c r="AK453" s="2"/>
      <c r="AL453" s="2"/>
      <c r="AM453" s="2"/>
      <c r="AN453" s="2"/>
      <c r="AO453" s="2"/>
      <c r="AP453" s="2"/>
      <c r="AQ453" s="2"/>
    </row>
    <row r="454" spans="1:43" ht="15" hidden="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320"/>
      <c r="AJ454" s="2"/>
      <c r="AK454" s="2"/>
      <c r="AL454" s="2"/>
      <c r="AM454" s="2"/>
      <c r="AN454" s="2"/>
      <c r="AO454" s="2"/>
      <c r="AP454" s="2"/>
      <c r="AQ454" s="2"/>
    </row>
    <row r="455" spans="1:43" ht="15" hidden="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320"/>
      <c r="AJ455" s="2"/>
      <c r="AK455" s="2"/>
      <c r="AL455" s="2"/>
      <c r="AM455" s="2"/>
      <c r="AN455" s="2"/>
      <c r="AO455" s="2"/>
      <c r="AP455" s="2"/>
      <c r="AQ455" s="2"/>
    </row>
    <row r="456" spans="1:43" ht="15" hidden="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320"/>
      <c r="AJ456" s="2"/>
      <c r="AK456" s="2"/>
      <c r="AL456" s="2"/>
      <c r="AM456" s="2"/>
      <c r="AN456" s="2"/>
      <c r="AO456" s="2"/>
      <c r="AP456" s="2"/>
      <c r="AQ456" s="2"/>
    </row>
    <row r="457" spans="1:43" ht="15" hidden="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320"/>
      <c r="AJ457" s="2"/>
      <c r="AK457" s="2"/>
      <c r="AL457" s="2"/>
      <c r="AM457" s="2"/>
      <c r="AN457" s="2"/>
      <c r="AO457" s="2"/>
      <c r="AP457" s="2"/>
      <c r="AQ457" s="2"/>
    </row>
    <row r="458" spans="1:43" ht="15" hidden="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320"/>
      <c r="AJ458" s="2"/>
      <c r="AK458" s="2"/>
      <c r="AL458" s="2"/>
      <c r="AM458" s="2"/>
      <c r="AN458" s="2"/>
      <c r="AO458" s="2"/>
      <c r="AP458" s="2"/>
      <c r="AQ458" s="2"/>
    </row>
    <row r="459" spans="1:43" ht="15" hidden="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320"/>
      <c r="AJ459" s="2"/>
      <c r="AK459" s="2"/>
      <c r="AL459" s="2"/>
      <c r="AM459" s="2"/>
      <c r="AN459" s="2"/>
      <c r="AO459" s="2"/>
      <c r="AP459" s="2"/>
      <c r="AQ459" s="2"/>
    </row>
    <row r="460" spans="1:43" ht="15" hidden="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320"/>
      <c r="AJ460" s="2"/>
      <c r="AK460" s="2"/>
      <c r="AL460" s="2"/>
      <c r="AM460" s="2"/>
      <c r="AN460" s="2"/>
      <c r="AO460" s="2"/>
      <c r="AP460" s="2"/>
      <c r="AQ460" s="2"/>
    </row>
    <row r="461" spans="1:43" ht="15" hidden="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320"/>
      <c r="AJ461" s="2"/>
      <c r="AK461" s="2"/>
      <c r="AL461" s="2"/>
      <c r="AM461" s="2"/>
      <c r="AN461" s="2"/>
      <c r="AO461" s="2"/>
      <c r="AP461" s="2"/>
      <c r="AQ461" s="2"/>
    </row>
    <row r="462" spans="1:43" ht="15" hidden="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320"/>
      <c r="AJ462" s="2"/>
      <c r="AK462" s="2"/>
      <c r="AL462" s="2"/>
      <c r="AM462" s="2"/>
      <c r="AN462" s="2"/>
      <c r="AO462" s="2"/>
      <c r="AP462" s="2"/>
      <c r="AQ462" s="2"/>
    </row>
    <row r="463" spans="1:43" ht="15" hidden="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320"/>
      <c r="AJ463" s="2"/>
      <c r="AK463" s="2"/>
      <c r="AL463" s="2"/>
      <c r="AM463" s="2"/>
      <c r="AN463" s="2"/>
      <c r="AO463" s="2"/>
      <c r="AP463" s="2"/>
      <c r="AQ463" s="2"/>
    </row>
    <row r="464" spans="1:43" ht="15" hidden="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320"/>
      <c r="AJ464" s="2"/>
      <c r="AK464" s="2"/>
      <c r="AL464" s="2"/>
      <c r="AM464" s="2"/>
      <c r="AN464" s="2"/>
      <c r="AO464" s="2"/>
      <c r="AP464" s="2"/>
      <c r="AQ464" s="2"/>
    </row>
    <row r="465" spans="1:43" ht="15" hidden="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320"/>
      <c r="AJ465" s="2"/>
      <c r="AK465" s="2"/>
      <c r="AL465" s="2"/>
      <c r="AM465" s="2"/>
      <c r="AN465" s="2"/>
      <c r="AO465" s="2"/>
      <c r="AP465" s="2"/>
      <c r="AQ465" s="2"/>
    </row>
    <row r="466" spans="1:43" ht="15" hidden="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320"/>
      <c r="AJ466" s="2"/>
      <c r="AK466" s="2"/>
      <c r="AL466" s="2"/>
      <c r="AM466" s="2"/>
      <c r="AN466" s="2"/>
      <c r="AO466" s="2"/>
      <c r="AP466" s="2"/>
      <c r="AQ466" s="2"/>
    </row>
    <row r="467" spans="1:43" ht="15" hidden="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320"/>
      <c r="AJ467" s="2"/>
      <c r="AK467" s="2"/>
      <c r="AL467" s="2"/>
      <c r="AM467" s="2"/>
      <c r="AN467" s="2"/>
      <c r="AO467" s="2"/>
      <c r="AP467" s="2"/>
      <c r="AQ467" s="2"/>
    </row>
    <row r="468" spans="1:43" ht="15" hidden="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320"/>
      <c r="AJ468" s="2"/>
      <c r="AK468" s="2"/>
      <c r="AL468" s="2"/>
      <c r="AM468" s="2"/>
      <c r="AN468" s="2"/>
      <c r="AO468" s="2"/>
      <c r="AP468" s="2"/>
      <c r="AQ468" s="2"/>
    </row>
    <row r="469" spans="1:43" ht="15" hidden="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320"/>
      <c r="AJ469" s="2"/>
      <c r="AK469" s="2"/>
      <c r="AL469" s="2"/>
      <c r="AM469" s="2"/>
      <c r="AN469" s="2"/>
      <c r="AO469" s="2"/>
      <c r="AP469" s="2"/>
      <c r="AQ469" s="2"/>
    </row>
    <row r="470" spans="1:43" ht="15" hidden="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320"/>
      <c r="AJ470" s="2"/>
      <c r="AK470" s="2"/>
      <c r="AL470" s="2"/>
      <c r="AM470" s="2"/>
      <c r="AN470" s="2"/>
      <c r="AO470" s="2"/>
      <c r="AP470" s="2"/>
      <c r="AQ470" s="2"/>
    </row>
    <row r="471" spans="1:43" ht="15" hidden="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320"/>
      <c r="AJ471" s="2"/>
      <c r="AK471" s="2"/>
      <c r="AL471" s="2"/>
      <c r="AM471" s="2"/>
      <c r="AN471" s="2"/>
      <c r="AO471" s="2"/>
      <c r="AP471" s="2"/>
      <c r="AQ471" s="2"/>
    </row>
    <row r="472" spans="1:43" ht="15" hidden="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320"/>
      <c r="AJ472" s="2"/>
      <c r="AK472" s="2"/>
      <c r="AL472" s="2"/>
      <c r="AM472" s="2"/>
      <c r="AN472" s="2"/>
      <c r="AO472" s="2"/>
      <c r="AP472" s="2"/>
      <c r="AQ472" s="2"/>
    </row>
    <row r="473" spans="1:43" ht="15" hidden="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320"/>
      <c r="AJ473" s="2"/>
      <c r="AK473" s="2"/>
      <c r="AL473" s="2"/>
      <c r="AM473" s="2"/>
      <c r="AN473" s="2"/>
      <c r="AO473" s="2"/>
      <c r="AP473" s="2"/>
      <c r="AQ473" s="2"/>
    </row>
    <row r="474" spans="1:43" ht="15" hidden="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320"/>
      <c r="AJ474" s="2"/>
      <c r="AK474" s="2"/>
      <c r="AL474" s="2"/>
      <c r="AM474" s="2"/>
      <c r="AN474" s="2"/>
      <c r="AO474" s="2"/>
      <c r="AP474" s="2"/>
      <c r="AQ474" s="2"/>
    </row>
    <row r="475" spans="1:43" ht="15" hidden="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320"/>
      <c r="AJ475" s="2"/>
      <c r="AK475" s="2"/>
      <c r="AL475" s="2"/>
      <c r="AM475" s="2"/>
      <c r="AN475" s="2"/>
      <c r="AO475" s="2"/>
      <c r="AP475" s="2"/>
      <c r="AQ475" s="2"/>
    </row>
    <row r="476" spans="1:43" ht="15" hidden="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320"/>
      <c r="AJ476" s="2"/>
      <c r="AK476" s="2"/>
      <c r="AL476" s="2"/>
      <c r="AM476" s="2"/>
      <c r="AN476" s="2"/>
      <c r="AO476" s="2"/>
      <c r="AP476" s="2"/>
      <c r="AQ476" s="2"/>
    </row>
    <row r="477" spans="1:43" ht="15" hidden="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320"/>
      <c r="AJ477" s="2"/>
      <c r="AK477" s="2"/>
      <c r="AL477" s="2"/>
      <c r="AM477" s="2"/>
      <c r="AN477" s="2"/>
      <c r="AO477" s="2"/>
      <c r="AP477" s="2"/>
      <c r="AQ477" s="2"/>
    </row>
    <row r="478" spans="1:43" ht="15" hidden="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320"/>
      <c r="AJ478" s="2"/>
      <c r="AK478" s="2"/>
      <c r="AL478" s="2"/>
      <c r="AM478" s="2"/>
      <c r="AN478" s="2"/>
      <c r="AO478" s="2"/>
      <c r="AP478" s="2"/>
      <c r="AQ478" s="2"/>
    </row>
    <row r="479" spans="1:43" ht="15" hidden="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320"/>
      <c r="AJ479" s="2"/>
      <c r="AK479" s="2"/>
      <c r="AL479" s="2"/>
      <c r="AM479" s="2"/>
      <c r="AN479" s="2"/>
      <c r="AO479" s="2"/>
      <c r="AP479" s="2"/>
      <c r="AQ479" s="2"/>
    </row>
    <row r="480" spans="1:43" ht="15" hidden="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320"/>
      <c r="AJ480" s="2"/>
      <c r="AK480" s="2"/>
      <c r="AL480" s="2"/>
      <c r="AM480" s="2"/>
      <c r="AN480" s="2"/>
      <c r="AO480" s="2"/>
      <c r="AP480" s="2"/>
      <c r="AQ480" s="2"/>
    </row>
    <row r="481" spans="1:43" ht="15" hidden="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320"/>
      <c r="AJ481" s="2"/>
      <c r="AK481" s="2"/>
      <c r="AL481" s="2"/>
      <c r="AM481" s="2"/>
      <c r="AN481" s="2"/>
      <c r="AO481" s="2"/>
      <c r="AP481" s="2"/>
      <c r="AQ481" s="2"/>
    </row>
    <row r="482" spans="1:43" ht="15" hidden="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320"/>
      <c r="AJ482" s="2"/>
      <c r="AK482" s="2"/>
      <c r="AL482" s="2"/>
      <c r="AM482" s="2"/>
      <c r="AN482" s="2"/>
      <c r="AO482" s="2"/>
      <c r="AP482" s="2"/>
      <c r="AQ482" s="2"/>
    </row>
    <row r="483" spans="1:43" ht="15" hidden="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320"/>
      <c r="AJ483" s="2"/>
      <c r="AK483" s="2"/>
      <c r="AL483" s="2"/>
      <c r="AM483" s="2"/>
      <c r="AN483" s="2"/>
      <c r="AO483" s="2"/>
      <c r="AP483" s="2"/>
      <c r="AQ483" s="2"/>
    </row>
    <row r="484" spans="1:43" ht="15" hidden="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320"/>
      <c r="AJ484" s="2"/>
      <c r="AK484" s="2"/>
      <c r="AL484" s="2"/>
      <c r="AM484" s="2"/>
      <c r="AN484" s="2"/>
      <c r="AO484" s="2"/>
      <c r="AP484" s="2"/>
      <c r="AQ484" s="2"/>
    </row>
    <row r="485" spans="1:43" ht="15" hidden="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320"/>
      <c r="AJ485" s="2"/>
      <c r="AK485" s="2"/>
      <c r="AL485" s="2"/>
      <c r="AM485" s="2"/>
      <c r="AN485" s="2"/>
      <c r="AO485" s="2"/>
      <c r="AP485" s="2"/>
      <c r="AQ485" s="2"/>
    </row>
    <row r="486" spans="1:43" ht="15" hidden="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320"/>
      <c r="AJ486" s="2"/>
      <c r="AK486" s="2"/>
      <c r="AL486" s="2"/>
      <c r="AM486" s="2"/>
      <c r="AN486" s="2"/>
      <c r="AO486" s="2"/>
      <c r="AP486" s="2"/>
      <c r="AQ486" s="2"/>
    </row>
    <row r="487" spans="1:43" ht="15" hidden="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320"/>
      <c r="AJ487" s="2"/>
      <c r="AK487" s="2"/>
      <c r="AL487" s="2"/>
      <c r="AM487" s="2"/>
      <c r="AN487" s="2"/>
      <c r="AO487" s="2"/>
      <c r="AP487" s="2"/>
      <c r="AQ487" s="2"/>
    </row>
    <row r="488" spans="1:43" ht="15" hidden="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320"/>
      <c r="AJ488" s="2"/>
      <c r="AK488" s="2"/>
      <c r="AL488" s="2"/>
      <c r="AM488" s="2"/>
      <c r="AN488" s="2"/>
      <c r="AO488" s="2"/>
      <c r="AP488" s="2"/>
      <c r="AQ488" s="2"/>
    </row>
    <row r="489" spans="1:43" ht="15" hidden="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320"/>
      <c r="AJ489" s="2"/>
      <c r="AK489" s="2"/>
      <c r="AL489" s="2"/>
      <c r="AM489" s="2"/>
      <c r="AN489" s="2"/>
      <c r="AO489" s="2"/>
      <c r="AP489" s="2"/>
      <c r="AQ489" s="2"/>
    </row>
    <row r="490" spans="1:43" ht="15" hidden="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320"/>
      <c r="AJ490" s="2"/>
      <c r="AK490" s="2"/>
      <c r="AL490" s="2"/>
      <c r="AM490" s="2"/>
      <c r="AN490" s="2"/>
      <c r="AO490" s="2"/>
      <c r="AP490" s="2"/>
      <c r="AQ490" s="2"/>
    </row>
    <row r="491" spans="1:43" ht="15" hidden="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320"/>
      <c r="AJ491" s="2"/>
      <c r="AK491" s="2"/>
      <c r="AL491" s="2"/>
      <c r="AM491" s="2"/>
      <c r="AN491" s="2"/>
      <c r="AO491" s="2"/>
      <c r="AP491" s="2"/>
      <c r="AQ491" s="2"/>
    </row>
    <row r="492" spans="1:43" ht="15" hidden="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320"/>
      <c r="AJ492" s="2"/>
      <c r="AK492" s="2"/>
      <c r="AL492" s="2"/>
      <c r="AM492" s="2"/>
      <c r="AN492" s="2"/>
      <c r="AO492" s="2"/>
      <c r="AP492" s="2"/>
      <c r="AQ492" s="2"/>
    </row>
    <row r="493" spans="1:43" ht="15" hidden="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320"/>
      <c r="AJ493" s="2"/>
      <c r="AK493" s="2"/>
      <c r="AL493" s="2"/>
      <c r="AM493" s="2"/>
      <c r="AN493" s="2"/>
      <c r="AO493" s="2"/>
      <c r="AP493" s="2"/>
      <c r="AQ493" s="2"/>
    </row>
    <row r="494" spans="1:43" ht="15" hidden="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320"/>
      <c r="AJ494" s="2"/>
      <c r="AK494" s="2"/>
      <c r="AL494" s="2"/>
      <c r="AM494" s="2"/>
      <c r="AN494" s="2"/>
      <c r="AO494" s="2"/>
      <c r="AP494" s="2"/>
      <c r="AQ494" s="2"/>
    </row>
    <row r="495" spans="1:43" ht="15" hidden="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320"/>
      <c r="AJ495" s="2"/>
      <c r="AK495" s="2"/>
      <c r="AL495" s="2"/>
      <c r="AM495" s="2"/>
      <c r="AN495" s="2"/>
      <c r="AO495" s="2"/>
      <c r="AP495" s="2"/>
      <c r="AQ495" s="2"/>
    </row>
    <row r="496" spans="1:43" ht="15" hidden="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320"/>
      <c r="AJ496" s="2"/>
      <c r="AK496" s="2"/>
      <c r="AL496" s="2"/>
      <c r="AM496" s="2"/>
      <c r="AN496" s="2"/>
      <c r="AO496" s="2"/>
      <c r="AP496" s="2"/>
      <c r="AQ496" s="2"/>
    </row>
    <row r="497" spans="1:43" ht="15" hidden="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320"/>
      <c r="AJ497" s="2"/>
      <c r="AK497" s="2"/>
      <c r="AL497" s="2"/>
      <c r="AM497" s="2"/>
      <c r="AN497" s="2"/>
      <c r="AO497" s="2"/>
      <c r="AP497" s="2"/>
      <c r="AQ497" s="2"/>
    </row>
    <row r="498" spans="1:43" ht="15" hidden="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320"/>
      <c r="AJ498" s="2"/>
      <c r="AK498" s="2"/>
      <c r="AL498" s="2"/>
      <c r="AM498" s="2"/>
      <c r="AN498" s="2"/>
      <c r="AO498" s="2"/>
      <c r="AP498" s="2"/>
      <c r="AQ498" s="2"/>
    </row>
    <row r="499" spans="1:43" ht="15" hidden="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320"/>
      <c r="AJ499" s="2"/>
      <c r="AK499" s="2"/>
      <c r="AL499" s="2"/>
      <c r="AM499" s="2"/>
      <c r="AN499" s="2"/>
      <c r="AO499" s="2"/>
      <c r="AP499" s="2"/>
      <c r="AQ499" s="2"/>
    </row>
    <row r="500" spans="1:43" ht="15" hidden="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320"/>
      <c r="AJ500" s="2"/>
      <c r="AK500" s="2"/>
      <c r="AL500" s="2"/>
      <c r="AM500" s="2"/>
      <c r="AN500" s="2"/>
      <c r="AO500" s="2"/>
      <c r="AP500" s="2"/>
      <c r="AQ500" s="2"/>
    </row>
    <row r="501" spans="1:43" ht="15" hidden="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320"/>
      <c r="AJ501" s="2"/>
      <c r="AK501" s="2"/>
      <c r="AL501" s="2"/>
      <c r="AM501" s="2"/>
      <c r="AN501" s="2"/>
      <c r="AO501" s="2"/>
      <c r="AP501" s="2"/>
      <c r="AQ501" s="2"/>
    </row>
    <row r="502" spans="1:43" ht="15" hidden="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320"/>
      <c r="AJ502" s="2"/>
      <c r="AK502" s="2"/>
      <c r="AL502" s="2"/>
      <c r="AM502" s="2"/>
      <c r="AN502" s="2"/>
      <c r="AO502" s="2"/>
      <c r="AP502" s="2"/>
      <c r="AQ502" s="2"/>
    </row>
    <row r="503" spans="1:43" ht="15" hidden="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320"/>
      <c r="AJ503" s="2"/>
      <c r="AK503" s="2"/>
      <c r="AL503" s="2"/>
      <c r="AM503" s="2"/>
      <c r="AN503" s="2"/>
      <c r="AO503" s="2"/>
      <c r="AP503" s="2"/>
      <c r="AQ503" s="2"/>
    </row>
    <row r="504" spans="1:43" ht="15" hidden="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320"/>
      <c r="AJ504" s="2"/>
      <c r="AK504" s="2"/>
      <c r="AL504" s="2"/>
      <c r="AM504" s="2"/>
      <c r="AN504" s="2"/>
      <c r="AO504" s="2"/>
      <c r="AP504" s="2"/>
      <c r="AQ504" s="2"/>
    </row>
    <row r="505" spans="1:43" ht="15" hidden="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320"/>
      <c r="AJ505" s="2"/>
      <c r="AK505" s="2"/>
      <c r="AL505" s="2"/>
      <c r="AM505" s="2"/>
      <c r="AN505" s="2"/>
      <c r="AO505" s="2"/>
      <c r="AP505" s="2"/>
      <c r="AQ505" s="2"/>
    </row>
    <row r="506" spans="1:43" ht="15" hidden="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320"/>
      <c r="AJ506" s="2"/>
      <c r="AK506" s="2"/>
      <c r="AL506" s="2"/>
      <c r="AM506" s="2"/>
      <c r="AN506" s="2"/>
      <c r="AO506" s="2"/>
      <c r="AP506" s="2"/>
      <c r="AQ506" s="2"/>
    </row>
    <row r="507" spans="1:43" ht="15" hidden="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320"/>
      <c r="AJ507" s="2"/>
      <c r="AK507" s="2"/>
      <c r="AL507" s="2"/>
      <c r="AM507" s="2"/>
      <c r="AN507" s="2"/>
      <c r="AO507" s="2"/>
      <c r="AP507" s="2"/>
      <c r="AQ507" s="2"/>
    </row>
    <row r="508" spans="1:43" ht="15" hidden="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320"/>
      <c r="AJ508" s="2"/>
      <c r="AK508" s="2"/>
      <c r="AL508" s="2"/>
      <c r="AM508" s="2"/>
      <c r="AN508" s="2"/>
      <c r="AO508" s="2"/>
      <c r="AP508" s="2"/>
      <c r="AQ508" s="2"/>
    </row>
    <row r="509" spans="1:43" ht="15" hidden="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320"/>
      <c r="AJ509" s="2"/>
      <c r="AK509" s="2"/>
      <c r="AL509" s="2"/>
      <c r="AM509" s="2"/>
      <c r="AN509" s="2"/>
      <c r="AO509" s="2"/>
      <c r="AP509" s="2"/>
      <c r="AQ509" s="2"/>
    </row>
    <row r="510" spans="1:43" ht="15" hidden="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320"/>
      <c r="AJ510" s="2"/>
      <c r="AK510" s="2"/>
      <c r="AL510" s="2"/>
      <c r="AM510" s="2"/>
      <c r="AN510" s="2"/>
      <c r="AO510" s="2"/>
      <c r="AP510" s="2"/>
      <c r="AQ510" s="2"/>
    </row>
    <row r="511" spans="1:43" ht="15" hidden="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320"/>
      <c r="AJ511" s="2"/>
      <c r="AK511" s="2"/>
      <c r="AL511" s="2"/>
      <c r="AM511" s="2"/>
      <c r="AN511" s="2"/>
      <c r="AO511" s="2"/>
      <c r="AP511" s="2"/>
      <c r="AQ511" s="2"/>
    </row>
    <row r="512" spans="1:43" ht="15" hidden="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320"/>
      <c r="AJ512" s="2"/>
      <c r="AK512" s="2"/>
      <c r="AL512" s="2"/>
      <c r="AM512" s="2"/>
      <c r="AN512" s="2"/>
      <c r="AO512" s="2"/>
      <c r="AP512" s="2"/>
      <c r="AQ512" s="2"/>
    </row>
    <row r="513" spans="1:43" ht="15" hidden="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320"/>
      <c r="AJ513" s="2"/>
      <c r="AK513" s="2"/>
      <c r="AL513" s="2"/>
      <c r="AM513" s="2"/>
      <c r="AN513" s="2"/>
      <c r="AO513" s="2"/>
      <c r="AP513" s="2"/>
      <c r="AQ513" s="2"/>
    </row>
    <row r="514" spans="1:43" ht="15" hidden="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320"/>
      <c r="AJ514" s="2"/>
      <c r="AK514" s="2"/>
      <c r="AL514" s="2"/>
      <c r="AM514" s="2"/>
      <c r="AN514" s="2"/>
      <c r="AO514" s="2"/>
      <c r="AP514" s="2"/>
      <c r="AQ514" s="2"/>
    </row>
    <row r="515" spans="1:43" ht="15" hidden="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320"/>
      <c r="AJ515" s="2"/>
      <c r="AK515" s="2"/>
      <c r="AL515" s="2"/>
      <c r="AM515" s="2"/>
      <c r="AN515" s="2"/>
      <c r="AO515" s="2"/>
      <c r="AP515" s="2"/>
      <c r="AQ515" s="2"/>
    </row>
    <row r="516" spans="1:43" ht="15" hidden="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320"/>
      <c r="AJ516" s="2"/>
      <c r="AK516" s="2"/>
      <c r="AL516" s="2"/>
      <c r="AM516" s="2"/>
      <c r="AN516" s="2"/>
      <c r="AO516" s="2"/>
      <c r="AP516" s="2"/>
      <c r="AQ516" s="2"/>
    </row>
    <row r="517" spans="1:43" ht="15" hidden="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320"/>
      <c r="AJ517" s="2"/>
      <c r="AK517" s="2"/>
      <c r="AL517" s="2"/>
      <c r="AM517" s="2"/>
      <c r="AN517" s="2"/>
      <c r="AO517" s="2"/>
      <c r="AP517" s="2"/>
      <c r="AQ517" s="2"/>
    </row>
    <row r="518" spans="1:43" ht="15" hidden="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320"/>
      <c r="AJ518" s="2"/>
      <c r="AK518" s="2"/>
      <c r="AL518" s="2"/>
      <c r="AM518" s="2"/>
      <c r="AN518" s="2"/>
      <c r="AO518" s="2"/>
      <c r="AP518" s="2"/>
      <c r="AQ518" s="2"/>
    </row>
    <row r="519" spans="1:43" ht="15" hidden="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320"/>
      <c r="AJ519" s="2"/>
      <c r="AK519" s="2"/>
      <c r="AL519" s="2"/>
      <c r="AM519" s="2"/>
      <c r="AN519" s="2"/>
      <c r="AO519" s="2"/>
      <c r="AP519" s="2"/>
      <c r="AQ519" s="2"/>
    </row>
    <row r="520" spans="1:43" ht="15" hidden="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320"/>
      <c r="AJ520" s="2"/>
      <c r="AK520" s="2"/>
      <c r="AL520" s="2"/>
      <c r="AM520" s="2"/>
      <c r="AN520" s="2"/>
      <c r="AO520" s="2"/>
      <c r="AP520" s="2"/>
      <c r="AQ520" s="2"/>
    </row>
    <row r="521" spans="1:43" ht="15" hidden="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320"/>
      <c r="AJ521" s="2"/>
      <c r="AK521" s="2"/>
      <c r="AL521" s="2"/>
      <c r="AM521" s="2"/>
      <c r="AN521" s="2"/>
      <c r="AO521" s="2"/>
      <c r="AP521" s="2"/>
      <c r="AQ521" s="2"/>
    </row>
    <row r="522" spans="1:43" ht="15" hidden="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320"/>
      <c r="AJ522" s="2"/>
      <c r="AK522" s="2"/>
      <c r="AL522" s="2"/>
      <c r="AM522" s="2"/>
      <c r="AN522" s="2"/>
      <c r="AO522" s="2"/>
      <c r="AP522" s="2"/>
      <c r="AQ522" s="2"/>
    </row>
    <row r="523" spans="1:43" ht="15" hidden="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320"/>
      <c r="AJ523" s="2"/>
      <c r="AK523" s="2"/>
      <c r="AL523" s="2"/>
      <c r="AM523" s="2"/>
      <c r="AN523" s="2"/>
      <c r="AO523" s="2"/>
      <c r="AP523" s="2"/>
      <c r="AQ523" s="2"/>
    </row>
    <row r="524" spans="1:43" ht="15" hidden="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320"/>
      <c r="AJ524" s="2"/>
      <c r="AK524" s="2"/>
      <c r="AL524" s="2"/>
      <c r="AM524" s="2"/>
      <c r="AN524" s="2"/>
      <c r="AO524" s="2"/>
      <c r="AP524" s="2"/>
      <c r="AQ524" s="2"/>
    </row>
    <row r="525" spans="1:43" ht="15" hidden="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320"/>
      <c r="AJ525" s="2"/>
      <c r="AK525" s="2"/>
      <c r="AL525" s="2"/>
      <c r="AM525" s="2"/>
      <c r="AN525" s="2"/>
      <c r="AO525" s="2"/>
      <c r="AP525" s="2"/>
      <c r="AQ525" s="2"/>
    </row>
    <row r="526" spans="1:43" ht="15" hidden="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320"/>
      <c r="AJ526" s="2"/>
      <c r="AK526" s="2"/>
      <c r="AL526" s="2"/>
      <c r="AM526" s="2"/>
      <c r="AN526" s="2"/>
      <c r="AO526" s="2"/>
      <c r="AP526" s="2"/>
      <c r="AQ526" s="2"/>
    </row>
    <row r="527" spans="1:43" ht="15" hidden="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320"/>
      <c r="AJ527" s="2"/>
      <c r="AK527" s="2"/>
      <c r="AL527" s="2"/>
      <c r="AM527" s="2"/>
      <c r="AN527" s="2"/>
      <c r="AO527" s="2"/>
      <c r="AP527" s="2"/>
      <c r="AQ527" s="2"/>
    </row>
    <row r="528" spans="1:43" ht="15" hidden="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320"/>
      <c r="AJ528" s="2"/>
      <c r="AK528" s="2"/>
      <c r="AL528" s="2"/>
      <c r="AM528" s="2"/>
      <c r="AN528" s="2"/>
      <c r="AO528" s="2"/>
      <c r="AP528" s="2"/>
      <c r="AQ528" s="2"/>
    </row>
    <row r="529" spans="1:43" ht="15" hidden="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320"/>
      <c r="AJ529" s="2"/>
      <c r="AK529" s="2"/>
      <c r="AL529" s="2"/>
      <c r="AM529" s="2"/>
      <c r="AN529" s="2"/>
      <c r="AO529" s="2"/>
      <c r="AP529" s="2"/>
      <c r="AQ529" s="2"/>
    </row>
    <row r="530" spans="1:43" ht="15" hidden="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320"/>
      <c r="AJ530" s="2"/>
      <c r="AK530" s="2"/>
      <c r="AL530" s="2"/>
      <c r="AM530" s="2"/>
      <c r="AN530" s="2"/>
      <c r="AO530" s="2"/>
      <c r="AP530" s="2"/>
      <c r="AQ530" s="2"/>
    </row>
    <row r="531" spans="1:43" ht="15" hidden="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320"/>
      <c r="AJ531" s="2"/>
      <c r="AK531" s="2"/>
      <c r="AL531" s="2"/>
      <c r="AM531" s="2"/>
      <c r="AN531" s="2"/>
      <c r="AO531" s="2"/>
      <c r="AP531" s="2"/>
      <c r="AQ531" s="2"/>
    </row>
    <row r="532" spans="1:43" ht="15" hidden="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320"/>
      <c r="AJ532" s="2"/>
      <c r="AK532" s="2"/>
      <c r="AL532" s="2"/>
      <c r="AM532" s="2"/>
      <c r="AN532" s="2"/>
      <c r="AO532" s="2"/>
      <c r="AP532" s="2"/>
      <c r="AQ532" s="2"/>
    </row>
    <row r="533" spans="1:43" ht="15" hidden="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320"/>
      <c r="AJ533" s="2"/>
      <c r="AK533" s="2"/>
      <c r="AL533" s="2"/>
      <c r="AM533" s="2"/>
      <c r="AN533" s="2"/>
      <c r="AO533" s="2"/>
      <c r="AP533" s="2"/>
      <c r="AQ533" s="2"/>
    </row>
    <row r="534" spans="1:43" ht="15" hidden="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320"/>
      <c r="AJ534" s="2"/>
      <c r="AK534" s="2"/>
      <c r="AL534" s="2"/>
      <c r="AM534" s="2"/>
      <c r="AN534" s="2"/>
      <c r="AO534" s="2"/>
      <c r="AP534" s="2"/>
      <c r="AQ534" s="2"/>
    </row>
    <row r="535" spans="1:43" ht="15" hidden="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320"/>
      <c r="AJ535" s="2"/>
      <c r="AK535" s="2"/>
      <c r="AL535" s="2"/>
      <c r="AM535" s="2"/>
      <c r="AN535" s="2"/>
      <c r="AO535" s="2"/>
      <c r="AP535" s="2"/>
      <c r="AQ535" s="2"/>
    </row>
    <row r="536" spans="1:43" ht="15" hidden="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320"/>
      <c r="AJ536" s="2"/>
      <c r="AK536" s="2"/>
      <c r="AL536" s="2"/>
      <c r="AM536" s="2"/>
      <c r="AN536" s="2"/>
      <c r="AO536" s="2"/>
      <c r="AP536" s="2"/>
      <c r="AQ536" s="2"/>
    </row>
    <row r="537" spans="1:43" ht="15" hidden="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320"/>
      <c r="AJ537" s="2"/>
      <c r="AK537" s="2"/>
      <c r="AL537" s="2"/>
      <c r="AM537" s="2"/>
      <c r="AN537" s="2"/>
      <c r="AO537" s="2"/>
      <c r="AP537" s="2"/>
      <c r="AQ537" s="2"/>
    </row>
    <row r="538" spans="1:43" ht="15" hidden="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320"/>
      <c r="AJ538" s="2"/>
      <c r="AK538" s="2"/>
      <c r="AL538" s="2"/>
      <c r="AM538" s="2"/>
      <c r="AN538" s="2"/>
      <c r="AO538" s="2"/>
      <c r="AP538" s="2"/>
      <c r="AQ538" s="2"/>
    </row>
    <row r="539" spans="1:43" ht="15" hidden="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320"/>
      <c r="AJ539" s="2"/>
      <c r="AK539" s="2"/>
      <c r="AL539" s="2"/>
      <c r="AM539" s="2"/>
      <c r="AN539" s="2"/>
      <c r="AO539" s="2"/>
      <c r="AP539" s="2"/>
      <c r="AQ539" s="2"/>
    </row>
    <row r="540" spans="1:43" ht="15" hidden="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320"/>
      <c r="AJ540" s="2"/>
      <c r="AK540" s="2"/>
      <c r="AL540" s="2"/>
      <c r="AM540" s="2"/>
      <c r="AN540" s="2"/>
      <c r="AO540" s="2"/>
      <c r="AP540" s="2"/>
      <c r="AQ540" s="2"/>
    </row>
    <row r="541" spans="1:43" ht="15" hidden="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320"/>
      <c r="AJ541" s="2"/>
      <c r="AK541" s="2"/>
      <c r="AL541" s="2"/>
      <c r="AM541" s="2"/>
      <c r="AN541" s="2"/>
      <c r="AO541" s="2"/>
      <c r="AP541" s="2"/>
      <c r="AQ541" s="2"/>
    </row>
    <row r="542" spans="1:43" ht="15" hidden="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320"/>
      <c r="AJ542" s="2"/>
      <c r="AK542" s="2"/>
      <c r="AL542" s="2"/>
      <c r="AM542" s="2"/>
      <c r="AN542" s="2"/>
      <c r="AO542" s="2"/>
      <c r="AP542" s="2"/>
      <c r="AQ542" s="2"/>
    </row>
    <row r="543" spans="1:43" ht="15" hidden="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320"/>
      <c r="AJ543" s="2"/>
      <c r="AK543" s="2"/>
      <c r="AL543" s="2"/>
      <c r="AM543" s="2"/>
      <c r="AN543" s="2"/>
      <c r="AO543" s="2"/>
      <c r="AP543" s="2"/>
      <c r="AQ543" s="2"/>
    </row>
    <row r="544" spans="1:43" ht="15" hidden="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320"/>
      <c r="AJ544" s="2"/>
      <c r="AK544" s="2"/>
      <c r="AL544" s="2"/>
      <c r="AM544" s="2"/>
      <c r="AN544" s="2"/>
      <c r="AO544" s="2"/>
      <c r="AP544" s="2"/>
      <c r="AQ544" s="2"/>
    </row>
    <row r="545" spans="1:43" ht="15" hidden="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320"/>
      <c r="AJ545" s="2"/>
      <c r="AK545" s="2"/>
      <c r="AL545" s="2"/>
      <c r="AM545" s="2"/>
      <c r="AN545" s="2"/>
      <c r="AO545" s="2"/>
      <c r="AP545" s="2"/>
      <c r="AQ545" s="2"/>
    </row>
    <row r="546" spans="1:43" ht="15" hidden="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320"/>
      <c r="AJ546" s="2"/>
      <c r="AK546" s="2"/>
      <c r="AL546" s="2"/>
      <c r="AM546" s="2"/>
      <c r="AN546" s="2"/>
      <c r="AO546" s="2"/>
      <c r="AP546" s="2"/>
      <c r="AQ546" s="2"/>
    </row>
    <row r="547" spans="1:43" ht="15" hidden="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320"/>
      <c r="AJ547" s="2"/>
      <c r="AK547" s="2"/>
      <c r="AL547" s="2"/>
      <c r="AM547" s="2"/>
      <c r="AN547" s="2"/>
      <c r="AO547" s="2"/>
      <c r="AP547" s="2"/>
      <c r="AQ547" s="2"/>
    </row>
    <row r="548" spans="1:43" ht="15" hidden="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320"/>
      <c r="AJ548" s="2"/>
      <c r="AK548" s="2"/>
      <c r="AL548" s="2"/>
      <c r="AM548" s="2"/>
      <c r="AN548" s="2"/>
      <c r="AO548" s="2"/>
      <c r="AP548" s="2"/>
      <c r="AQ548" s="2"/>
    </row>
    <row r="549" spans="1:43" ht="15" hidden="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320"/>
      <c r="AJ549" s="2"/>
      <c r="AK549" s="2"/>
      <c r="AL549" s="2"/>
      <c r="AM549" s="2"/>
      <c r="AN549" s="2"/>
      <c r="AO549" s="2"/>
      <c r="AP549" s="2"/>
      <c r="AQ549" s="2"/>
    </row>
    <row r="550" spans="1:43" ht="15" hidden="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320"/>
      <c r="AJ550" s="2"/>
      <c r="AK550" s="2"/>
      <c r="AL550" s="2"/>
      <c r="AM550" s="2"/>
      <c r="AN550" s="2"/>
      <c r="AO550" s="2"/>
      <c r="AP550" s="2"/>
      <c r="AQ550" s="2"/>
    </row>
    <row r="551" spans="1:43" ht="15" hidden="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320"/>
      <c r="AJ551" s="2"/>
      <c r="AK551" s="2"/>
      <c r="AL551" s="2"/>
      <c r="AM551" s="2"/>
      <c r="AN551" s="2"/>
      <c r="AO551" s="2"/>
      <c r="AP551" s="2"/>
      <c r="AQ551" s="2"/>
    </row>
    <row r="552" spans="1:43" ht="15" hidden="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320"/>
      <c r="AJ552" s="2"/>
      <c r="AK552" s="2"/>
      <c r="AL552" s="2"/>
      <c r="AM552" s="2"/>
      <c r="AN552" s="2"/>
      <c r="AO552" s="2"/>
      <c r="AP552" s="2"/>
      <c r="AQ552" s="2"/>
    </row>
    <row r="553" spans="1:43" ht="15" hidden="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320"/>
      <c r="AJ553" s="2"/>
      <c r="AK553" s="2"/>
      <c r="AL553" s="2"/>
      <c r="AM553" s="2"/>
      <c r="AN553" s="2"/>
      <c r="AO553" s="2"/>
      <c r="AP553" s="2"/>
      <c r="AQ553" s="2"/>
    </row>
    <row r="554" spans="1:43" ht="15" hidden="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320"/>
      <c r="AJ554" s="2"/>
      <c r="AK554" s="2"/>
      <c r="AL554" s="2"/>
      <c r="AM554" s="2"/>
      <c r="AN554" s="2"/>
      <c r="AO554" s="2"/>
      <c r="AP554" s="2"/>
      <c r="AQ554" s="2"/>
    </row>
    <row r="555" spans="1:43" ht="15" hidden="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320"/>
      <c r="AJ555" s="2"/>
      <c r="AK555" s="2"/>
      <c r="AL555" s="2"/>
      <c r="AM555" s="2"/>
      <c r="AN555" s="2"/>
      <c r="AO555" s="2"/>
      <c r="AP555" s="2"/>
      <c r="AQ555" s="2"/>
    </row>
    <row r="556" spans="1:43" ht="15" hidden="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320"/>
      <c r="AJ556" s="2"/>
      <c r="AK556" s="2"/>
      <c r="AL556" s="2"/>
      <c r="AM556" s="2"/>
      <c r="AN556" s="2"/>
      <c r="AO556" s="2"/>
      <c r="AP556" s="2"/>
      <c r="AQ556" s="2"/>
    </row>
    <row r="557" spans="1:43" ht="15" hidden="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320"/>
      <c r="AJ557" s="2"/>
      <c r="AK557" s="2"/>
      <c r="AL557" s="2"/>
      <c r="AM557" s="2"/>
      <c r="AN557" s="2"/>
      <c r="AO557" s="2"/>
      <c r="AP557" s="2"/>
      <c r="AQ557" s="2"/>
    </row>
    <row r="558" spans="1:43" ht="15" hidden="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320"/>
      <c r="AJ558" s="2"/>
      <c r="AK558" s="2"/>
      <c r="AL558" s="2"/>
      <c r="AM558" s="2"/>
      <c r="AN558" s="2"/>
      <c r="AO558" s="2"/>
      <c r="AP558" s="2"/>
      <c r="AQ558" s="2"/>
    </row>
    <row r="559" spans="1:43" ht="15" hidden="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320"/>
      <c r="AJ559" s="2"/>
      <c r="AK559" s="2"/>
      <c r="AL559" s="2"/>
      <c r="AM559" s="2"/>
      <c r="AN559" s="2"/>
      <c r="AO559" s="2"/>
      <c r="AP559" s="2"/>
      <c r="AQ559" s="2"/>
    </row>
    <row r="560" spans="1:43" ht="15" hidden="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320"/>
      <c r="AJ560" s="2"/>
      <c r="AK560" s="2"/>
      <c r="AL560" s="2"/>
      <c r="AM560" s="2"/>
      <c r="AN560" s="2"/>
      <c r="AO560" s="2"/>
      <c r="AP560" s="2"/>
      <c r="AQ560" s="2"/>
    </row>
    <row r="561" spans="1:43" ht="15" hidden="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320"/>
      <c r="AJ561" s="2"/>
      <c r="AK561" s="2"/>
      <c r="AL561" s="2"/>
      <c r="AM561" s="2"/>
      <c r="AN561" s="2"/>
      <c r="AO561" s="2"/>
      <c r="AP561" s="2"/>
      <c r="AQ561" s="2"/>
    </row>
    <row r="562" spans="1:43" ht="15" hidden="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320"/>
      <c r="AJ562" s="2"/>
      <c r="AK562" s="2"/>
      <c r="AL562" s="2"/>
      <c r="AM562" s="2"/>
      <c r="AN562" s="2"/>
      <c r="AO562" s="2"/>
      <c r="AP562" s="2"/>
      <c r="AQ562" s="2"/>
    </row>
    <row r="563" spans="1:43" ht="15" hidden="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320"/>
      <c r="AJ563" s="2"/>
      <c r="AK563" s="2"/>
      <c r="AL563" s="2"/>
      <c r="AM563" s="2"/>
      <c r="AN563" s="2"/>
      <c r="AO563" s="2"/>
      <c r="AP563" s="2"/>
      <c r="AQ563" s="2"/>
    </row>
    <row r="564" spans="1:43" ht="15" hidden="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320"/>
      <c r="AJ564" s="2"/>
      <c r="AK564" s="2"/>
      <c r="AL564" s="2"/>
      <c r="AM564" s="2"/>
      <c r="AN564" s="2"/>
      <c r="AO564" s="2"/>
      <c r="AP564" s="2"/>
      <c r="AQ564" s="2"/>
    </row>
    <row r="565" spans="1:43" ht="15" hidden="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320"/>
      <c r="AJ565" s="2"/>
      <c r="AK565" s="2"/>
      <c r="AL565" s="2"/>
      <c r="AM565" s="2"/>
      <c r="AN565" s="2"/>
      <c r="AO565" s="2"/>
      <c r="AP565" s="2"/>
      <c r="AQ565" s="2"/>
    </row>
    <row r="566" spans="1:43" ht="15" hidden="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320"/>
      <c r="AJ566" s="2"/>
      <c r="AK566" s="2"/>
      <c r="AL566" s="2"/>
      <c r="AM566" s="2"/>
      <c r="AN566" s="2"/>
      <c r="AO566" s="2"/>
      <c r="AP566" s="2"/>
      <c r="AQ566" s="2"/>
    </row>
    <row r="567" spans="1:43" ht="15" hidden="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320"/>
      <c r="AJ567" s="2"/>
      <c r="AK567" s="2"/>
      <c r="AL567" s="2"/>
      <c r="AM567" s="2"/>
      <c r="AN567" s="2"/>
      <c r="AO567" s="2"/>
      <c r="AP567" s="2"/>
      <c r="AQ567" s="2"/>
    </row>
    <row r="568" spans="1:43" ht="15" hidden="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320"/>
      <c r="AJ568" s="2"/>
      <c r="AK568" s="2"/>
      <c r="AL568" s="2"/>
      <c r="AM568" s="2"/>
      <c r="AN568" s="2"/>
      <c r="AO568" s="2"/>
      <c r="AP568" s="2"/>
      <c r="AQ568" s="2"/>
    </row>
    <row r="569" spans="1:43" ht="15" hidden="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320"/>
      <c r="AJ569" s="2"/>
      <c r="AK569" s="2"/>
      <c r="AL569" s="2"/>
      <c r="AM569" s="2"/>
      <c r="AN569" s="2"/>
      <c r="AO569" s="2"/>
      <c r="AP569" s="2"/>
      <c r="AQ569" s="2"/>
    </row>
    <row r="570" spans="1:43" ht="15" hidden="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320"/>
      <c r="AJ570" s="2"/>
      <c r="AK570" s="2"/>
      <c r="AL570" s="2"/>
      <c r="AM570" s="2"/>
      <c r="AN570" s="2"/>
      <c r="AO570" s="2"/>
      <c r="AP570" s="2"/>
      <c r="AQ570" s="2"/>
    </row>
    <row r="571" spans="1:43" ht="15" hidden="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320"/>
      <c r="AJ571" s="2"/>
      <c r="AK571" s="2"/>
      <c r="AL571" s="2"/>
      <c r="AM571" s="2"/>
      <c r="AN571" s="2"/>
      <c r="AO571" s="2"/>
      <c r="AP571" s="2"/>
      <c r="AQ571" s="2"/>
    </row>
    <row r="572" spans="1:43" ht="15" hidden="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320"/>
      <c r="AJ572" s="2"/>
      <c r="AK572" s="2"/>
      <c r="AL572" s="2"/>
      <c r="AM572" s="2"/>
      <c r="AN572" s="2"/>
      <c r="AO572" s="2"/>
      <c r="AP572" s="2"/>
      <c r="AQ572" s="2"/>
    </row>
    <row r="573" spans="1:43" ht="15" hidden="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320"/>
      <c r="AJ573" s="2"/>
      <c r="AK573" s="2"/>
      <c r="AL573" s="2"/>
      <c r="AM573" s="2"/>
      <c r="AN573" s="2"/>
      <c r="AO573" s="2"/>
      <c r="AP573" s="2"/>
      <c r="AQ573" s="2"/>
    </row>
    <row r="574" spans="1:43" ht="15" hidden="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320"/>
      <c r="AJ574" s="2"/>
      <c r="AK574" s="2"/>
      <c r="AL574" s="2"/>
      <c r="AM574" s="2"/>
      <c r="AN574" s="2"/>
      <c r="AO574" s="2"/>
      <c r="AP574" s="2"/>
      <c r="AQ574" s="2"/>
    </row>
    <row r="575" spans="1:43" ht="15" hidden="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320"/>
      <c r="AJ575" s="2"/>
      <c r="AK575" s="2"/>
      <c r="AL575" s="2"/>
      <c r="AM575" s="2"/>
      <c r="AN575" s="2"/>
      <c r="AO575" s="2"/>
      <c r="AP575" s="2"/>
      <c r="AQ575" s="2"/>
    </row>
    <row r="576" spans="1:43" ht="15" hidden="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320"/>
      <c r="AJ576" s="2"/>
      <c r="AK576" s="2"/>
      <c r="AL576" s="2"/>
      <c r="AM576" s="2"/>
      <c r="AN576" s="2"/>
      <c r="AO576" s="2"/>
      <c r="AP576" s="2"/>
      <c r="AQ576" s="2"/>
    </row>
    <row r="577" spans="1:43" ht="15" hidden="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320"/>
      <c r="AJ577" s="2"/>
      <c r="AK577" s="2"/>
      <c r="AL577" s="2"/>
      <c r="AM577" s="2"/>
      <c r="AN577" s="2"/>
      <c r="AO577" s="2"/>
      <c r="AP577" s="2"/>
      <c r="AQ577" s="2"/>
    </row>
    <row r="578" spans="1:43" ht="15" hidden="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320"/>
      <c r="AJ578" s="2"/>
      <c r="AK578" s="2"/>
      <c r="AL578" s="2"/>
      <c r="AM578" s="2"/>
      <c r="AN578" s="2"/>
      <c r="AO578" s="2"/>
      <c r="AP578" s="2"/>
      <c r="AQ578" s="2"/>
    </row>
    <row r="579" spans="1:43" ht="15" hidden="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320"/>
      <c r="AJ579" s="2"/>
      <c r="AK579" s="2"/>
      <c r="AL579" s="2"/>
      <c r="AM579" s="2"/>
      <c r="AN579" s="2"/>
      <c r="AO579" s="2"/>
      <c r="AP579" s="2"/>
      <c r="AQ579" s="2"/>
    </row>
    <row r="580" spans="1:43" ht="15" hidden="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320"/>
      <c r="AJ580" s="2"/>
      <c r="AK580" s="2"/>
      <c r="AL580" s="2"/>
      <c r="AM580" s="2"/>
      <c r="AN580" s="2"/>
      <c r="AO580" s="2"/>
      <c r="AP580" s="2"/>
      <c r="AQ580" s="2"/>
    </row>
    <row r="581" spans="1:43" ht="15" hidden="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320"/>
      <c r="AJ581" s="2"/>
      <c r="AK581" s="2"/>
      <c r="AL581" s="2"/>
      <c r="AM581" s="2"/>
      <c r="AN581" s="2"/>
      <c r="AO581" s="2"/>
      <c r="AP581" s="2"/>
      <c r="AQ581" s="2"/>
    </row>
    <row r="582" spans="1:43" ht="15" hidden="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320"/>
      <c r="AJ582" s="2"/>
      <c r="AK582" s="2"/>
      <c r="AL582" s="2"/>
      <c r="AM582" s="2"/>
      <c r="AN582" s="2"/>
      <c r="AO582" s="2"/>
      <c r="AP582" s="2"/>
      <c r="AQ582" s="2"/>
    </row>
    <row r="583" spans="1:43" ht="15" hidden="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320"/>
      <c r="AJ583" s="2"/>
      <c r="AK583" s="2"/>
      <c r="AL583" s="2"/>
      <c r="AM583" s="2"/>
      <c r="AN583" s="2"/>
      <c r="AO583" s="2"/>
      <c r="AP583" s="2"/>
      <c r="AQ583" s="2"/>
    </row>
    <row r="584" spans="1:43" ht="15" hidden="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320"/>
      <c r="AJ584" s="2"/>
      <c r="AK584" s="2"/>
      <c r="AL584" s="2"/>
      <c r="AM584" s="2"/>
      <c r="AN584" s="2"/>
      <c r="AO584" s="2"/>
      <c r="AP584" s="2"/>
      <c r="AQ584" s="2"/>
    </row>
    <row r="585" spans="1:43" ht="15" hidden="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320"/>
      <c r="AJ585" s="2"/>
      <c r="AK585" s="2"/>
      <c r="AL585" s="2"/>
      <c r="AM585" s="2"/>
      <c r="AN585" s="2"/>
      <c r="AO585" s="2"/>
      <c r="AP585" s="2"/>
      <c r="AQ585" s="2"/>
    </row>
    <row r="586" spans="1:43" ht="15" hidden="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320"/>
      <c r="AJ586" s="2"/>
      <c r="AK586" s="2"/>
      <c r="AL586" s="2"/>
      <c r="AM586" s="2"/>
      <c r="AN586" s="2"/>
      <c r="AO586" s="2"/>
      <c r="AP586" s="2"/>
      <c r="AQ586" s="2"/>
    </row>
    <row r="587" spans="1:43" ht="15" hidden="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320"/>
      <c r="AJ587" s="2"/>
      <c r="AK587" s="2"/>
      <c r="AL587" s="2"/>
      <c r="AM587" s="2"/>
      <c r="AN587" s="2"/>
      <c r="AO587" s="2"/>
      <c r="AP587" s="2"/>
      <c r="AQ587" s="2"/>
    </row>
    <row r="588" spans="1:43" ht="15" hidden="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320"/>
      <c r="AJ588" s="2"/>
      <c r="AK588" s="2"/>
      <c r="AL588" s="2"/>
      <c r="AM588" s="2"/>
      <c r="AN588" s="2"/>
      <c r="AO588" s="2"/>
      <c r="AP588" s="2"/>
      <c r="AQ588" s="2"/>
    </row>
    <row r="589" spans="1:43" ht="15" hidden="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320"/>
      <c r="AJ589" s="2"/>
      <c r="AK589" s="2"/>
      <c r="AL589" s="2"/>
      <c r="AM589" s="2"/>
      <c r="AN589" s="2"/>
      <c r="AO589" s="2"/>
      <c r="AP589" s="2"/>
      <c r="AQ589" s="2"/>
    </row>
    <row r="590" spans="1:43" ht="15" hidden="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320"/>
      <c r="AJ590" s="2"/>
      <c r="AK590" s="2"/>
      <c r="AL590" s="2"/>
      <c r="AM590" s="2"/>
      <c r="AN590" s="2"/>
      <c r="AO590" s="2"/>
      <c r="AP590" s="2"/>
      <c r="AQ590" s="2"/>
    </row>
    <row r="591" spans="1:43" ht="15" hidden="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320"/>
      <c r="AJ591" s="2"/>
      <c r="AK591" s="2"/>
      <c r="AL591" s="2"/>
      <c r="AM591" s="2"/>
      <c r="AN591" s="2"/>
      <c r="AO591" s="2"/>
      <c r="AP591" s="2"/>
      <c r="AQ591" s="2"/>
    </row>
    <row r="592" spans="1:43" ht="15" hidden="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320"/>
      <c r="AJ592" s="2"/>
      <c r="AK592" s="2"/>
      <c r="AL592" s="2"/>
      <c r="AM592" s="2"/>
      <c r="AN592" s="2"/>
      <c r="AO592" s="2"/>
      <c r="AP592" s="2"/>
      <c r="AQ592" s="2"/>
    </row>
    <row r="593" spans="1:43" ht="15" hidden="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320"/>
      <c r="AJ593" s="2"/>
      <c r="AK593" s="2"/>
      <c r="AL593" s="2"/>
      <c r="AM593" s="2"/>
      <c r="AN593" s="2"/>
      <c r="AO593" s="2"/>
      <c r="AP593" s="2"/>
      <c r="AQ593" s="2"/>
    </row>
    <row r="594" spans="1:43" ht="15" hidden="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320"/>
      <c r="AJ594" s="2"/>
      <c r="AK594" s="2"/>
      <c r="AL594" s="2"/>
      <c r="AM594" s="2"/>
      <c r="AN594" s="2"/>
      <c r="AO594" s="2"/>
      <c r="AP594" s="2"/>
      <c r="AQ594" s="2"/>
    </row>
    <row r="595" spans="1:43" ht="15" hidden="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320"/>
      <c r="AJ595" s="2"/>
      <c r="AK595" s="2"/>
      <c r="AL595" s="2"/>
      <c r="AM595" s="2"/>
      <c r="AN595" s="2"/>
      <c r="AO595" s="2"/>
      <c r="AP595" s="2"/>
      <c r="AQ595" s="2"/>
    </row>
    <row r="596" spans="1:43" ht="15" hidden="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320"/>
      <c r="AJ596" s="2"/>
      <c r="AK596" s="2"/>
      <c r="AL596" s="2"/>
      <c r="AM596" s="2"/>
      <c r="AN596" s="2"/>
      <c r="AO596" s="2"/>
      <c r="AP596" s="2"/>
      <c r="AQ596" s="2"/>
    </row>
    <row r="597" spans="1:43" ht="15" hidden="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320"/>
      <c r="AJ597" s="2"/>
      <c r="AK597" s="2"/>
      <c r="AL597" s="2"/>
      <c r="AM597" s="2"/>
      <c r="AN597" s="2"/>
      <c r="AO597" s="2"/>
      <c r="AP597" s="2"/>
      <c r="AQ597" s="2"/>
    </row>
    <row r="598" spans="1:43" ht="15" hidden="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320"/>
      <c r="AJ598" s="2"/>
      <c r="AK598" s="2"/>
      <c r="AL598" s="2"/>
      <c r="AM598" s="2"/>
      <c r="AN598" s="2"/>
      <c r="AO598" s="2"/>
      <c r="AP598" s="2"/>
      <c r="AQ598" s="2"/>
    </row>
    <row r="599" spans="1:43" ht="15" hidden="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320"/>
      <c r="AJ599" s="2"/>
      <c r="AK599" s="2"/>
      <c r="AL599" s="2"/>
      <c r="AM599" s="2"/>
      <c r="AN599" s="2"/>
      <c r="AO599" s="2"/>
      <c r="AP599" s="2"/>
      <c r="AQ599" s="2"/>
    </row>
    <row r="600" spans="1:43" ht="15" hidden="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320"/>
      <c r="AJ600" s="2"/>
      <c r="AK600" s="2"/>
      <c r="AL600" s="2"/>
      <c r="AM600" s="2"/>
      <c r="AN600" s="2"/>
      <c r="AO600" s="2"/>
      <c r="AP600" s="2"/>
      <c r="AQ600" s="2"/>
    </row>
    <row r="601" spans="1:43" ht="15" hidden="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320"/>
      <c r="AJ601" s="2"/>
      <c r="AK601" s="2"/>
      <c r="AL601" s="2"/>
      <c r="AM601" s="2"/>
      <c r="AN601" s="2"/>
      <c r="AO601" s="2"/>
      <c r="AP601" s="2"/>
      <c r="AQ601" s="2"/>
    </row>
    <row r="602" spans="1:43" ht="15" hidden="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320"/>
      <c r="AJ602" s="2"/>
      <c r="AK602" s="2"/>
      <c r="AL602" s="2"/>
      <c r="AM602" s="2"/>
      <c r="AN602" s="2"/>
      <c r="AO602" s="2"/>
      <c r="AP602" s="2"/>
      <c r="AQ602" s="2"/>
    </row>
    <row r="603" spans="1:43" ht="15" hidden="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320"/>
      <c r="AJ603" s="2"/>
      <c r="AK603" s="2"/>
      <c r="AL603" s="2"/>
      <c r="AM603" s="2"/>
      <c r="AN603" s="2"/>
      <c r="AO603" s="2"/>
      <c r="AP603" s="2"/>
      <c r="AQ603" s="2"/>
    </row>
    <row r="604" spans="1:43" ht="15" hidden="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320"/>
      <c r="AJ604" s="2"/>
      <c r="AK604" s="2"/>
      <c r="AL604" s="2"/>
      <c r="AM604" s="2"/>
      <c r="AN604" s="2"/>
      <c r="AO604" s="2"/>
      <c r="AP604" s="2"/>
      <c r="AQ604" s="2"/>
    </row>
    <row r="605" spans="1:43" ht="15" hidden="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320"/>
      <c r="AJ605" s="2"/>
      <c r="AK605" s="2"/>
      <c r="AL605" s="2"/>
      <c r="AM605" s="2"/>
      <c r="AN605" s="2"/>
      <c r="AO605" s="2"/>
      <c r="AP605" s="2"/>
      <c r="AQ605" s="2"/>
    </row>
    <row r="606" spans="1:43" ht="15" hidden="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320"/>
      <c r="AJ606" s="2"/>
      <c r="AK606" s="2"/>
      <c r="AL606" s="2"/>
      <c r="AM606" s="2"/>
      <c r="AN606" s="2"/>
      <c r="AO606" s="2"/>
      <c r="AP606" s="2"/>
      <c r="AQ606" s="2"/>
    </row>
    <row r="607" spans="1:43" ht="15" hidden="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320"/>
      <c r="AJ607" s="2"/>
      <c r="AK607" s="2"/>
      <c r="AL607" s="2"/>
      <c r="AM607" s="2"/>
      <c r="AN607" s="2"/>
      <c r="AO607" s="2"/>
      <c r="AP607" s="2"/>
      <c r="AQ607" s="2"/>
    </row>
    <row r="608" spans="1:43" ht="15" hidden="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320"/>
      <c r="AJ608" s="2"/>
      <c r="AK608" s="2"/>
      <c r="AL608" s="2"/>
      <c r="AM608" s="2"/>
      <c r="AN608" s="2"/>
      <c r="AO608" s="2"/>
      <c r="AP608" s="2"/>
      <c r="AQ608" s="2"/>
    </row>
    <row r="609" spans="1:43" ht="15" hidden="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320"/>
      <c r="AJ609" s="2"/>
      <c r="AK609" s="2"/>
      <c r="AL609" s="2"/>
      <c r="AM609" s="2"/>
      <c r="AN609" s="2"/>
      <c r="AO609" s="2"/>
      <c r="AP609" s="2"/>
      <c r="AQ609" s="2"/>
    </row>
    <row r="610" spans="1:43" ht="15" hidden="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320"/>
      <c r="AJ610" s="2"/>
      <c r="AK610" s="2"/>
      <c r="AL610" s="2"/>
      <c r="AM610" s="2"/>
      <c r="AN610" s="2"/>
      <c r="AO610" s="2"/>
      <c r="AP610" s="2"/>
      <c r="AQ610" s="2"/>
    </row>
    <row r="611" spans="1:43" ht="15" hidden="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320"/>
      <c r="AJ611" s="2"/>
      <c r="AK611" s="2"/>
      <c r="AL611" s="2"/>
      <c r="AM611" s="2"/>
      <c r="AN611" s="2"/>
      <c r="AO611" s="2"/>
      <c r="AP611" s="2"/>
      <c r="AQ611" s="2"/>
    </row>
    <row r="612" spans="1:43" ht="15" hidden="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320"/>
      <c r="AJ612" s="2"/>
      <c r="AK612" s="2"/>
      <c r="AL612" s="2"/>
      <c r="AM612" s="2"/>
      <c r="AN612" s="2"/>
      <c r="AO612" s="2"/>
      <c r="AP612" s="2"/>
      <c r="AQ612" s="2"/>
    </row>
    <row r="613" spans="1:43" ht="15" hidden="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320"/>
      <c r="AJ613" s="2"/>
      <c r="AK613" s="2"/>
      <c r="AL613" s="2"/>
      <c r="AM613" s="2"/>
      <c r="AN613" s="2"/>
      <c r="AO613" s="2"/>
      <c r="AP613" s="2"/>
      <c r="AQ613" s="2"/>
    </row>
    <row r="614" spans="1:43" ht="15" hidden="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320"/>
      <c r="AJ614" s="2"/>
      <c r="AK614" s="2"/>
      <c r="AL614" s="2"/>
      <c r="AM614" s="2"/>
      <c r="AN614" s="2"/>
      <c r="AO614" s="2"/>
      <c r="AP614" s="2"/>
      <c r="AQ614" s="2"/>
    </row>
    <row r="615" spans="1:43" ht="15" hidden="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320"/>
      <c r="AJ615" s="2"/>
      <c r="AK615" s="2"/>
      <c r="AL615" s="2"/>
      <c r="AM615" s="2"/>
      <c r="AN615" s="2"/>
      <c r="AO615" s="2"/>
      <c r="AP615" s="2"/>
      <c r="AQ615" s="2"/>
    </row>
    <row r="616" spans="1:43" ht="15" hidden="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320"/>
      <c r="AJ616" s="2"/>
      <c r="AK616" s="2"/>
      <c r="AL616" s="2"/>
      <c r="AM616" s="2"/>
      <c r="AN616" s="2"/>
      <c r="AO616" s="2"/>
      <c r="AP616" s="2"/>
      <c r="AQ616" s="2"/>
    </row>
    <row r="617" spans="1:43" ht="15" hidden="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320"/>
      <c r="AJ617" s="2"/>
      <c r="AK617" s="2"/>
      <c r="AL617" s="2"/>
      <c r="AM617" s="2"/>
      <c r="AN617" s="2"/>
      <c r="AO617" s="2"/>
      <c r="AP617" s="2"/>
      <c r="AQ617" s="2"/>
    </row>
    <row r="618" spans="1:43" ht="15" hidden="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320"/>
      <c r="AJ618" s="2"/>
      <c r="AK618" s="2"/>
      <c r="AL618" s="2"/>
      <c r="AM618" s="2"/>
      <c r="AN618" s="2"/>
      <c r="AO618" s="2"/>
      <c r="AP618" s="2"/>
      <c r="AQ618" s="2"/>
    </row>
    <row r="619" spans="1:43" ht="15" hidden="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320"/>
      <c r="AJ619" s="2"/>
      <c r="AK619" s="2"/>
      <c r="AL619" s="2"/>
      <c r="AM619" s="2"/>
      <c r="AN619" s="2"/>
      <c r="AO619" s="2"/>
      <c r="AP619" s="2"/>
      <c r="AQ619" s="2"/>
    </row>
    <row r="620" spans="1:43" ht="15" hidden="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320"/>
      <c r="AJ620" s="2"/>
      <c r="AK620" s="2"/>
      <c r="AL620" s="2"/>
      <c r="AM620" s="2"/>
      <c r="AN620" s="2"/>
      <c r="AO620" s="2"/>
      <c r="AP620" s="2"/>
      <c r="AQ620" s="2"/>
    </row>
    <row r="621" spans="1:43" ht="15" hidden="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320"/>
      <c r="AJ621" s="2"/>
      <c r="AK621" s="2"/>
      <c r="AL621" s="2"/>
      <c r="AM621" s="2"/>
      <c r="AN621" s="2"/>
      <c r="AO621" s="2"/>
      <c r="AP621" s="2"/>
      <c r="AQ621" s="2"/>
    </row>
    <row r="622" spans="1:43" ht="15" hidden="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320"/>
      <c r="AJ622" s="2"/>
      <c r="AK622" s="2"/>
      <c r="AL622" s="2"/>
      <c r="AM622" s="2"/>
      <c r="AN622" s="2"/>
      <c r="AO622" s="2"/>
      <c r="AP622" s="2"/>
      <c r="AQ622" s="2"/>
    </row>
    <row r="623" spans="1:43" ht="15" hidden="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320"/>
      <c r="AJ623" s="2"/>
      <c r="AK623" s="2"/>
      <c r="AL623" s="2"/>
      <c r="AM623" s="2"/>
      <c r="AN623" s="2"/>
      <c r="AO623" s="2"/>
      <c r="AP623" s="2"/>
      <c r="AQ623" s="2"/>
    </row>
    <row r="624" spans="1:43" ht="15" hidden="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320"/>
      <c r="AJ624" s="2"/>
      <c r="AK624" s="2"/>
      <c r="AL624" s="2"/>
      <c r="AM624" s="2"/>
      <c r="AN624" s="2"/>
      <c r="AO624" s="2"/>
      <c r="AP624" s="2"/>
      <c r="AQ624" s="2"/>
    </row>
    <row r="625" spans="1:43" ht="15" hidden="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320"/>
      <c r="AJ625" s="2"/>
      <c r="AK625" s="2"/>
      <c r="AL625" s="2"/>
      <c r="AM625" s="2"/>
      <c r="AN625" s="2"/>
      <c r="AO625" s="2"/>
      <c r="AP625" s="2"/>
      <c r="AQ625" s="2"/>
    </row>
    <row r="626" spans="1:43" ht="15" hidden="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320"/>
      <c r="AJ626" s="2"/>
      <c r="AK626" s="2"/>
      <c r="AL626" s="2"/>
      <c r="AM626" s="2"/>
      <c r="AN626" s="2"/>
      <c r="AO626" s="2"/>
      <c r="AP626" s="2"/>
      <c r="AQ626" s="2"/>
    </row>
    <row r="627" spans="1:43" ht="15" hidden="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320"/>
      <c r="AJ627" s="2"/>
      <c r="AK627" s="2"/>
      <c r="AL627" s="2"/>
      <c r="AM627" s="2"/>
      <c r="AN627" s="2"/>
      <c r="AO627" s="2"/>
      <c r="AP627" s="2"/>
      <c r="AQ627" s="2"/>
    </row>
    <row r="628" spans="1:43" ht="15" hidden="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320"/>
      <c r="AJ628" s="2"/>
      <c r="AK628" s="2"/>
      <c r="AL628" s="2"/>
      <c r="AM628" s="2"/>
      <c r="AN628" s="2"/>
      <c r="AO628" s="2"/>
      <c r="AP628" s="2"/>
      <c r="AQ628" s="2"/>
    </row>
    <row r="629" spans="1:43" ht="15" hidden="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320"/>
      <c r="AJ629" s="2"/>
      <c r="AK629" s="2"/>
      <c r="AL629" s="2"/>
      <c r="AM629" s="2"/>
      <c r="AN629" s="2"/>
      <c r="AO629" s="2"/>
      <c r="AP629" s="2"/>
      <c r="AQ629" s="2"/>
    </row>
    <row r="630" spans="1:43" ht="15" hidden="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320"/>
      <c r="AJ630" s="2"/>
      <c r="AK630" s="2"/>
      <c r="AL630" s="2"/>
      <c r="AM630" s="2"/>
      <c r="AN630" s="2"/>
      <c r="AO630" s="2"/>
      <c r="AP630" s="2"/>
      <c r="AQ630" s="2"/>
    </row>
    <row r="631" spans="1:43" ht="15" hidden="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320"/>
      <c r="AJ631" s="2"/>
      <c r="AK631" s="2"/>
      <c r="AL631" s="2"/>
      <c r="AM631" s="2"/>
      <c r="AN631" s="2"/>
      <c r="AO631" s="2"/>
      <c r="AP631" s="2"/>
      <c r="AQ631" s="2"/>
    </row>
    <row r="632" spans="1:43" ht="15" hidden="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320"/>
      <c r="AJ632" s="2"/>
      <c r="AK632" s="2"/>
      <c r="AL632" s="2"/>
      <c r="AM632" s="2"/>
      <c r="AN632" s="2"/>
      <c r="AO632" s="2"/>
      <c r="AP632" s="2"/>
      <c r="AQ632" s="2"/>
    </row>
    <row r="633" spans="1:43" ht="15" hidden="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320"/>
      <c r="AJ633" s="2"/>
      <c r="AK633" s="2"/>
      <c r="AL633" s="2"/>
      <c r="AM633" s="2"/>
      <c r="AN633" s="2"/>
      <c r="AO633" s="2"/>
      <c r="AP633" s="2"/>
      <c r="AQ633" s="2"/>
    </row>
    <row r="634" spans="1:43" ht="15" hidden="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320"/>
      <c r="AJ634" s="2"/>
      <c r="AK634" s="2"/>
      <c r="AL634" s="2"/>
      <c r="AM634" s="2"/>
      <c r="AN634" s="2"/>
      <c r="AO634" s="2"/>
      <c r="AP634" s="2"/>
      <c r="AQ634" s="2"/>
    </row>
    <row r="635" spans="1:43" ht="15" hidden="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320"/>
      <c r="AJ635" s="2"/>
      <c r="AK635" s="2"/>
      <c r="AL635" s="2"/>
      <c r="AM635" s="2"/>
      <c r="AN635" s="2"/>
      <c r="AO635" s="2"/>
      <c r="AP635" s="2"/>
      <c r="AQ635" s="2"/>
    </row>
    <row r="636" spans="1:43" ht="15" hidden="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320"/>
      <c r="AJ636" s="2"/>
      <c r="AK636" s="2"/>
      <c r="AL636" s="2"/>
      <c r="AM636" s="2"/>
      <c r="AN636" s="2"/>
      <c r="AO636" s="2"/>
      <c r="AP636" s="2"/>
      <c r="AQ636" s="2"/>
    </row>
    <row r="637" spans="1:43" ht="15" hidden="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320"/>
      <c r="AJ637" s="2"/>
      <c r="AK637" s="2"/>
      <c r="AL637" s="2"/>
      <c r="AM637" s="2"/>
      <c r="AN637" s="2"/>
      <c r="AO637" s="2"/>
      <c r="AP637" s="2"/>
      <c r="AQ637" s="2"/>
    </row>
    <row r="638" spans="1:43" ht="15" hidden="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320"/>
      <c r="AJ638" s="2"/>
      <c r="AK638" s="2"/>
      <c r="AL638" s="2"/>
      <c r="AM638" s="2"/>
      <c r="AN638" s="2"/>
      <c r="AO638" s="2"/>
      <c r="AP638" s="2"/>
      <c r="AQ638" s="2"/>
    </row>
    <row r="639" spans="1:43" ht="15" hidden="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320"/>
      <c r="AJ639" s="2"/>
      <c r="AK639" s="2"/>
      <c r="AL639" s="2"/>
      <c r="AM639" s="2"/>
      <c r="AN639" s="2"/>
      <c r="AO639" s="2"/>
      <c r="AP639" s="2"/>
      <c r="AQ639" s="2"/>
    </row>
    <row r="640" spans="1:43" ht="15" hidden="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320"/>
      <c r="AJ640" s="2"/>
      <c r="AK640" s="2"/>
      <c r="AL640" s="2"/>
      <c r="AM640" s="2"/>
      <c r="AN640" s="2"/>
      <c r="AO640" s="2"/>
      <c r="AP640" s="2"/>
      <c r="AQ640" s="2"/>
    </row>
    <row r="641" spans="1:43" ht="15" hidden="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320"/>
      <c r="AJ641" s="2"/>
      <c r="AK641" s="2"/>
      <c r="AL641" s="2"/>
      <c r="AM641" s="2"/>
      <c r="AN641" s="2"/>
      <c r="AO641" s="2"/>
      <c r="AP641" s="2"/>
      <c r="AQ641" s="2"/>
    </row>
    <row r="642" spans="1:43" ht="15" hidden="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320"/>
      <c r="AJ642" s="2"/>
      <c r="AK642" s="2"/>
      <c r="AL642" s="2"/>
      <c r="AM642" s="2"/>
      <c r="AN642" s="2"/>
      <c r="AO642" s="2"/>
      <c r="AP642" s="2"/>
      <c r="AQ642" s="2"/>
    </row>
    <row r="643" spans="1:43" ht="15" hidden="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320"/>
      <c r="AJ643" s="2"/>
      <c r="AK643" s="2"/>
      <c r="AL643" s="2"/>
      <c r="AM643" s="2"/>
      <c r="AN643" s="2"/>
      <c r="AO643" s="2"/>
      <c r="AP643" s="2"/>
      <c r="AQ643" s="2"/>
    </row>
    <row r="644" spans="1:43" ht="15" hidden="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320"/>
      <c r="AJ644" s="2"/>
      <c r="AK644" s="2"/>
      <c r="AL644" s="2"/>
      <c r="AM644" s="2"/>
      <c r="AN644" s="2"/>
      <c r="AO644" s="2"/>
      <c r="AP644" s="2"/>
      <c r="AQ644" s="2"/>
    </row>
    <row r="645" spans="1:43" ht="15" hidden="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320"/>
      <c r="AJ645" s="2"/>
      <c r="AK645" s="2"/>
      <c r="AL645" s="2"/>
      <c r="AM645" s="2"/>
      <c r="AN645" s="2"/>
      <c r="AO645" s="2"/>
      <c r="AP645" s="2"/>
      <c r="AQ645" s="2"/>
    </row>
    <row r="646" spans="1:43" ht="15" hidden="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320"/>
      <c r="AJ646" s="2"/>
      <c r="AK646" s="2"/>
      <c r="AL646" s="2"/>
      <c r="AM646" s="2"/>
      <c r="AN646" s="2"/>
      <c r="AO646" s="2"/>
      <c r="AP646" s="2"/>
      <c r="AQ646" s="2"/>
    </row>
    <row r="647" spans="1:43" ht="15" hidden="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320"/>
      <c r="AJ647" s="2"/>
      <c r="AK647" s="2"/>
      <c r="AL647" s="2"/>
      <c r="AM647" s="2"/>
      <c r="AN647" s="2"/>
      <c r="AO647" s="2"/>
      <c r="AP647" s="2"/>
      <c r="AQ647" s="2"/>
    </row>
    <row r="648" spans="1:43" ht="15" hidden="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320"/>
      <c r="AJ648" s="2"/>
      <c r="AK648" s="2"/>
      <c r="AL648" s="2"/>
      <c r="AM648" s="2"/>
      <c r="AN648" s="2"/>
      <c r="AO648" s="2"/>
      <c r="AP648" s="2"/>
      <c r="AQ648" s="2"/>
    </row>
    <row r="649" spans="1:43" ht="15" hidden="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320"/>
      <c r="AJ649" s="2"/>
      <c r="AK649" s="2"/>
      <c r="AL649" s="2"/>
      <c r="AM649" s="2"/>
      <c r="AN649" s="2"/>
      <c r="AO649" s="2"/>
      <c r="AP649" s="2"/>
      <c r="AQ649" s="2"/>
    </row>
    <row r="650" spans="1:43" ht="15" hidden="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320"/>
      <c r="AJ650" s="2"/>
      <c r="AK650" s="2"/>
      <c r="AL650" s="2"/>
      <c r="AM650" s="2"/>
      <c r="AN650" s="2"/>
      <c r="AO650" s="2"/>
      <c r="AP650" s="2"/>
      <c r="AQ650" s="2"/>
    </row>
    <row r="651" spans="1:43" ht="15" hidden="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320"/>
      <c r="AJ651" s="2"/>
      <c r="AK651" s="2"/>
      <c r="AL651" s="2"/>
      <c r="AM651" s="2"/>
      <c r="AN651" s="2"/>
      <c r="AO651" s="2"/>
      <c r="AP651" s="2"/>
      <c r="AQ651" s="2"/>
    </row>
    <row r="652" spans="1:43" ht="15" hidden="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320"/>
      <c r="AJ652" s="2"/>
      <c r="AK652" s="2"/>
      <c r="AL652" s="2"/>
      <c r="AM652" s="2"/>
      <c r="AN652" s="2"/>
      <c r="AO652" s="2"/>
      <c r="AP652" s="2"/>
      <c r="AQ652" s="2"/>
    </row>
    <row r="653" spans="1:43" ht="15" hidden="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320"/>
      <c r="AJ653" s="2"/>
      <c r="AK653" s="2"/>
      <c r="AL653" s="2"/>
      <c r="AM653" s="2"/>
      <c r="AN653" s="2"/>
      <c r="AO653" s="2"/>
      <c r="AP653" s="2"/>
      <c r="AQ653" s="2"/>
    </row>
    <row r="654" spans="1:43" ht="15" hidden="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320"/>
      <c r="AJ654" s="2"/>
      <c r="AK654" s="2"/>
      <c r="AL654" s="2"/>
      <c r="AM654" s="2"/>
      <c r="AN654" s="2"/>
      <c r="AO654" s="2"/>
      <c r="AP654" s="2"/>
      <c r="AQ654" s="2"/>
    </row>
    <row r="655" spans="1:43" ht="15" hidden="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320"/>
      <c r="AJ655" s="2"/>
      <c r="AK655" s="2"/>
      <c r="AL655" s="2"/>
      <c r="AM655" s="2"/>
      <c r="AN655" s="2"/>
      <c r="AO655" s="2"/>
      <c r="AP655" s="2"/>
      <c r="AQ655" s="2"/>
    </row>
    <row r="656" spans="1:43" ht="15" hidden="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320"/>
      <c r="AJ656" s="2"/>
      <c r="AK656" s="2"/>
      <c r="AL656" s="2"/>
      <c r="AM656" s="2"/>
      <c r="AN656" s="2"/>
      <c r="AO656" s="2"/>
      <c r="AP656" s="2"/>
      <c r="AQ656" s="2"/>
    </row>
    <row r="657" spans="1:43" ht="15" hidden="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320"/>
      <c r="AJ657" s="2"/>
      <c r="AK657" s="2"/>
      <c r="AL657" s="2"/>
      <c r="AM657" s="2"/>
      <c r="AN657" s="2"/>
      <c r="AO657" s="2"/>
      <c r="AP657" s="2"/>
      <c r="AQ657" s="2"/>
    </row>
    <row r="658" spans="1:43" ht="15" hidden="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320"/>
      <c r="AJ658" s="2"/>
      <c r="AK658" s="2"/>
      <c r="AL658" s="2"/>
      <c r="AM658" s="2"/>
      <c r="AN658" s="2"/>
      <c r="AO658" s="2"/>
      <c r="AP658" s="2"/>
      <c r="AQ658" s="2"/>
    </row>
    <row r="659" spans="1:43" ht="15" hidden="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320"/>
      <c r="AJ659" s="2"/>
      <c r="AK659" s="2"/>
      <c r="AL659" s="2"/>
      <c r="AM659" s="2"/>
      <c r="AN659" s="2"/>
      <c r="AO659" s="2"/>
      <c r="AP659" s="2"/>
      <c r="AQ659" s="2"/>
    </row>
    <row r="660" spans="1:43" ht="15" hidden="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320"/>
      <c r="AJ660" s="2"/>
      <c r="AK660" s="2"/>
      <c r="AL660" s="2"/>
      <c r="AM660" s="2"/>
      <c r="AN660" s="2"/>
      <c r="AO660" s="2"/>
      <c r="AP660" s="2"/>
      <c r="AQ660" s="2"/>
    </row>
    <row r="661" spans="1:43" ht="15" hidden="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320"/>
      <c r="AJ661" s="2"/>
      <c r="AK661" s="2"/>
      <c r="AL661" s="2"/>
      <c r="AM661" s="2"/>
      <c r="AN661" s="2"/>
      <c r="AO661" s="2"/>
      <c r="AP661" s="2"/>
      <c r="AQ661" s="2"/>
    </row>
    <row r="662" spans="1:43" ht="15" hidden="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320"/>
      <c r="AJ662" s="2"/>
      <c r="AK662" s="2"/>
      <c r="AL662" s="2"/>
      <c r="AM662" s="2"/>
      <c r="AN662" s="2"/>
      <c r="AO662" s="2"/>
      <c r="AP662" s="2"/>
      <c r="AQ662" s="2"/>
    </row>
    <row r="663" spans="1:43" ht="15" hidden="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320"/>
      <c r="AJ663" s="2"/>
      <c r="AK663" s="2"/>
      <c r="AL663" s="2"/>
      <c r="AM663" s="2"/>
      <c r="AN663" s="2"/>
      <c r="AO663" s="2"/>
      <c r="AP663" s="2"/>
      <c r="AQ663" s="2"/>
    </row>
    <row r="664" spans="1:43" ht="15" hidden="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320"/>
      <c r="AJ664" s="2"/>
      <c r="AK664" s="2"/>
      <c r="AL664" s="2"/>
      <c r="AM664" s="2"/>
      <c r="AN664" s="2"/>
      <c r="AO664" s="2"/>
      <c r="AP664" s="2"/>
      <c r="AQ664" s="2"/>
    </row>
    <row r="665" spans="1:43" ht="15" hidden="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320"/>
      <c r="AJ665" s="2"/>
      <c r="AK665" s="2"/>
      <c r="AL665" s="2"/>
      <c r="AM665" s="2"/>
      <c r="AN665" s="2"/>
      <c r="AO665" s="2"/>
      <c r="AP665" s="2"/>
      <c r="AQ665" s="2"/>
    </row>
    <row r="666" spans="1:43" ht="15" hidden="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320"/>
      <c r="AJ666" s="2"/>
      <c r="AK666" s="2"/>
      <c r="AL666" s="2"/>
      <c r="AM666" s="2"/>
      <c r="AN666" s="2"/>
      <c r="AO666" s="2"/>
      <c r="AP666" s="2"/>
      <c r="AQ666" s="2"/>
    </row>
    <row r="667" spans="1:43" ht="15" hidden="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320"/>
      <c r="AJ667" s="2"/>
      <c r="AK667" s="2"/>
      <c r="AL667" s="2"/>
      <c r="AM667" s="2"/>
      <c r="AN667" s="2"/>
      <c r="AO667" s="2"/>
      <c r="AP667" s="2"/>
      <c r="AQ667" s="2"/>
    </row>
    <row r="668" spans="1:43" ht="15" hidden="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320"/>
      <c r="AJ668" s="2"/>
      <c r="AK668" s="2"/>
      <c r="AL668" s="2"/>
      <c r="AM668" s="2"/>
      <c r="AN668" s="2"/>
      <c r="AO668" s="2"/>
      <c r="AP668" s="2"/>
      <c r="AQ668" s="2"/>
    </row>
    <row r="669" spans="1:43" ht="15" hidden="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320"/>
      <c r="AJ669" s="2"/>
      <c r="AK669" s="2"/>
      <c r="AL669" s="2"/>
      <c r="AM669" s="2"/>
      <c r="AN669" s="2"/>
      <c r="AO669" s="2"/>
      <c r="AP669" s="2"/>
      <c r="AQ669" s="2"/>
    </row>
    <row r="670" spans="1:43" ht="15" hidden="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320"/>
      <c r="AJ670" s="2"/>
      <c r="AK670" s="2"/>
      <c r="AL670" s="2"/>
      <c r="AM670" s="2"/>
      <c r="AN670" s="2"/>
      <c r="AO670" s="2"/>
      <c r="AP670" s="2"/>
      <c r="AQ670" s="2"/>
    </row>
    <row r="671" spans="1:43" ht="15" hidden="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320"/>
      <c r="AJ671" s="2"/>
      <c r="AK671" s="2"/>
      <c r="AL671" s="2"/>
      <c r="AM671" s="2"/>
      <c r="AN671" s="2"/>
      <c r="AO671" s="2"/>
      <c r="AP671" s="2"/>
      <c r="AQ671" s="2"/>
    </row>
    <row r="672" spans="1:43" ht="15" hidden="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320"/>
      <c r="AJ672" s="2"/>
      <c r="AK672" s="2"/>
      <c r="AL672" s="2"/>
      <c r="AM672" s="2"/>
      <c r="AN672" s="2"/>
      <c r="AO672" s="2"/>
      <c r="AP672" s="2"/>
      <c r="AQ672" s="2"/>
    </row>
    <row r="673" spans="1:43" ht="15" hidden="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320"/>
      <c r="AJ673" s="2"/>
      <c r="AK673" s="2"/>
      <c r="AL673" s="2"/>
      <c r="AM673" s="2"/>
      <c r="AN673" s="2"/>
      <c r="AO673" s="2"/>
      <c r="AP673" s="2"/>
      <c r="AQ673" s="2"/>
    </row>
    <row r="674" spans="1:43" ht="15" hidden="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320"/>
      <c r="AJ674" s="2"/>
      <c r="AK674" s="2"/>
      <c r="AL674" s="2"/>
      <c r="AM674" s="2"/>
      <c r="AN674" s="2"/>
      <c r="AO674" s="2"/>
      <c r="AP674" s="2"/>
      <c r="AQ674" s="2"/>
    </row>
    <row r="675" spans="1:43" ht="15" hidden="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320"/>
      <c r="AJ675" s="2"/>
      <c r="AK675" s="2"/>
      <c r="AL675" s="2"/>
      <c r="AM675" s="2"/>
      <c r="AN675" s="2"/>
      <c r="AO675" s="2"/>
      <c r="AP675" s="2"/>
      <c r="AQ675" s="2"/>
    </row>
    <row r="676" spans="1:43" ht="15" hidden="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320"/>
      <c r="AJ676" s="2"/>
      <c r="AK676" s="2"/>
      <c r="AL676" s="2"/>
      <c r="AM676" s="2"/>
      <c r="AN676" s="2"/>
      <c r="AO676" s="2"/>
      <c r="AP676" s="2"/>
      <c r="AQ676" s="2"/>
    </row>
    <row r="677" spans="1:43" ht="15" hidden="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320"/>
      <c r="AJ677" s="2"/>
      <c r="AK677" s="2"/>
      <c r="AL677" s="2"/>
      <c r="AM677" s="2"/>
      <c r="AN677" s="2"/>
      <c r="AO677" s="2"/>
      <c r="AP677" s="2"/>
      <c r="AQ677" s="2"/>
    </row>
    <row r="678" spans="1:43" ht="15" hidden="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320"/>
      <c r="AJ678" s="2"/>
      <c r="AK678" s="2"/>
      <c r="AL678" s="2"/>
      <c r="AM678" s="2"/>
      <c r="AN678" s="2"/>
      <c r="AO678" s="2"/>
      <c r="AP678" s="2"/>
      <c r="AQ678" s="2"/>
    </row>
    <row r="679" spans="1:43" ht="15" hidden="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320"/>
      <c r="AJ679" s="2"/>
      <c r="AK679" s="2"/>
      <c r="AL679" s="2"/>
      <c r="AM679" s="2"/>
      <c r="AN679" s="2"/>
      <c r="AO679" s="2"/>
      <c r="AP679" s="2"/>
      <c r="AQ679" s="2"/>
    </row>
    <row r="680" spans="1:43" ht="15" hidden="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320"/>
      <c r="AJ680" s="2"/>
      <c r="AK680" s="2"/>
      <c r="AL680" s="2"/>
      <c r="AM680" s="2"/>
      <c r="AN680" s="2"/>
      <c r="AO680" s="2"/>
      <c r="AP680" s="2"/>
      <c r="AQ680" s="2"/>
    </row>
    <row r="681" spans="1:43" ht="15" hidden="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320"/>
      <c r="AJ681" s="2"/>
      <c r="AK681" s="2"/>
      <c r="AL681" s="2"/>
      <c r="AM681" s="2"/>
      <c r="AN681" s="2"/>
      <c r="AO681" s="2"/>
      <c r="AP681" s="2"/>
      <c r="AQ681" s="2"/>
    </row>
    <row r="682" spans="1:43" ht="15" hidden="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320"/>
      <c r="AJ682" s="2"/>
      <c r="AK682" s="2"/>
      <c r="AL682" s="2"/>
      <c r="AM682" s="2"/>
      <c r="AN682" s="2"/>
      <c r="AO682" s="2"/>
      <c r="AP682" s="2"/>
      <c r="AQ682" s="2"/>
    </row>
    <row r="683" spans="1:43" ht="15" hidden="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320"/>
      <c r="AJ683" s="2"/>
      <c r="AK683" s="2"/>
      <c r="AL683" s="2"/>
      <c r="AM683" s="2"/>
      <c r="AN683" s="2"/>
      <c r="AO683" s="2"/>
      <c r="AP683" s="2"/>
      <c r="AQ683" s="2"/>
    </row>
    <row r="684" spans="1:43" ht="15" hidden="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320"/>
      <c r="AJ684" s="2"/>
      <c r="AK684" s="2"/>
      <c r="AL684" s="2"/>
      <c r="AM684" s="2"/>
      <c r="AN684" s="2"/>
      <c r="AO684" s="2"/>
      <c r="AP684" s="2"/>
      <c r="AQ684" s="2"/>
    </row>
    <row r="685" spans="1:43" ht="15" hidden="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320"/>
      <c r="AJ685" s="2"/>
      <c r="AK685" s="2"/>
      <c r="AL685" s="2"/>
      <c r="AM685" s="2"/>
      <c r="AN685" s="2"/>
      <c r="AO685" s="2"/>
      <c r="AP685" s="2"/>
      <c r="AQ685" s="2"/>
    </row>
    <row r="686" spans="1:43" ht="15" hidden="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320"/>
      <c r="AJ686" s="2"/>
      <c r="AK686" s="2"/>
      <c r="AL686" s="2"/>
      <c r="AM686" s="2"/>
      <c r="AN686" s="2"/>
      <c r="AO686" s="2"/>
      <c r="AP686" s="2"/>
      <c r="AQ686" s="2"/>
    </row>
    <row r="687" spans="1:43" ht="15" hidden="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320"/>
      <c r="AJ687" s="2"/>
      <c r="AK687" s="2"/>
      <c r="AL687" s="2"/>
      <c r="AM687" s="2"/>
      <c r="AN687" s="2"/>
      <c r="AO687" s="2"/>
      <c r="AP687" s="2"/>
      <c r="AQ687" s="2"/>
    </row>
    <row r="688" spans="1:43" ht="15" hidden="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320"/>
      <c r="AJ688" s="2"/>
      <c r="AK688" s="2"/>
      <c r="AL688" s="2"/>
      <c r="AM688" s="2"/>
      <c r="AN688" s="2"/>
      <c r="AO688" s="2"/>
      <c r="AP688" s="2"/>
      <c r="AQ688" s="2"/>
    </row>
    <row r="689" spans="1:43" ht="15" hidden="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320"/>
      <c r="AJ689" s="2"/>
      <c r="AK689" s="2"/>
      <c r="AL689" s="2"/>
      <c r="AM689" s="2"/>
      <c r="AN689" s="2"/>
      <c r="AO689" s="2"/>
      <c r="AP689" s="2"/>
      <c r="AQ689" s="2"/>
    </row>
    <row r="690" spans="1:43" ht="15" hidden="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320"/>
      <c r="AJ690" s="2"/>
      <c r="AK690" s="2"/>
      <c r="AL690" s="2"/>
      <c r="AM690" s="2"/>
      <c r="AN690" s="2"/>
      <c r="AO690" s="2"/>
      <c r="AP690" s="2"/>
      <c r="AQ690" s="2"/>
    </row>
    <row r="691" spans="1:43" ht="15" hidden="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320"/>
      <c r="AJ691" s="2"/>
      <c r="AK691" s="2"/>
      <c r="AL691" s="2"/>
      <c r="AM691" s="2"/>
      <c r="AN691" s="2"/>
      <c r="AO691" s="2"/>
      <c r="AP691" s="2"/>
      <c r="AQ691" s="2"/>
    </row>
    <row r="692" spans="1:43" ht="15" hidden="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320"/>
      <c r="AJ692" s="2"/>
      <c r="AK692" s="2"/>
      <c r="AL692" s="2"/>
      <c r="AM692" s="2"/>
      <c r="AN692" s="2"/>
      <c r="AO692" s="2"/>
      <c r="AP692" s="2"/>
      <c r="AQ692" s="2"/>
    </row>
    <row r="693" spans="1:43" ht="15" hidden="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320"/>
      <c r="AJ693" s="2"/>
      <c r="AK693" s="2"/>
      <c r="AL693" s="2"/>
      <c r="AM693" s="2"/>
      <c r="AN693" s="2"/>
      <c r="AO693" s="2"/>
      <c r="AP693" s="2"/>
      <c r="AQ693" s="2"/>
    </row>
    <row r="694" spans="1:43" ht="15" hidden="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320"/>
      <c r="AJ694" s="2"/>
      <c r="AK694" s="2"/>
      <c r="AL694" s="2"/>
      <c r="AM694" s="2"/>
      <c r="AN694" s="2"/>
      <c r="AO694" s="2"/>
      <c r="AP694" s="2"/>
      <c r="AQ694" s="2"/>
    </row>
    <row r="695" spans="1:43" ht="15" hidden="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320"/>
      <c r="AJ695" s="2"/>
      <c r="AK695" s="2"/>
      <c r="AL695" s="2"/>
      <c r="AM695" s="2"/>
      <c r="AN695" s="2"/>
      <c r="AO695" s="2"/>
      <c r="AP695" s="2"/>
      <c r="AQ695" s="2"/>
    </row>
    <row r="696" spans="1:43" ht="15" hidden="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320"/>
      <c r="AJ696" s="2"/>
      <c r="AK696" s="2"/>
      <c r="AL696" s="2"/>
      <c r="AM696" s="2"/>
      <c r="AN696" s="2"/>
      <c r="AO696" s="2"/>
      <c r="AP696" s="2"/>
      <c r="AQ696" s="2"/>
    </row>
    <row r="697" spans="1:43" ht="15" hidden="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320"/>
      <c r="AJ697" s="2"/>
      <c r="AK697" s="2"/>
      <c r="AL697" s="2"/>
      <c r="AM697" s="2"/>
      <c r="AN697" s="2"/>
      <c r="AO697" s="2"/>
      <c r="AP697" s="2"/>
      <c r="AQ697" s="2"/>
    </row>
    <row r="698" spans="1:43" ht="15" hidden="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320"/>
      <c r="AJ698" s="2"/>
      <c r="AK698" s="2"/>
      <c r="AL698" s="2"/>
      <c r="AM698" s="2"/>
      <c r="AN698" s="2"/>
      <c r="AO698" s="2"/>
      <c r="AP698" s="2"/>
      <c r="AQ698" s="2"/>
    </row>
    <row r="699" spans="1:43" ht="15" hidden="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320"/>
      <c r="AJ699" s="2"/>
      <c r="AK699" s="2"/>
      <c r="AL699" s="2"/>
      <c r="AM699" s="2"/>
      <c r="AN699" s="2"/>
      <c r="AO699" s="2"/>
      <c r="AP699" s="2"/>
      <c r="AQ699" s="2"/>
    </row>
    <row r="700" spans="1:43" ht="15" hidden="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320"/>
      <c r="AJ700" s="2"/>
      <c r="AK700" s="2"/>
      <c r="AL700" s="2"/>
      <c r="AM700" s="2"/>
      <c r="AN700" s="2"/>
      <c r="AO700" s="2"/>
      <c r="AP700" s="2"/>
      <c r="AQ700" s="2"/>
    </row>
    <row r="701" spans="1:43" ht="15" hidden="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320"/>
      <c r="AJ701" s="2"/>
      <c r="AK701" s="2"/>
      <c r="AL701" s="2"/>
      <c r="AM701" s="2"/>
      <c r="AN701" s="2"/>
      <c r="AO701" s="2"/>
      <c r="AP701" s="2"/>
      <c r="AQ701" s="2"/>
    </row>
    <row r="702" spans="1:43" ht="15" hidden="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320"/>
      <c r="AJ702" s="2"/>
      <c r="AK702" s="2"/>
      <c r="AL702" s="2"/>
      <c r="AM702" s="2"/>
      <c r="AN702" s="2"/>
      <c r="AO702" s="2"/>
      <c r="AP702" s="2"/>
      <c r="AQ702" s="2"/>
    </row>
    <row r="703" spans="1:43" ht="15" hidden="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320"/>
      <c r="AJ703" s="2"/>
      <c r="AK703" s="2"/>
      <c r="AL703" s="2"/>
      <c r="AM703" s="2"/>
      <c r="AN703" s="2"/>
      <c r="AO703" s="2"/>
      <c r="AP703" s="2"/>
      <c r="AQ703" s="2"/>
    </row>
    <row r="704" spans="1:43" ht="15" hidden="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320"/>
      <c r="AJ704" s="2"/>
      <c r="AK704" s="2"/>
      <c r="AL704" s="2"/>
      <c r="AM704" s="2"/>
      <c r="AN704" s="2"/>
      <c r="AO704" s="2"/>
      <c r="AP704" s="2"/>
      <c r="AQ704" s="2"/>
    </row>
    <row r="705" spans="1:43" ht="15" hidden="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320"/>
      <c r="AJ705" s="2"/>
      <c r="AK705" s="2"/>
      <c r="AL705" s="2"/>
      <c r="AM705" s="2"/>
      <c r="AN705" s="2"/>
      <c r="AO705" s="2"/>
      <c r="AP705" s="2"/>
      <c r="AQ705" s="2"/>
    </row>
    <row r="706" spans="1:43" ht="15" hidden="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320"/>
      <c r="AJ706" s="2"/>
      <c r="AK706" s="2"/>
      <c r="AL706" s="2"/>
      <c r="AM706" s="2"/>
      <c r="AN706" s="2"/>
      <c r="AO706" s="2"/>
      <c r="AP706" s="2"/>
      <c r="AQ706" s="2"/>
    </row>
    <row r="707" spans="1:43" ht="15" hidden="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320"/>
      <c r="AJ707" s="2"/>
      <c r="AK707" s="2"/>
      <c r="AL707" s="2"/>
      <c r="AM707" s="2"/>
      <c r="AN707" s="2"/>
      <c r="AO707" s="2"/>
      <c r="AP707" s="2"/>
      <c r="AQ707" s="2"/>
    </row>
    <row r="708" spans="1:43" ht="15" hidden="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320"/>
      <c r="AJ708" s="2"/>
      <c r="AK708" s="2"/>
      <c r="AL708" s="2"/>
      <c r="AM708" s="2"/>
      <c r="AN708" s="2"/>
      <c r="AO708" s="2"/>
      <c r="AP708" s="2"/>
      <c r="AQ708" s="2"/>
    </row>
    <row r="709" spans="1:43" ht="15" hidden="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320"/>
      <c r="AJ709" s="2"/>
      <c r="AK709" s="2"/>
      <c r="AL709" s="2"/>
      <c r="AM709" s="2"/>
      <c r="AN709" s="2"/>
      <c r="AO709" s="2"/>
      <c r="AP709" s="2"/>
      <c r="AQ709" s="2"/>
    </row>
    <row r="710" spans="1:43" ht="15" hidden="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320"/>
      <c r="AJ710" s="2"/>
      <c r="AK710" s="2"/>
      <c r="AL710" s="2"/>
      <c r="AM710" s="2"/>
      <c r="AN710" s="2"/>
      <c r="AO710" s="2"/>
      <c r="AP710" s="2"/>
      <c r="AQ710" s="2"/>
    </row>
    <row r="711" spans="1:43" ht="15" hidden="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320"/>
      <c r="AJ711" s="2"/>
      <c r="AK711" s="2"/>
      <c r="AL711" s="2"/>
      <c r="AM711" s="2"/>
      <c r="AN711" s="2"/>
      <c r="AO711" s="2"/>
      <c r="AP711" s="2"/>
      <c r="AQ711" s="2"/>
    </row>
    <row r="712" spans="1:43" ht="15" hidden="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320"/>
      <c r="AJ712" s="2"/>
      <c r="AK712" s="2"/>
      <c r="AL712" s="2"/>
      <c r="AM712" s="2"/>
      <c r="AN712" s="2"/>
      <c r="AO712" s="2"/>
      <c r="AP712" s="2"/>
      <c r="AQ712" s="2"/>
    </row>
    <row r="713" spans="1:43" ht="15" hidden="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320"/>
      <c r="AJ713" s="2"/>
      <c r="AK713" s="2"/>
      <c r="AL713" s="2"/>
      <c r="AM713" s="2"/>
      <c r="AN713" s="2"/>
      <c r="AO713" s="2"/>
      <c r="AP713" s="2"/>
      <c r="AQ713" s="2"/>
    </row>
    <row r="714" spans="1:43" ht="15" hidden="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320"/>
      <c r="AJ714" s="2"/>
      <c r="AK714" s="2"/>
      <c r="AL714" s="2"/>
      <c r="AM714" s="2"/>
      <c r="AN714" s="2"/>
      <c r="AO714" s="2"/>
      <c r="AP714" s="2"/>
      <c r="AQ714" s="2"/>
    </row>
    <row r="715" spans="1:43" ht="15" hidden="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320"/>
      <c r="AJ715" s="2"/>
      <c r="AK715" s="2"/>
      <c r="AL715" s="2"/>
      <c r="AM715" s="2"/>
      <c r="AN715" s="2"/>
      <c r="AO715" s="2"/>
      <c r="AP715" s="2"/>
      <c r="AQ715" s="2"/>
    </row>
    <row r="716" spans="1:43" ht="15" hidden="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320"/>
      <c r="AJ716" s="2"/>
      <c r="AK716" s="2"/>
      <c r="AL716" s="2"/>
      <c r="AM716" s="2"/>
      <c r="AN716" s="2"/>
      <c r="AO716" s="2"/>
      <c r="AP716" s="2"/>
      <c r="AQ716" s="2"/>
    </row>
    <row r="717" spans="1:43" ht="15" hidden="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320"/>
      <c r="AJ717" s="2"/>
      <c r="AK717" s="2"/>
      <c r="AL717" s="2"/>
      <c r="AM717" s="2"/>
      <c r="AN717" s="2"/>
      <c r="AO717" s="2"/>
      <c r="AP717" s="2"/>
      <c r="AQ717" s="2"/>
    </row>
    <row r="718" spans="1:43" ht="15" hidden="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320"/>
      <c r="AJ718" s="2"/>
      <c r="AK718" s="2"/>
      <c r="AL718" s="2"/>
      <c r="AM718" s="2"/>
      <c r="AN718" s="2"/>
      <c r="AO718" s="2"/>
      <c r="AP718" s="2"/>
      <c r="AQ718" s="2"/>
    </row>
    <row r="719" spans="1:43" ht="15" hidden="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320"/>
      <c r="AJ719" s="2"/>
      <c r="AK719" s="2"/>
      <c r="AL719" s="2"/>
      <c r="AM719" s="2"/>
      <c r="AN719" s="2"/>
      <c r="AO719" s="2"/>
      <c r="AP719" s="2"/>
      <c r="AQ719" s="2"/>
    </row>
    <row r="720" spans="1:43" ht="15" hidden="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320"/>
      <c r="AJ720" s="2"/>
      <c r="AK720" s="2"/>
      <c r="AL720" s="2"/>
      <c r="AM720" s="2"/>
      <c r="AN720" s="2"/>
      <c r="AO720" s="2"/>
      <c r="AP720" s="2"/>
      <c r="AQ720" s="2"/>
    </row>
    <row r="721" spans="1:43" ht="15" hidden="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320"/>
      <c r="AJ721" s="2"/>
      <c r="AK721" s="2"/>
      <c r="AL721" s="2"/>
      <c r="AM721" s="2"/>
      <c r="AN721" s="2"/>
      <c r="AO721" s="2"/>
      <c r="AP721" s="2"/>
      <c r="AQ721" s="2"/>
    </row>
    <row r="722" spans="1:43" ht="15" hidden="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320"/>
      <c r="AJ722" s="2"/>
      <c r="AK722" s="2"/>
      <c r="AL722" s="2"/>
      <c r="AM722" s="2"/>
      <c r="AN722" s="2"/>
      <c r="AO722" s="2"/>
      <c r="AP722" s="2"/>
      <c r="AQ722" s="2"/>
    </row>
    <row r="723" spans="1:43" ht="15" hidden="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320"/>
      <c r="AJ723" s="2"/>
      <c r="AK723" s="2"/>
      <c r="AL723" s="2"/>
      <c r="AM723" s="2"/>
      <c r="AN723" s="2"/>
      <c r="AO723" s="2"/>
      <c r="AP723" s="2"/>
      <c r="AQ723" s="2"/>
    </row>
    <row r="724" spans="1:43" ht="15" hidden="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320"/>
      <c r="AJ724" s="2"/>
      <c r="AK724" s="2"/>
      <c r="AL724" s="2"/>
      <c r="AM724" s="2"/>
      <c r="AN724" s="2"/>
      <c r="AO724" s="2"/>
      <c r="AP724" s="2"/>
      <c r="AQ724" s="2"/>
    </row>
    <row r="725" spans="1:43" ht="15" hidden="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320"/>
      <c r="AJ725" s="2"/>
      <c r="AK725" s="2"/>
      <c r="AL725" s="2"/>
      <c r="AM725" s="2"/>
      <c r="AN725" s="2"/>
      <c r="AO725" s="2"/>
      <c r="AP725" s="2"/>
      <c r="AQ725" s="2"/>
    </row>
    <row r="726" spans="1:43" ht="15" hidden="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320"/>
      <c r="AJ726" s="2"/>
      <c r="AK726" s="2"/>
      <c r="AL726" s="2"/>
      <c r="AM726" s="2"/>
      <c r="AN726" s="2"/>
      <c r="AO726" s="2"/>
      <c r="AP726" s="2"/>
      <c r="AQ726" s="2"/>
    </row>
    <row r="727" spans="1:43" ht="15" hidden="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320"/>
      <c r="AJ727" s="2"/>
      <c r="AK727" s="2"/>
      <c r="AL727" s="2"/>
      <c r="AM727" s="2"/>
      <c r="AN727" s="2"/>
      <c r="AO727" s="2"/>
      <c r="AP727" s="2"/>
      <c r="AQ727" s="2"/>
    </row>
    <row r="728" spans="1:43" ht="15" hidden="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320"/>
      <c r="AJ728" s="2"/>
      <c r="AK728" s="2"/>
      <c r="AL728" s="2"/>
      <c r="AM728" s="2"/>
      <c r="AN728" s="2"/>
      <c r="AO728" s="2"/>
      <c r="AP728" s="2"/>
      <c r="AQ728" s="2"/>
    </row>
    <row r="729" spans="1:43" ht="15" hidden="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320"/>
      <c r="AJ729" s="2"/>
      <c r="AK729" s="2"/>
      <c r="AL729" s="2"/>
      <c r="AM729" s="2"/>
      <c r="AN729" s="2"/>
      <c r="AO729" s="2"/>
      <c r="AP729" s="2"/>
      <c r="AQ729" s="2"/>
    </row>
    <row r="730" spans="1:43" ht="15" hidden="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320"/>
      <c r="AJ730" s="2"/>
      <c r="AK730" s="2"/>
      <c r="AL730" s="2"/>
      <c r="AM730" s="2"/>
      <c r="AN730" s="2"/>
      <c r="AO730" s="2"/>
      <c r="AP730" s="2"/>
      <c r="AQ730" s="2"/>
    </row>
    <row r="731" spans="1:43" ht="15" hidden="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320"/>
      <c r="AJ731" s="2"/>
      <c r="AK731" s="2"/>
      <c r="AL731" s="2"/>
      <c r="AM731" s="2"/>
      <c r="AN731" s="2"/>
      <c r="AO731" s="2"/>
      <c r="AP731" s="2"/>
      <c r="AQ731" s="2"/>
    </row>
    <row r="732" spans="1:43" ht="15" hidden="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320"/>
      <c r="AJ732" s="2"/>
      <c r="AK732" s="2"/>
      <c r="AL732" s="2"/>
      <c r="AM732" s="2"/>
      <c r="AN732" s="2"/>
      <c r="AO732" s="2"/>
      <c r="AP732" s="2"/>
      <c r="AQ732" s="2"/>
    </row>
    <row r="733" spans="1:43" ht="15" hidden="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320"/>
      <c r="AJ733" s="2"/>
      <c r="AK733" s="2"/>
      <c r="AL733" s="2"/>
      <c r="AM733" s="2"/>
      <c r="AN733" s="2"/>
      <c r="AO733" s="2"/>
      <c r="AP733" s="2"/>
      <c r="AQ733" s="2"/>
    </row>
    <row r="734" spans="1:43" ht="15" hidden="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320"/>
      <c r="AJ734" s="2"/>
      <c r="AK734" s="2"/>
      <c r="AL734" s="2"/>
      <c r="AM734" s="2"/>
      <c r="AN734" s="2"/>
      <c r="AO734" s="2"/>
      <c r="AP734" s="2"/>
      <c r="AQ734" s="2"/>
    </row>
    <row r="735" spans="1:43" ht="15" hidden="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320"/>
      <c r="AJ735" s="2"/>
      <c r="AK735" s="2"/>
      <c r="AL735" s="2"/>
      <c r="AM735" s="2"/>
      <c r="AN735" s="2"/>
      <c r="AO735" s="2"/>
      <c r="AP735" s="2"/>
      <c r="AQ735" s="2"/>
    </row>
    <row r="736" spans="1:43" ht="15" hidden="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320"/>
      <c r="AJ736" s="2"/>
      <c r="AK736" s="2"/>
      <c r="AL736" s="2"/>
      <c r="AM736" s="2"/>
      <c r="AN736" s="2"/>
      <c r="AO736" s="2"/>
      <c r="AP736" s="2"/>
      <c r="AQ736" s="2"/>
    </row>
    <row r="737" spans="1:43" ht="15" hidden="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320"/>
      <c r="AJ737" s="2"/>
      <c r="AK737" s="2"/>
      <c r="AL737" s="2"/>
      <c r="AM737" s="2"/>
      <c r="AN737" s="2"/>
      <c r="AO737" s="2"/>
      <c r="AP737" s="2"/>
      <c r="AQ737" s="2"/>
    </row>
    <row r="738" spans="1:43" ht="15" hidden="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320"/>
      <c r="AJ738" s="2"/>
      <c r="AK738" s="2"/>
      <c r="AL738" s="2"/>
      <c r="AM738" s="2"/>
      <c r="AN738" s="2"/>
      <c r="AO738" s="2"/>
      <c r="AP738" s="2"/>
      <c r="AQ738" s="2"/>
    </row>
    <row r="739" spans="1:43" ht="15" hidden="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320"/>
      <c r="AJ739" s="2"/>
      <c r="AK739" s="2"/>
      <c r="AL739" s="2"/>
      <c r="AM739" s="2"/>
      <c r="AN739" s="2"/>
      <c r="AO739" s="2"/>
      <c r="AP739" s="2"/>
      <c r="AQ739" s="2"/>
    </row>
    <row r="740" spans="1:43" ht="15" hidden="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320"/>
      <c r="AJ740" s="2"/>
      <c r="AK740" s="2"/>
      <c r="AL740" s="2"/>
      <c r="AM740" s="2"/>
      <c r="AN740" s="2"/>
      <c r="AO740" s="2"/>
      <c r="AP740" s="2"/>
      <c r="AQ740" s="2"/>
    </row>
    <row r="741" spans="1:43" ht="15" hidden="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320"/>
      <c r="AJ741" s="2"/>
      <c r="AK741" s="2"/>
      <c r="AL741" s="2"/>
      <c r="AM741" s="2"/>
      <c r="AN741" s="2"/>
      <c r="AO741" s="2"/>
      <c r="AP741" s="2"/>
      <c r="AQ741" s="2"/>
    </row>
    <row r="742" spans="1:43" ht="15" hidden="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320"/>
      <c r="AJ742" s="2"/>
      <c r="AK742" s="2"/>
      <c r="AL742" s="2"/>
      <c r="AM742" s="2"/>
      <c r="AN742" s="2"/>
      <c r="AO742" s="2"/>
      <c r="AP742" s="2"/>
      <c r="AQ742" s="2"/>
    </row>
    <row r="743" spans="1:43" ht="15" hidden="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320"/>
      <c r="AJ743" s="2"/>
      <c r="AK743" s="2"/>
      <c r="AL743" s="2"/>
      <c r="AM743" s="2"/>
      <c r="AN743" s="2"/>
      <c r="AO743" s="2"/>
      <c r="AP743" s="2"/>
      <c r="AQ743" s="2"/>
    </row>
    <row r="744" spans="1:43" ht="15" hidden="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320"/>
      <c r="AJ744" s="2"/>
      <c r="AK744" s="2"/>
      <c r="AL744" s="2"/>
      <c r="AM744" s="2"/>
      <c r="AN744" s="2"/>
      <c r="AO744" s="2"/>
      <c r="AP744" s="2"/>
      <c r="AQ744" s="2"/>
    </row>
    <row r="745" spans="1:43" ht="15" hidden="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320"/>
      <c r="AJ745" s="2"/>
      <c r="AK745" s="2"/>
      <c r="AL745" s="2"/>
      <c r="AM745" s="2"/>
      <c r="AN745" s="2"/>
      <c r="AO745" s="2"/>
      <c r="AP745" s="2"/>
      <c r="AQ745" s="2"/>
    </row>
    <row r="746" spans="1:43" ht="15" hidden="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320"/>
      <c r="AJ746" s="2"/>
      <c r="AK746" s="2"/>
      <c r="AL746" s="2"/>
      <c r="AM746" s="2"/>
      <c r="AN746" s="2"/>
      <c r="AO746" s="2"/>
      <c r="AP746" s="2"/>
      <c r="AQ746" s="2"/>
    </row>
    <row r="747" spans="1:43" ht="15" hidden="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320"/>
      <c r="AJ747" s="2"/>
      <c r="AK747" s="2"/>
      <c r="AL747" s="2"/>
      <c r="AM747" s="2"/>
      <c r="AN747" s="2"/>
      <c r="AO747" s="2"/>
      <c r="AP747" s="2"/>
      <c r="AQ747" s="2"/>
    </row>
    <row r="748" spans="1:43" ht="15" hidden="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320"/>
      <c r="AJ748" s="2"/>
      <c r="AK748" s="2"/>
      <c r="AL748" s="2"/>
      <c r="AM748" s="2"/>
      <c r="AN748" s="2"/>
      <c r="AO748" s="2"/>
      <c r="AP748" s="2"/>
      <c r="AQ748" s="2"/>
    </row>
    <row r="749" spans="1:43" ht="15" hidden="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320"/>
      <c r="AJ749" s="2"/>
      <c r="AK749" s="2"/>
      <c r="AL749" s="2"/>
      <c r="AM749" s="2"/>
      <c r="AN749" s="2"/>
      <c r="AO749" s="2"/>
      <c r="AP749" s="2"/>
      <c r="AQ749" s="2"/>
    </row>
    <row r="750" spans="1:43" ht="15" hidden="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320"/>
      <c r="AJ750" s="2"/>
      <c r="AK750" s="2"/>
      <c r="AL750" s="2"/>
      <c r="AM750" s="2"/>
      <c r="AN750" s="2"/>
      <c r="AO750" s="2"/>
      <c r="AP750" s="2"/>
      <c r="AQ750" s="2"/>
    </row>
    <row r="751" spans="1:43" ht="15" hidden="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320"/>
      <c r="AJ751" s="2"/>
      <c r="AK751" s="2"/>
      <c r="AL751" s="2"/>
      <c r="AM751" s="2"/>
      <c r="AN751" s="2"/>
      <c r="AO751" s="2"/>
      <c r="AP751" s="2"/>
      <c r="AQ751" s="2"/>
    </row>
    <row r="752" spans="1:43" ht="15" hidden="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320"/>
      <c r="AJ752" s="2"/>
      <c r="AK752" s="2"/>
      <c r="AL752" s="2"/>
      <c r="AM752" s="2"/>
      <c r="AN752" s="2"/>
      <c r="AO752" s="2"/>
      <c r="AP752" s="2"/>
      <c r="AQ752" s="2"/>
    </row>
    <row r="753" spans="1:43" ht="15" hidden="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320"/>
      <c r="AJ753" s="2"/>
      <c r="AK753" s="2"/>
      <c r="AL753" s="2"/>
      <c r="AM753" s="2"/>
      <c r="AN753" s="2"/>
      <c r="AO753" s="2"/>
      <c r="AP753" s="2"/>
      <c r="AQ753" s="2"/>
    </row>
    <row r="754" spans="1:43" ht="15" hidden="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320"/>
      <c r="AJ754" s="2"/>
      <c r="AK754" s="2"/>
      <c r="AL754" s="2"/>
      <c r="AM754" s="2"/>
      <c r="AN754" s="2"/>
      <c r="AO754" s="2"/>
      <c r="AP754" s="2"/>
      <c r="AQ754" s="2"/>
    </row>
    <row r="755" spans="1:43" ht="15" hidden="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320"/>
      <c r="AJ755" s="2"/>
      <c r="AK755" s="2"/>
      <c r="AL755" s="2"/>
      <c r="AM755" s="2"/>
      <c r="AN755" s="2"/>
      <c r="AO755" s="2"/>
      <c r="AP755" s="2"/>
      <c r="AQ755" s="2"/>
    </row>
    <row r="756" spans="1:43" ht="15" hidden="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320"/>
      <c r="AJ756" s="2"/>
      <c r="AK756" s="2"/>
      <c r="AL756" s="2"/>
      <c r="AM756" s="2"/>
      <c r="AN756" s="2"/>
      <c r="AO756" s="2"/>
      <c r="AP756" s="2"/>
      <c r="AQ756" s="2"/>
    </row>
    <row r="757" spans="1:43" ht="15" hidden="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320"/>
      <c r="AJ757" s="2"/>
      <c r="AK757" s="2"/>
      <c r="AL757" s="2"/>
      <c r="AM757" s="2"/>
      <c r="AN757" s="2"/>
      <c r="AO757" s="2"/>
      <c r="AP757" s="2"/>
      <c r="AQ757" s="2"/>
    </row>
    <row r="758" spans="1:43" ht="15" hidden="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320"/>
      <c r="AJ758" s="2"/>
      <c r="AK758" s="2"/>
      <c r="AL758" s="2"/>
      <c r="AM758" s="2"/>
      <c r="AN758" s="2"/>
      <c r="AO758" s="2"/>
      <c r="AP758" s="2"/>
      <c r="AQ758" s="2"/>
    </row>
    <row r="759" spans="1:43" ht="15" hidden="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320"/>
      <c r="AJ759" s="2"/>
      <c r="AK759" s="2"/>
      <c r="AL759" s="2"/>
      <c r="AM759" s="2"/>
      <c r="AN759" s="2"/>
      <c r="AO759" s="2"/>
      <c r="AP759" s="2"/>
      <c r="AQ759" s="2"/>
    </row>
    <row r="760" spans="1:43" ht="15" hidden="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320"/>
      <c r="AJ760" s="2"/>
      <c r="AK760" s="2"/>
      <c r="AL760" s="2"/>
      <c r="AM760" s="2"/>
      <c r="AN760" s="2"/>
      <c r="AO760" s="2"/>
      <c r="AP760" s="2"/>
      <c r="AQ760" s="2"/>
    </row>
    <row r="761" spans="1:43" ht="15" hidden="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320"/>
      <c r="AJ761" s="2"/>
      <c r="AK761" s="2"/>
      <c r="AL761" s="2"/>
      <c r="AM761" s="2"/>
      <c r="AN761" s="2"/>
      <c r="AO761" s="2"/>
      <c r="AP761" s="2"/>
      <c r="AQ761" s="2"/>
    </row>
    <row r="762" spans="1:43" ht="15" hidden="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320"/>
      <c r="AJ762" s="2"/>
      <c r="AK762" s="2"/>
      <c r="AL762" s="2"/>
      <c r="AM762" s="2"/>
      <c r="AN762" s="2"/>
      <c r="AO762" s="2"/>
      <c r="AP762" s="2"/>
      <c r="AQ762" s="2"/>
    </row>
    <row r="763" spans="1:43" ht="15" hidden="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320"/>
      <c r="AJ763" s="2"/>
      <c r="AK763" s="2"/>
      <c r="AL763" s="2"/>
      <c r="AM763" s="2"/>
      <c r="AN763" s="2"/>
      <c r="AO763" s="2"/>
      <c r="AP763" s="2"/>
      <c r="AQ763" s="2"/>
    </row>
    <row r="764" spans="1:43" ht="15" hidden="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320"/>
      <c r="AJ764" s="2"/>
      <c r="AK764" s="2"/>
      <c r="AL764" s="2"/>
      <c r="AM764" s="2"/>
      <c r="AN764" s="2"/>
      <c r="AO764" s="2"/>
      <c r="AP764" s="2"/>
      <c r="AQ764" s="2"/>
    </row>
    <row r="765" spans="1:43" ht="15" hidden="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320"/>
      <c r="AJ765" s="2"/>
      <c r="AK765" s="2"/>
      <c r="AL765" s="2"/>
      <c r="AM765" s="2"/>
      <c r="AN765" s="2"/>
      <c r="AO765" s="2"/>
      <c r="AP765" s="2"/>
      <c r="AQ765" s="2"/>
    </row>
    <row r="766" spans="1:43" ht="15" hidden="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320"/>
      <c r="AJ766" s="2"/>
      <c r="AK766" s="2"/>
      <c r="AL766" s="2"/>
      <c r="AM766" s="2"/>
      <c r="AN766" s="2"/>
      <c r="AO766" s="2"/>
      <c r="AP766" s="2"/>
      <c r="AQ766" s="2"/>
    </row>
    <row r="767" spans="1:43" ht="15" hidden="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320"/>
      <c r="AJ767" s="2"/>
      <c r="AK767" s="2"/>
      <c r="AL767" s="2"/>
      <c r="AM767" s="2"/>
      <c r="AN767" s="2"/>
      <c r="AO767" s="2"/>
      <c r="AP767" s="2"/>
      <c r="AQ767" s="2"/>
    </row>
    <row r="768" spans="1:43" ht="15" hidden="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320"/>
      <c r="AJ768" s="2"/>
      <c r="AK768" s="2"/>
      <c r="AL768" s="2"/>
      <c r="AM768" s="2"/>
      <c r="AN768" s="2"/>
      <c r="AO768" s="2"/>
      <c r="AP768" s="2"/>
      <c r="AQ768" s="2"/>
    </row>
    <row r="769" spans="1:43" ht="15" hidden="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320"/>
      <c r="AJ769" s="2"/>
      <c r="AK769" s="2"/>
      <c r="AL769" s="2"/>
      <c r="AM769" s="2"/>
      <c r="AN769" s="2"/>
      <c r="AO769" s="2"/>
      <c r="AP769" s="2"/>
      <c r="AQ769" s="2"/>
    </row>
    <row r="770" spans="1:43" ht="15" hidden="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320"/>
      <c r="AJ770" s="2"/>
      <c r="AK770" s="2"/>
      <c r="AL770" s="2"/>
      <c r="AM770" s="2"/>
      <c r="AN770" s="2"/>
      <c r="AO770" s="2"/>
      <c r="AP770" s="2"/>
      <c r="AQ770" s="2"/>
    </row>
    <row r="771" spans="1:43" ht="15" hidden="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320"/>
      <c r="AJ771" s="2"/>
      <c r="AK771" s="2"/>
      <c r="AL771" s="2"/>
      <c r="AM771" s="2"/>
      <c r="AN771" s="2"/>
      <c r="AO771" s="2"/>
      <c r="AP771" s="2"/>
      <c r="AQ771" s="2"/>
    </row>
    <row r="772" spans="1:43" ht="15" hidden="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320"/>
      <c r="AJ772" s="2"/>
      <c r="AK772" s="2"/>
      <c r="AL772" s="2"/>
      <c r="AM772" s="2"/>
      <c r="AN772" s="2"/>
      <c r="AO772" s="2"/>
      <c r="AP772" s="2"/>
      <c r="AQ772" s="2"/>
    </row>
    <row r="773" spans="1:43" ht="15" hidden="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320"/>
      <c r="AJ773" s="2"/>
      <c r="AK773" s="2"/>
      <c r="AL773" s="2"/>
      <c r="AM773" s="2"/>
      <c r="AN773" s="2"/>
      <c r="AO773" s="2"/>
      <c r="AP773" s="2"/>
      <c r="AQ773" s="2"/>
    </row>
    <row r="774" spans="1:43" ht="15" hidden="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320"/>
      <c r="AJ774" s="2"/>
      <c r="AK774" s="2"/>
      <c r="AL774" s="2"/>
      <c r="AM774" s="2"/>
      <c r="AN774" s="2"/>
      <c r="AO774" s="2"/>
      <c r="AP774" s="2"/>
      <c r="AQ774" s="2"/>
    </row>
    <row r="775" spans="1:43" ht="15" hidden="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320"/>
      <c r="AJ775" s="2"/>
      <c r="AK775" s="2"/>
      <c r="AL775" s="2"/>
      <c r="AM775" s="2"/>
      <c r="AN775" s="2"/>
      <c r="AO775" s="2"/>
      <c r="AP775" s="2"/>
      <c r="AQ775" s="2"/>
    </row>
    <row r="776" spans="1:43" ht="15" hidden="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320"/>
      <c r="AJ776" s="2"/>
      <c r="AK776" s="2"/>
      <c r="AL776" s="2"/>
      <c r="AM776" s="2"/>
      <c r="AN776" s="2"/>
      <c r="AO776" s="2"/>
      <c r="AP776" s="2"/>
      <c r="AQ776" s="2"/>
    </row>
    <row r="777" spans="1:43" ht="15" hidden="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320"/>
      <c r="AJ777" s="2"/>
      <c r="AK777" s="2"/>
      <c r="AL777" s="2"/>
      <c r="AM777" s="2"/>
      <c r="AN777" s="2"/>
      <c r="AO777" s="2"/>
      <c r="AP777" s="2"/>
      <c r="AQ777" s="2"/>
    </row>
    <row r="778" spans="1:43" ht="15" hidden="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320"/>
      <c r="AJ778" s="2"/>
      <c r="AK778" s="2"/>
      <c r="AL778" s="2"/>
      <c r="AM778" s="2"/>
      <c r="AN778" s="2"/>
      <c r="AO778" s="2"/>
      <c r="AP778" s="2"/>
      <c r="AQ778" s="2"/>
    </row>
    <row r="779" spans="1:43" ht="15" hidden="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320"/>
      <c r="AJ779" s="2"/>
      <c r="AK779" s="2"/>
      <c r="AL779" s="2"/>
      <c r="AM779" s="2"/>
      <c r="AN779" s="2"/>
      <c r="AO779" s="2"/>
      <c r="AP779" s="2"/>
      <c r="AQ779" s="2"/>
    </row>
    <row r="780" spans="1:43" ht="15" hidden="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320"/>
      <c r="AJ780" s="2"/>
      <c r="AK780" s="2"/>
      <c r="AL780" s="2"/>
      <c r="AM780" s="2"/>
      <c r="AN780" s="2"/>
      <c r="AO780" s="2"/>
      <c r="AP780" s="2"/>
      <c r="AQ780" s="2"/>
    </row>
    <row r="781" spans="1:43" ht="15" hidden="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320"/>
      <c r="AJ781" s="2"/>
      <c r="AK781" s="2"/>
      <c r="AL781" s="2"/>
      <c r="AM781" s="2"/>
      <c r="AN781" s="2"/>
      <c r="AO781" s="2"/>
      <c r="AP781" s="2"/>
      <c r="AQ781" s="2"/>
    </row>
    <row r="782" spans="1:43" ht="15" hidden="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320"/>
      <c r="AJ782" s="2"/>
      <c r="AK782" s="2"/>
      <c r="AL782" s="2"/>
      <c r="AM782" s="2"/>
      <c r="AN782" s="2"/>
      <c r="AO782" s="2"/>
      <c r="AP782" s="2"/>
      <c r="AQ782" s="2"/>
    </row>
    <row r="783" spans="1:43" ht="15" hidden="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320"/>
      <c r="AJ783" s="2"/>
      <c r="AK783" s="2"/>
      <c r="AL783" s="2"/>
      <c r="AM783" s="2"/>
      <c r="AN783" s="2"/>
      <c r="AO783" s="2"/>
      <c r="AP783" s="2"/>
      <c r="AQ783" s="2"/>
    </row>
    <row r="784" spans="1:43" ht="15" hidden="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320"/>
      <c r="AJ784" s="2"/>
      <c r="AK784" s="2"/>
      <c r="AL784" s="2"/>
      <c r="AM784" s="2"/>
      <c r="AN784" s="2"/>
      <c r="AO784" s="2"/>
      <c r="AP784" s="2"/>
      <c r="AQ784" s="2"/>
    </row>
    <row r="785" spans="1:43" ht="15" hidden="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320"/>
      <c r="AJ785" s="2"/>
      <c r="AK785" s="2"/>
      <c r="AL785" s="2"/>
      <c r="AM785" s="2"/>
      <c r="AN785" s="2"/>
      <c r="AO785" s="2"/>
      <c r="AP785" s="2"/>
      <c r="AQ785" s="2"/>
    </row>
    <row r="786" spans="1:43" ht="15" hidden="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320"/>
      <c r="AJ786" s="2"/>
      <c r="AK786" s="2"/>
      <c r="AL786" s="2"/>
      <c r="AM786" s="2"/>
      <c r="AN786" s="2"/>
      <c r="AO786" s="2"/>
      <c r="AP786" s="2"/>
      <c r="AQ786" s="2"/>
    </row>
    <row r="787" spans="1:43" ht="15" hidden="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320"/>
      <c r="AJ787" s="2"/>
      <c r="AK787" s="2"/>
      <c r="AL787" s="2"/>
      <c r="AM787" s="2"/>
      <c r="AN787" s="2"/>
      <c r="AO787" s="2"/>
      <c r="AP787" s="2"/>
      <c r="AQ787" s="2"/>
    </row>
    <row r="788" spans="1:43" ht="15" hidden="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320"/>
      <c r="AJ788" s="2"/>
      <c r="AK788" s="2"/>
      <c r="AL788" s="2"/>
      <c r="AM788" s="2"/>
      <c r="AN788" s="2"/>
      <c r="AO788" s="2"/>
      <c r="AP788" s="2"/>
      <c r="AQ788" s="2"/>
    </row>
    <row r="789" spans="1:43" ht="15" hidden="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320"/>
      <c r="AJ789" s="2"/>
      <c r="AK789" s="2"/>
      <c r="AL789" s="2"/>
      <c r="AM789" s="2"/>
      <c r="AN789" s="2"/>
      <c r="AO789" s="2"/>
      <c r="AP789" s="2"/>
      <c r="AQ789" s="2"/>
    </row>
    <row r="790" spans="1:43" ht="15" hidden="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320"/>
      <c r="AJ790" s="2"/>
      <c r="AK790" s="2"/>
      <c r="AL790" s="2"/>
      <c r="AM790" s="2"/>
      <c r="AN790" s="2"/>
      <c r="AO790" s="2"/>
      <c r="AP790" s="2"/>
      <c r="AQ790" s="2"/>
    </row>
    <row r="791" spans="1:43" ht="15" hidden="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320"/>
      <c r="AJ791" s="2"/>
      <c r="AK791" s="2"/>
      <c r="AL791" s="2"/>
      <c r="AM791" s="2"/>
      <c r="AN791" s="2"/>
      <c r="AO791" s="2"/>
      <c r="AP791" s="2"/>
      <c r="AQ791" s="2"/>
    </row>
    <row r="792" spans="1:43" ht="15" hidden="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320"/>
      <c r="AJ792" s="2"/>
      <c r="AK792" s="2"/>
      <c r="AL792" s="2"/>
      <c r="AM792" s="2"/>
      <c r="AN792" s="2"/>
      <c r="AO792" s="2"/>
      <c r="AP792" s="2"/>
      <c r="AQ792" s="2"/>
    </row>
    <row r="793" spans="1:43" ht="15" hidden="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320"/>
      <c r="AJ793" s="2"/>
      <c r="AK793" s="2"/>
      <c r="AL793" s="2"/>
      <c r="AM793" s="2"/>
      <c r="AN793" s="2"/>
      <c r="AO793" s="2"/>
      <c r="AP793" s="2"/>
      <c r="AQ793" s="2"/>
    </row>
    <row r="794" spans="1:43" ht="15" hidden="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320"/>
      <c r="AJ794" s="2"/>
      <c r="AK794" s="2"/>
      <c r="AL794" s="2"/>
      <c r="AM794" s="2"/>
      <c r="AN794" s="2"/>
      <c r="AO794" s="2"/>
      <c r="AP794" s="2"/>
      <c r="AQ794" s="2"/>
    </row>
    <row r="795" spans="1:43" ht="15" hidden="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320"/>
      <c r="AJ795" s="2"/>
      <c r="AK795" s="2"/>
      <c r="AL795" s="2"/>
      <c r="AM795" s="2"/>
      <c r="AN795" s="2"/>
      <c r="AO795" s="2"/>
      <c r="AP795" s="2"/>
      <c r="AQ795" s="2"/>
    </row>
    <row r="796" spans="1:43" ht="15" hidden="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320"/>
      <c r="AJ796" s="2"/>
      <c r="AK796" s="2"/>
      <c r="AL796" s="2"/>
      <c r="AM796" s="2"/>
      <c r="AN796" s="2"/>
      <c r="AO796" s="2"/>
      <c r="AP796" s="2"/>
      <c r="AQ796" s="2"/>
    </row>
    <row r="797" spans="1:43" ht="15" hidden="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320"/>
      <c r="AJ797" s="2"/>
      <c r="AK797" s="2"/>
      <c r="AL797" s="2"/>
      <c r="AM797" s="2"/>
      <c r="AN797" s="2"/>
      <c r="AO797" s="2"/>
      <c r="AP797" s="2"/>
      <c r="AQ797" s="2"/>
    </row>
    <row r="798" spans="1:43" ht="15" hidden="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320"/>
      <c r="AJ798" s="2"/>
      <c r="AK798" s="2"/>
      <c r="AL798" s="2"/>
      <c r="AM798" s="2"/>
      <c r="AN798" s="2"/>
      <c r="AO798" s="2"/>
      <c r="AP798" s="2"/>
      <c r="AQ798" s="2"/>
    </row>
    <row r="799" spans="1:43" ht="15" hidden="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320"/>
      <c r="AJ799" s="2"/>
      <c r="AK799" s="2"/>
      <c r="AL799" s="2"/>
      <c r="AM799" s="2"/>
      <c r="AN799" s="2"/>
      <c r="AO799" s="2"/>
      <c r="AP799" s="2"/>
      <c r="AQ799" s="2"/>
    </row>
    <row r="800" spans="1:43" ht="15" hidden="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320"/>
      <c r="AJ800" s="2"/>
      <c r="AK800" s="2"/>
      <c r="AL800" s="2"/>
      <c r="AM800" s="2"/>
      <c r="AN800" s="2"/>
      <c r="AO800" s="2"/>
      <c r="AP800" s="2"/>
      <c r="AQ800" s="2"/>
    </row>
    <row r="801" spans="1:43" ht="15" hidden="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320"/>
      <c r="AJ801" s="2"/>
      <c r="AK801" s="2"/>
      <c r="AL801" s="2"/>
      <c r="AM801" s="2"/>
      <c r="AN801" s="2"/>
      <c r="AO801" s="2"/>
      <c r="AP801" s="2"/>
      <c r="AQ801" s="2"/>
    </row>
    <row r="802" spans="1:43" ht="15" hidden="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320"/>
      <c r="AJ802" s="2"/>
      <c r="AK802" s="2"/>
      <c r="AL802" s="2"/>
      <c r="AM802" s="2"/>
      <c r="AN802" s="2"/>
      <c r="AO802" s="2"/>
      <c r="AP802" s="2"/>
      <c r="AQ802" s="2"/>
    </row>
    <row r="803" spans="1:43" ht="15" hidden="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320"/>
      <c r="AJ803" s="2"/>
      <c r="AK803" s="2"/>
      <c r="AL803" s="2"/>
      <c r="AM803" s="2"/>
      <c r="AN803" s="2"/>
      <c r="AO803" s="2"/>
      <c r="AP803" s="2"/>
      <c r="AQ803" s="2"/>
    </row>
    <row r="804" spans="1:43" ht="15" hidden="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320"/>
      <c r="AJ804" s="2"/>
      <c r="AK804" s="2"/>
      <c r="AL804" s="2"/>
      <c r="AM804" s="2"/>
      <c r="AN804" s="2"/>
      <c r="AO804" s="2"/>
      <c r="AP804" s="2"/>
      <c r="AQ804" s="2"/>
    </row>
    <row r="805" spans="1:43" ht="15" hidden="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320"/>
      <c r="AJ805" s="2"/>
      <c r="AK805" s="2"/>
      <c r="AL805" s="2"/>
      <c r="AM805" s="2"/>
      <c r="AN805" s="2"/>
      <c r="AO805" s="2"/>
      <c r="AP805" s="2"/>
      <c r="AQ805" s="2"/>
    </row>
    <row r="806" spans="1:43" ht="15" hidden="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320"/>
      <c r="AJ806" s="2"/>
      <c r="AK806" s="2"/>
      <c r="AL806" s="2"/>
      <c r="AM806" s="2"/>
      <c r="AN806" s="2"/>
      <c r="AO806" s="2"/>
      <c r="AP806" s="2"/>
      <c r="AQ806" s="2"/>
    </row>
    <row r="807" spans="1:43" ht="15" hidden="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320"/>
      <c r="AJ807" s="2"/>
      <c r="AK807" s="2"/>
      <c r="AL807" s="2"/>
      <c r="AM807" s="2"/>
      <c r="AN807" s="2"/>
      <c r="AO807" s="2"/>
      <c r="AP807" s="2"/>
      <c r="AQ807" s="2"/>
    </row>
    <row r="808" spans="1:43" ht="15" hidden="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320"/>
      <c r="AJ808" s="2"/>
      <c r="AK808" s="2"/>
      <c r="AL808" s="2"/>
      <c r="AM808" s="2"/>
      <c r="AN808" s="2"/>
      <c r="AO808" s="2"/>
      <c r="AP808" s="2"/>
      <c r="AQ808" s="2"/>
    </row>
    <row r="809" spans="1:43" ht="15" hidden="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320"/>
      <c r="AJ809" s="2"/>
      <c r="AK809" s="2"/>
      <c r="AL809" s="2"/>
      <c r="AM809" s="2"/>
      <c r="AN809" s="2"/>
      <c r="AO809" s="2"/>
      <c r="AP809" s="2"/>
      <c r="AQ809" s="2"/>
    </row>
    <row r="810" spans="1:43" ht="15" hidden="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320"/>
      <c r="AJ810" s="2"/>
      <c r="AK810" s="2"/>
      <c r="AL810" s="2"/>
      <c r="AM810" s="2"/>
      <c r="AN810" s="2"/>
      <c r="AO810" s="2"/>
      <c r="AP810" s="2"/>
      <c r="AQ810" s="2"/>
    </row>
    <row r="811" spans="1:43" ht="15" hidden="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320"/>
      <c r="AJ811" s="2"/>
      <c r="AK811" s="2"/>
      <c r="AL811" s="2"/>
      <c r="AM811" s="2"/>
      <c r="AN811" s="2"/>
      <c r="AO811" s="2"/>
      <c r="AP811" s="2"/>
      <c r="AQ811" s="2"/>
    </row>
    <row r="812" spans="1:43" ht="15" hidden="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320"/>
      <c r="AJ812" s="2"/>
      <c r="AK812" s="2"/>
      <c r="AL812" s="2"/>
      <c r="AM812" s="2"/>
      <c r="AN812" s="2"/>
      <c r="AO812" s="2"/>
      <c r="AP812" s="2"/>
      <c r="AQ812" s="2"/>
    </row>
    <row r="813" spans="1:43" ht="15" hidden="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320"/>
      <c r="AJ813" s="2"/>
      <c r="AK813" s="2"/>
      <c r="AL813" s="2"/>
      <c r="AM813" s="2"/>
      <c r="AN813" s="2"/>
      <c r="AO813" s="2"/>
      <c r="AP813" s="2"/>
      <c r="AQ813" s="2"/>
    </row>
    <row r="814" spans="1:43" ht="15" hidden="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320"/>
      <c r="AJ814" s="2"/>
      <c r="AK814" s="2"/>
      <c r="AL814" s="2"/>
      <c r="AM814" s="2"/>
      <c r="AN814" s="2"/>
      <c r="AO814" s="2"/>
      <c r="AP814" s="2"/>
      <c r="AQ814" s="2"/>
    </row>
    <row r="815" spans="1:43" ht="15" hidden="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320"/>
      <c r="AJ815" s="2"/>
      <c r="AK815" s="2"/>
      <c r="AL815" s="2"/>
      <c r="AM815" s="2"/>
      <c r="AN815" s="2"/>
      <c r="AO815" s="2"/>
      <c r="AP815" s="2"/>
      <c r="AQ815" s="2"/>
    </row>
    <row r="816" spans="1:43" ht="15" hidden="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320"/>
      <c r="AJ816" s="2"/>
      <c r="AK816" s="2"/>
      <c r="AL816" s="2"/>
      <c r="AM816" s="2"/>
      <c r="AN816" s="2"/>
      <c r="AO816" s="2"/>
      <c r="AP816" s="2"/>
      <c r="AQ816" s="2"/>
    </row>
    <row r="817" spans="1:43" ht="15" hidden="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320"/>
      <c r="AJ817" s="2"/>
      <c r="AK817" s="2"/>
      <c r="AL817" s="2"/>
      <c r="AM817" s="2"/>
      <c r="AN817" s="2"/>
      <c r="AO817" s="2"/>
      <c r="AP817" s="2"/>
      <c r="AQ817" s="2"/>
    </row>
    <row r="818" spans="1:43" ht="15" hidden="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320"/>
      <c r="AJ818" s="2"/>
      <c r="AK818" s="2"/>
      <c r="AL818" s="2"/>
      <c r="AM818" s="2"/>
      <c r="AN818" s="2"/>
      <c r="AO818" s="2"/>
      <c r="AP818" s="2"/>
      <c r="AQ818" s="2"/>
    </row>
    <row r="819" spans="1:43" ht="15" hidden="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320"/>
      <c r="AJ819" s="2"/>
      <c r="AK819" s="2"/>
      <c r="AL819" s="2"/>
      <c r="AM819" s="2"/>
      <c r="AN819" s="2"/>
      <c r="AO819" s="2"/>
      <c r="AP819" s="2"/>
      <c r="AQ819" s="2"/>
    </row>
    <row r="820" spans="1:43" ht="15" hidden="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320"/>
      <c r="AJ820" s="2"/>
      <c r="AK820" s="2"/>
      <c r="AL820" s="2"/>
      <c r="AM820" s="2"/>
      <c r="AN820" s="2"/>
      <c r="AO820" s="2"/>
      <c r="AP820" s="2"/>
      <c r="AQ820" s="2"/>
    </row>
    <row r="821" spans="1:43" ht="15" hidden="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320"/>
      <c r="AJ821" s="2"/>
      <c r="AK821" s="2"/>
      <c r="AL821" s="2"/>
      <c r="AM821" s="2"/>
      <c r="AN821" s="2"/>
      <c r="AO821" s="2"/>
      <c r="AP821" s="2"/>
      <c r="AQ821" s="2"/>
    </row>
    <row r="822" spans="1:43" ht="15" hidden="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320"/>
      <c r="AJ822" s="2"/>
      <c r="AK822" s="2"/>
      <c r="AL822" s="2"/>
      <c r="AM822" s="2"/>
      <c r="AN822" s="2"/>
      <c r="AO822" s="2"/>
      <c r="AP822" s="2"/>
      <c r="AQ822" s="2"/>
    </row>
    <row r="823" spans="1:43" ht="15" hidden="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320"/>
      <c r="AJ823" s="2"/>
      <c r="AK823" s="2"/>
      <c r="AL823" s="2"/>
      <c r="AM823" s="2"/>
      <c r="AN823" s="2"/>
      <c r="AO823" s="2"/>
      <c r="AP823" s="2"/>
      <c r="AQ823" s="2"/>
    </row>
    <row r="824" spans="1:43" ht="15" hidden="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320"/>
      <c r="AJ824" s="2"/>
      <c r="AK824" s="2"/>
      <c r="AL824" s="2"/>
      <c r="AM824" s="2"/>
      <c r="AN824" s="2"/>
      <c r="AO824" s="2"/>
      <c r="AP824" s="2"/>
      <c r="AQ824" s="2"/>
    </row>
    <row r="825" spans="1:43" ht="15" hidden="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320"/>
      <c r="AJ825" s="2"/>
      <c r="AK825" s="2"/>
      <c r="AL825" s="2"/>
      <c r="AM825" s="2"/>
      <c r="AN825" s="2"/>
      <c r="AO825" s="2"/>
      <c r="AP825" s="2"/>
      <c r="AQ825" s="2"/>
    </row>
    <row r="826" spans="1:43" ht="15" hidden="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320"/>
      <c r="AJ826" s="2"/>
      <c r="AK826" s="2"/>
      <c r="AL826" s="2"/>
      <c r="AM826" s="2"/>
      <c r="AN826" s="2"/>
      <c r="AO826" s="2"/>
      <c r="AP826" s="2"/>
      <c r="AQ826" s="2"/>
    </row>
    <row r="827" spans="1:43" ht="15" hidden="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320"/>
      <c r="AJ827" s="2"/>
      <c r="AK827" s="2"/>
      <c r="AL827" s="2"/>
      <c r="AM827" s="2"/>
      <c r="AN827" s="2"/>
      <c r="AO827" s="2"/>
      <c r="AP827" s="2"/>
      <c r="AQ827" s="2"/>
    </row>
    <row r="828" spans="1:43" ht="15" hidden="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320"/>
      <c r="AJ828" s="2"/>
      <c r="AK828" s="2"/>
      <c r="AL828" s="2"/>
      <c r="AM828" s="2"/>
      <c r="AN828" s="2"/>
      <c r="AO828" s="2"/>
      <c r="AP828" s="2"/>
      <c r="AQ828" s="2"/>
    </row>
    <row r="829" spans="1:43" ht="15" hidden="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320"/>
      <c r="AJ829" s="2"/>
      <c r="AK829" s="2"/>
      <c r="AL829" s="2"/>
      <c r="AM829" s="2"/>
      <c r="AN829" s="2"/>
      <c r="AO829" s="2"/>
      <c r="AP829" s="2"/>
      <c r="AQ829" s="2"/>
    </row>
    <row r="830" spans="1:43" ht="15" hidden="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320"/>
      <c r="AJ830" s="2"/>
      <c r="AK830" s="2"/>
      <c r="AL830" s="2"/>
      <c r="AM830" s="2"/>
      <c r="AN830" s="2"/>
      <c r="AO830" s="2"/>
      <c r="AP830" s="2"/>
      <c r="AQ830" s="2"/>
    </row>
    <row r="831" spans="1:43" ht="15" hidden="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320"/>
      <c r="AJ831" s="2"/>
      <c r="AK831" s="2"/>
      <c r="AL831" s="2"/>
      <c r="AM831" s="2"/>
      <c r="AN831" s="2"/>
      <c r="AO831" s="2"/>
      <c r="AP831" s="2"/>
      <c r="AQ831" s="2"/>
    </row>
    <row r="832" spans="1:43" ht="15" hidden="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320"/>
      <c r="AJ832" s="2"/>
      <c r="AK832" s="2"/>
      <c r="AL832" s="2"/>
      <c r="AM832" s="2"/>
      <c r="AN832" s="2"/>
      <c r="AO832" s="2"/>
      <c r="AP832" s="2"/>
      <c r="AQ832" s="2"/>
    </row>
    <row r="833" spans="1:43" ht="15" hidden="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320"/>
      <c r="AJ833" s="2"/>
      <c r="AK833" s="2"/>
      <c r="AL833" s="2"/>
      <c r="AM833" s="2"/>
      <c r="AN833" s="2"/>
      <c r="AO833" s="2"/>
      <c r="AP833" s="2"/>
      <c r="AQ833" s="2"/>
    </row>
    <row r="834" spans="1:43" ht="15" hidden="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320"/>
      <c r="AJ834" s="2"/>
      <c r="AK834" s="2"/>
      <c r="AL834" s="2"/>
      <c r="AM834" s="2"/>
      <c r="AN834" s="2"/>
      <c r="AO834" s="2"/>
      <c r="AP834" s="2"/>
      <c r="AQ834" s="2"/>
    </row>
    <row r="835" spans="1:43" ht="15" hidden="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320"/>
      <c r="AJ835" s="2"/>
      <c r="AK835" s="2"/>
      <c r="AL835" s="2"/>
      <c r="AM835" s="2"/>
      <c r="AN835" s="2"/>
      <c r="AO835" s="2"/>
      <c r="AP835" s="2"/>
      <c r="AQ835" s="2"/>
    </row>
    <row r="836" spans="1:43" ht="15" hidden="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320"/>
      <c r="AJ836" s="2"/>
      <c r="AK836" s="2"/>
      <c r="AL836" s="2"/>
      <c r="AM836" s="2"/>
      <c r="AN836" s="2"/>
      <c r="AO836" s="2"/>
      <c r="AP836" s="2"/>
      <c r="AQ836" s="2"/>
    </row>
    <row r="837" spans="1:43" ht="15" hidden="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320"/>
      <c r="AJ837" s="2"/>
      <c r="AK837" s="2"/>
      <c r="AL837" s="2"/>
      <c r="AM837" s="2"/>
      <c r="AN837" s="2"/>
      <c r="AO837" s="2"/>
      <c r="AP837" s="2"/>
      <c r="AQ837" s="2"/>
    </row>
    <row r="838" spans="1:43" ht="15" hidden="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320"/>
      <c r="AJ838" s="2"/>
      <c r="AK838" s="2"/>
      <c r="AL838" s="2"/>
      <c r="AM838" s="2"/>
      <c r="AN838" s="2"/>
      <c r="AO838" s="2"/>
      <c r="AP838" s="2"/>
      <c r="AQ838" s="2"/>
    </row>
    <row r="839" spans="1:43" ht="15" hidden="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320"/>
      <c r="AJ839" s="2"/>
      <c r="AK839" s="2"/>
      <c r="AL839" s="2"/>
      <c r="AM839" s="2"/>
      <c r="AN839" s="2"/>
      <c r="AO839" s="2"/>
      <c r="AP839" s="2"/>
      <c r="AQ839" s="2"/>
    </row>
    <row r="840" spans="1:43" ht="15" hidden="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320"/>
      <c r="AJ840" s="2"/>
      <c r="AK840" s="2"/>
      <c r="AL840" s="2"/>
      <c r="AM840" s="2"/>
      <c r="AN840" s="2"/>
      <c r="AO840" s="2"/>
      <c r="AP840" s="2"/>
      <c r="AQ840" s="2"/>
    </row>
    <row r="841" spans="1:43" ht="15" hidden="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320"/>
      <c r="AJ841" s="2"/>
      <c r="AK841" s="2"/>
      <c r="AL841" s="2"/>
      <c r="AM841" s="2"/>
      <c r="AN841" s="2"/>
      <c r="AO841" s="2"/>
      <c r="AP841" s="2"/>
      <c r="AQ841" s="2"/>
    </row>
    <row r="842" spans="1:43" ht="15" hidden="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320"/>
      <c r="AJ842" s="2"/>
      <c r="AK842" s="2"/>
      <c r="AL842" s="2"/>
      <c r="AM842" s="2"/>
      <c r="AN842" s="2"/>
      <c r="AO842" s="2"/>
      <c r="AP842" s="2"/>
      <c r="AQ842" s="2"/>
    </row>
    <row r="843" spans="1:43" ht="15" hidden="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320"/>
      <c r="AJ843" s="2"/>
      <c r="AK843" s="2"/>
      <c r="AL843" s="2"/>
      <c r="AM843" s="2"/>
      <c r="AN843" s="2"/>
      <c r="AO843" s="2"/>
      <c r="AP843" s="2"/>
      <c r="AQ843" s="2"/>
    </row>
    <row r="844" spans="1:43" ht="15" hidden="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320"/>
      <c r="AJ844" s="2"/>
      <c r="AK844" s="2"/>
      <c r="AL844" s="2"/>
      <c r="AM844" s="2"/>
      <c r="AN844" s="2"/>
      <c r="AO844" s="2"/>
      <c r="AP844" s="2"/>
      <c r="AQ844" s="2"/>
    </row>
    <row r="845" spans="1:43" ht="15" hidden="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320"/>
      <c r="AJ845" s="2"/>
      <c r="AK845" s="2"/>
      <c r="AL845" s="2"/>
      <c r="AM845" s="2"/>
      <c r="AN845" s="2"/>
      <c r="AO845" s="2"/>
      <c r="AP845" s="2"/>
      <c r="AQ845" s="2"/>
    </row>
    <row r="846" spans="1:43" ht="15" hidden="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320"/>
      <c r="AJ846" s="2"/>
      <c r="AK846" s="2"/>
      <c r="AL846" s="2"/>
      <c r="AM846" s="2"/>
      <c r="AN846" s="2"/>
      <c r="AO846" s="2"/>
      <c r="AP846" s="2"/>
      <c r="AQ846" s="2"/>
    </row>
    <row r="847" spans="1:43" ht="15" hidden="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320"/>
      <c r="AJ847" s="2"/>
      <c r="AK847" s="2"/>
      <c r="AL847" s="2"/>
      <c r="AM847" s="2"/>
      <c r="AN847" s="2"/>
      <c r="AO847" s="2"/>
      <c r="AP847" s="2"/>
      <c r="AQ847" s="2"/>
    </row>
    <row r="848" spans="1:43" ht="15" hidden="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320"/>
      <c r="AJ848" s="2"/>
      <c r="AK848" s="2"/>
      <c r="AL848" s="2"/>
      <c r="AM848" s="2"/>
      <c r="AN848" s="2"/>
      <c r="AO848" s="2"/>
      <c r="AP848" s="2"/>
      <c r="AQ848" s="2"/>
    </row>
    <row r="849" spans="1:43" ht="15" hidden="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320"/>
      <c r="AJ849" s="2"/>
      <c r="AK849" s="2"/>
      <c r="AL849" s="2"/>
      <c r="AM849" s="2"/>
      <c r="AN849" s="2"/>
      <c r="AO849" s="2"/>
      <c r="AP849" s="2"/>
      <c r="AQ849" s="2"/>
    </row>
    <row r="850" spans="1:43" ht="15" hidden="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320"/>
      <c r="AJ850" s="2"/>
      <c r="AK850" s="2"/>
      <c r="AL850" s="2"/>
      <c r="AM850" s="2"/>
      <c r="AN850" s="2"/>
      <c r="AO850" s="2"/>
      <c r="AP850" s="2"/>
      <c r="AQ850" s="2"/>
    </row>
    <row r="851" spans="1:43" ht="15" hidden="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320"/>
      <c r="AJ851" s="2"/>
      <c r="AK851" s="2"/>
      <c r="AL851" s="2"/>
      <c r="AM851" s="2"/>
      <c r="AN851" s="2"/>
      <c r="AO851" s="2"/>
      <c r="AP851" s="2"/>
      <c r="AQ851" s="2"/>
    </row>
    <row r="852" spans="1:43" ht="15" hidden="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320"/>
      <c r="AJ852" s="2"/>
      <c r="AK852" s="2"/>
      <c r="AL852" s="2"/>
      <c r="AM852" s="2"/>
      <c r="AN852" s="2"/>
      <c r="AO852" s="2"/>
      <c r="AP852" s="2"/>
      <c r="AQ852" s="2"/>
    </row>
    <row r="853" spans="1:43" ht="15" hidden="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320"/>
      <c r="AJ853" s="2"/>
      <c r="AK853" s="2"/>
      <c r="AL853" s="2"/>
      <c r="AM853" s="2"/>
      <c r="AN853" s="2"/>
      <c r="AO853" s="2"/>
      <c r="AP853" s="2"/>
      <c r="AQ853" s="2"/>
    </row>
    <row r="854" spans="1:43" ht="15" hidden="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320"/>
      <c r="AJ854" s="2"/>
      <c r="AK854" s="2"/>
      <c r="AL854" s="2"/>
      <c r="AM854" s="2"/>
      <c r="AN854" s="2"/>
      <c r="AO854" s="2"/>
      <c r="AP854" s="2"/>
      <c r="AQ854" s="2"/>
    </row>
    <row r="855" spans="1:43" ht="15" hidden="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320"/>
      <c r="AJ855" s="2"/>
      <c r="AK855" s="2"/>
      <c r="AL855" s="2"/>
      <c r="AM855" s="2"/>
      <c r="AN855" s="2"/>
      <c r="AO855" s="2"/>
      <c r="AP855" s="2"/>
      <c r="AQ855" s="2"/>
    </row>
    <row r="856" spans="1:43" ht="15" hidden="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320"/>
      <c r="AJ856" s="2"/>
      <c r="AK856" s="2"/>
      <c r="AL856" s="2"/>
      <c r="AM856" s="2"/>
      <c r="AN856" s="2"/>
      <c r="AO856" s="2"/>
      <c r="AP856" s="2"/>
      <c r="AQ856" s="2"/>
    </row>
    <row r="857" spans="1:43" ht="15" hidden="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320"/>
      <c r="AJ857" s="2"/>
      <c r="AK857" s="2"/>
      <c r="AL857" s="2"/>
      <c r="AM857" s="2"/>
      <c r="AN857" s="2"/>
      <c r="AO857" s="2"/>
      <c r="AP857" s="2"/>
      <c r="AQ857" s="2"/>
    </row>
    <row r="858" spans="1:43" ht="15" hidden="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320"/>
      <c r="AJ858" s="2"/>
      <c r="AK858" s="2"/>
      <c r="AL858" s="2"/>
      <c r="AM858" s="2"/>
      <c r="AN858" s="2"/>
      <c r="AO858" s="2"/>
      <c r="AP858" s="2"/>
      <c r="AQ858" s="2"/>
    </row>
    <row r="859" spans="1:43" ht="15" hidden="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320"/>
      <c r="AJ859" s="2"/>
      <c r="AK859" s="2"/>
      <c r="AL859" s="2"/>
      <c r="AM859" s="2"/>
      <c r="AN859" s="2"/>
      <c r="AO859" s="2"/>
      <c r="AP859" s="2"/>
      <c r="AQ859" s="2"/>
    </row>
    <row r="860" spans="1:43" ht="15" hidden="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320"/>
      <c r="AJ860" s="2"/>
      <c r="AK860" s="2"/>
      <c r="AL860" s="2"/>
      <c r="AM860" s="2"/>
      <c r="AN860" s="2"/>
      <c r="AO860" s="2"/>
      <c r="AP860" s="2"/>
      <c r="AQ860" s="2"/>
    </row>
    <row r="861" spans="1:43" ht="15" hidden="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320"/>
      <c r="AJ861" s="2"/>
      <c r="AK861" s="2"/>
      <c r="AL861" s="2"/>
      <c r="AM861" s="2"/>
      <c r="AN861" s="2"/>
      <c r="AO861" s="2"/>
      <c r="AP861" s="2"/>
      <c r="AQ861" s="2"/>
    </row>
    <row r="862" spans="1:43" ht="15" hidden="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320"/>
      <c r="AJ862" s="2"/>
      <c r="AK862" s="2"/>
      <c r="AL862" s="2"/>
      <c r="AM862" s="2"/>
      <c r="AN862" s="2"/>
      <c r="AO862" s="2"/>
      <c r="AP862" s="2"/>
      <c r="AQ862" s="2"/>
    </row>
    <row r="863" spans="1:43" ht="15" hidden="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320"/>
      <c r="AJ863" s="2"/>
      <c r="AK863" s="2"/>
      <c r="AL863" s="2"/>
      <c r="AM863" s="2"/>
      <c r="AN863" s="2"/>
      <c r="AO863" s="2"/>
      <c r="AP863" s="2"/>
      <c r="AQ863" s="2"/>
    </row>
    <row r="864" spans="1:43" ht="15" hidden="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320"/>
      <c r="AJ864" s="2"/>
      <c r="AK864" s="2"/>
      <c r="AL864" s="2"/>
      <c r="AM864" s="2"/>
      <c r="AN864" s="2"/>
      <c r="AO864" s="2"/>
      <c r="AP864" s="2"/>
      <c r="AQ864" s="2"/>
    </row>
    <row r="865" spans="1:43" ht="15" hidden="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320"/>
      <c r="AJ865" s="2"/>
      <c r="AK865" s="2"/>
      <c r="AL865" s="2"/>
      <c r="AM865" s="2"/>
      <c r="AN865" s="2"/>
      <c r="AO865" s="2"/>
      <c r="AP865" s="2"/>
      <c r="AQ865" s="2"/>
    </row>
    <row r="866" spans="1:43" ht="15" hidden="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320"/>
      <c r="AJ866" s="2"/>
      <c r="AK866" s="2"/>
      <c r="AL866" s="2"/>
      <c r="AM866" s="2"/>
      <c r="AN866" s="2"/>
      <c r="AO866" s="2"/>
      <c r="AP866" s="2"/>
      <c r="AQ866" s="2"/>
    </row>
    <row r="867" spans="1:43" ht="15" hidden="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320"/>
      <c r="AJ867" s="2"/>
      <c r="AK867" s="2"/>
      <c r="AL867" s="2"/>
      <c r="AM867" s="2"/>
      <c r="AN867" s="2"/>
      <c r="AO867" s="2"/>
      <c r="AP867" s="2"/>
      <c r="AQ867" s="2"/>
    </row>
    <row r="868" spans="1:43" ht="15" hidden="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320"/>
      <c r="AJ868" s="2"/>
      <c r="AK868" s="2"/>
      <c r="AL868" s="2"/>
      <c r="AM868" s="2"/>
      <c r="AN868" s="2"/>
      <c r="AO868" s="2"/>
      <c r="AP868" s="2"/>
      <c r="AQ868" s="2"/>
    </row>
    <row r="869" spans="1:43" ht="15" hidden="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320"/>
      <c r="AJ869" s="2"/>
      <c r="AK869" s="2"/>
      <c r="AL869" s="2"/>
      <c r="AM869" s="2"/>
      <c r="AN869" s="2"/>
      <c r="AO869" s="2"/>
      <c r="AP869" s="2"/>
      <c r="AQ869" s="2"/>
    </row>
    <row r="870" spans="1:43" ht="15" hidden="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320"/>
      <c r="AJ870" s="2"/>
      <c r="AK870" s="2"/>
      <c r="AL870" s="2"/>
      <c r="AM870" s="2"/>
      <c r="AN870" s="2"/>
      <c r="AO870" s="2"/>
      <c r="AP870" s="2"/>
      <c r="AQ870" s="2"/>
    </row>
    <row r="871" spans="1:43" ht="15" hidden="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320"/>
      <c r="AJ871" s="2"/>
      <c r="AK871" s="2"/>
      <c r="AL871" s="2"/>
      <c r="AM871" s="2"/>
      <c r="AN871" s="2"/>
      <c r="AO871" s="2"/>
      <c r="AP871" s="2"/>
      <c r="AQ871" s="2"/>
    </row>
    <row r="872" spans="1:43" ht="15" hidden="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320"/>
      <c r="AJ872" s="2"/>
      <c r="AK872" s="2"/>
      <c r="AL872" s="2"/>
      <c r="AM872" s="2"/>
      <c r="AN872" s="2"/>
      <c r="AO872" s="2"/>
      <c r="AP872" s="2"/>
      <c r="AQ872" s="2"/>
    </row>
    <row r="873" spans="1:43" ht="15" hidden="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320"/>
      <c r="AJ873" s="2"/>
      <c r="AK873" s="2"/>
      <c r="AL873" s="2"/>
      <c r="AM873" s="2"/>
      <c r="AN873" s="2"/>
      <c r="AO873" s="2"/>
      <c r="AP873" s="2"/>
      <c r="AQ873" s="2"/>
    </row>
    <row r="874" spans="1:43" ht="15" hidden="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320"/>
      <c r="AJ874" s="2"/>
      <c r="AK874" s="2"/>
      <c r="AL874" s="2"/>
      <c r="AM874" s="2"/>
      <c r="AN874" s="2"/>
      <c r="AO874" s="2"/>
      <c r="AP874" s="2"/>
      <c r="AQ874" s="2"/>
    </row>
    <row r="875" spans="1:43" ht="15" hidden="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320"/>
      <c r="AJ875" s="2"/>
      <c r="AK875" s="2"/>
      <c r="AL875" s="2"/>
      <c r="AM875" s="2"/>
      <c r="AN875" s="2"/>
      <c r="AO875" s="2"/>
      <c r="AP875" s="2"/>
      <c r="AQ875" s="2"/>
    </row>
    <row r="876" spans="1:43" ht="15" hidden="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320"/>
      <c r="AJ876" s="2"/>
      <c r="AK876" s="2"/>
      <c r="AL876" s="2"/>
      <c r="AM876" s="2"/>
      <c r="AN876" s="2"/>
      <c r="AO876" s="2"/>
      <c r="AP876" s="2"/>
      <c r="AQ876" s="2"/>
    </row>
    <row r="877" spans="1:43" ht="15" hidden="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320"/>
      <c r="AJ877" s="2"/>
      <c r="AK877" s="2"/>
      <c r="AL877" s="2"/>
      <c r="AM877" s="2"/>
      <c r="AN877" s="2"/>
      <c r="AO877" s="2"/>
      <c r="AP877" s="2"/>
      <c r="AQ877" s="2"/>
    </row>
    <row r="878" spans="1:43" ht="15" hidden="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320"/>
      <c r="AJ878" s="2"/>
      <c r="AK878" s="2"/>
      <c r="AL878" s="2"/>
      <c r="AM878" s="2"/>
      <c r="AN878" s="2"/>
      <c r="AO878" s="2"/>
      <c r="AP878" s="2"/>
      <c r="AQ878" s="2"/>
    </row>
    <row r="879" spans="1:43" ht="15" hidden="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320"/>
      <c r="AJ879" s="2"/>
      <c r="AK879" s="2"/>
      <c r="AL879" s="2"/>
      <c r="AM879" s="2"/>
      <c r="AN879" s="2"/>
      <c r="AO879" s="2"/>
      <c r="AP879" s="2"/>
      <c r="AQ879" s="2"/>
    </row>
    <row r="880" spans="1:43" ht="15" hidden="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320"/>
      <c r="AJ880" s="2"/>
      <c r="AK880" s="2"/>
      <c r="AL880" s="2"/>
      <c r="AM880" s="2"/>
      <c r="AN880" s="2"/>
      <c r="AO880" s="2"/>
      <c r="AP880" s="2"/>
      <c r="AQ880" s="2"/>
    </row>
    <row r="881" spans="1:43" ht="15" hidden="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320"/>
      <c r="AJ881" s="2"/>
      <c r="AK881" s="2"/>
      <c r="AL881" s="2"/>
      <c r="AM881" s="2"/>
      <c r="AN881" s="2"/>
      <c r="AO881" s="2"/>
      <c r="AP881" s="2"/>
      <c r="AQ881" s="2"/>
    </row>
    <row r="882" spans="1:43" ht="15" hidden="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320"/>
      <c r="AJ882" s="2"/>
      <c r="AK882" s="2"/>
      <c r="AL882" s="2"/>
      <c r="AM882" s="2"/>
      <c r="AN882" s="2"/>
      <c r="AO882" s="2"/>
      <c r="AP882" s="2"/>
      <c r="AQ882" s="2"/>
    </row>
    <row r="883" spans="1:43" ht="15" hidden="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320"/>
      <c r="AJ883" s="2"/>
      <c r="AK883" s="2"/>
      <c r="AL883" s="2"/>
      <c r="AM883" s="2"/>
      <c r="AN883" s="2"/>
      <c r="AO883" s="2"/>
      <c r="AP883" s="2"/>
      <c r="AQ883" s="2"/>
    </row>
    <row r="884" spans="1:43" ht="15" hidden="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320"/>
      <c r="AJ884" s="2"/>
      <c r="AK884" s="2"/>
      <c r="AL884" s="2"/>
      <c r="AM884" s="2"/>
      <c r="AN884" s="2"/>
      <c r="AO884" s="2"/>
      <c r="AP884" s="2"/>
      <c r="AQ884" s="2"/>
    </row>
    <row r="885" spans="1:43" ht="15" hidden="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320"/>
      <c r="AJ885" s="2"/>
      <c r="AK885" s="2"/>
      <c r="AL885" s="2"/>
      <c r="AM885" s="2"/>
      <c r="AN885" s="2"/>
      <c r="AO885" s="2"/>
      <c r="AP885" s="2"/>
      <c r="AQ885" s="2"/>
    </row>
    <row r="886" spans="1:43" ht="15" hidden="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320"/>
      <c r="AJ886" s="2"/>
      <c r="AK886" s="2"/>
      <c r="AL886" s="2"/>
      <c r="AM886" s="2"/>
      <c r="AN886" s="2"/>
      <c r="AO886" s="2"/>
      <c r="AP886" s="2"/>
      <c r="AQ886" s="2"/>
    </row>
    <row r="887" spans="1:43" ht="15" hidden="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320"/>
      <c r="AJ887" s="2"/>
      <c r="AK887" s="2"/>
      <c r="AL887" s="2"/>
      <c r="AM887" s="2"/>
      <c r="AN887" s="2"/>
      <c r="AO887" s="2"/>
      <c r="AP887" s="2"/>
      <c r="AQ887" s="2"/>
    </row>
    <row r="888" spans="1:43" ht="15" hidden="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320"/>
      <c r="AJ888" s="2"/>
      <c r="AK888" s="2"/>
      <c r="AL888" s="2"/>
      <c r="AM888" s="2"/>
      <c r="AN888" s="2"/>
      <c r="AO888" s="2"/>
      <c r="AP888" s="2"/>
      <c r="AQ888" s="2"/>
    </row>
    <row r="889" spans="1:43" ht="15" hidden="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320"/>
      <c r="AJ889" s="2"/>
      <c r="AK889" s="2"/>
      <c r="AL889" s="2"/>
      <c r="AM889" s="2"/>
      <c r="AN889" s="2"/>
      <c r="AO889" s="2"/>
      <c r="AP889" s="2"/>
      <c r="AQ889" s="2"/>
    </row>
    <row r="890" spans="1:43" ht="15" hidden="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320"/>
      <c r="AJ890" s="2"/>
      <c r="AK890" s="2"/>
      <c r="AL890" s="2"/>
      <c r="AM890" s="2"/>
      <c r="AN890" s="2"/>
      <c r="AO890" s="2"/>
      <c r="AP890" s="2"/>
      <c r="AQ890" s="2"/>
    </row>
    <row r="891" spans="1:43" ht="15" hidden="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320"/>
      <c r="AJ891" s="2"/>
      <c r="AK891" s="2"/>
      <c r="AL891" s="2"/>
      <c r="AM891" s="2"/>
      <c r="AN891" s="2"/>
      <c r="AO891" s="2"/>
      <c r="AP891" s="2"/>
      <c r="AQ891" s="2"/>
    </row>
    <row r="892" spans="1:43" ht="15" hidden="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320"/>
      <c r="AJ892" s="2"/>
      <c r="AK892" s="2"/>
      <c r="AL892" s="2"/>
      <c r="AM892" s="2"/>
      <c r="AN892" s="2"/>
      <c r="AO892" s="2"/>
      <c r="AP892" s="2"/>
      <c r="AQ892" s="2"/>
    </row>
    <row r="893" spans="1:43" ht="15" hidden="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320"/>
      <c r="AJ893" s="2"/>
      <c r="AK893" s="2"/>
      <c r="AL893" s="2"/>
      <c r="AM893" s="2"/>
      <c r="AN893" s="2"/>
      <c r="AO893" s="2"/>
      <c r="AP893" s="2"/>
      <c r="AQ893" s="2"/>
    </row>
    <row r="894" spans="1:43" ht="15" hidden="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320"/>
      <c r="AJ894" s="2"/>
      <c r="AK894" s="2"/>
      <c r="AL894" s="2"/>
      <c r="AM894" s="2"/>
      <c r="AN894" s="2"/>
      <c r="AO894" s="2"/>
      <c r="AP894" s="2"/>
      <c r="AQ894" s="2"/>
    </row>
    <row r="895" spans="1:43" ht="15" hidden="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320"/>
      <c r="AJ895" s="2"/>
      <c r="AK895" s="2"/>
      <c r="AL895" s="2"/>
      <c r="AM895" s="2"/>
      <c r="AN895" s="2"/>
      <c r="AO895" s="2"/>
      <c r="AP895" s="2"/>
      <c r="AQ895" s="2"/>
    </row>
    <row r="896" spans="1:43" ht="15" hidden="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320"/>
      <c r="AJ896" s="2"/>
      <c r="AK896" s="2"/>
      <c r="AL896" s="2"/>
      <c r="AM896" s="2"/>
      <c r="AN896" s="2"/>
      <c r="AO896" s="2"/>
      <c r="AP896" s="2"/>
      <c r="AQ896" s="2"/>
    </row>
    <row r="897" spans="1:43" ht="15" hidden="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320"/>
      <c r="AJ897" s="2"/>
      <c r="AK897" s="2"/>
      <c r="AL897" s="2"/>
      <c r="AM897" s="2"/>
      <c r="AN897" s="2"/>
      <c r="AO897" s="2"/>
      <c r="AP897" s="2"/>
      <c r="AQ897" s="2"/>
    </row>
    <row r="898" spans="1:43" ht="15" hidden="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320"/>
      <c r="AJ898" s="2"/>
      <c r="AK898" s="2"/>
      <c r="AL898" s="2"/>
      <c r="AM898" s="2"/>
      <c r="AN898" s="2"/>
      <c r="AO898" s="2"/>
      <c r="AP898" s="2"/>
      <c r="AQ898" s="2"/>
    </row>
    <row r="899" spans="1:43" ht="15" hidden="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320"/>
      <c r="AJ899" s="2"/>
      <c r="AK899" s="2"/>
      <c r="AL899" s="2"/>
      <c r="AM899" s="2"/>
      <c r="AN899" s="2"/>
      <c r="AO899" s="2"/>
      <c r="AP899" s="2"/>
      <c r="AQ899" s="2"/>
    </row>
    <row r="900" spans="1:43" ht="15" hidden="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320"/>
      <c r="AJ900" s="2"/>
      <c r="AK900" s="2"/>
      <c r="AL900" s="2"/>
      <c r="AM900" s="2"/>
      <c r="AN900" s="2"/>
      <c r="AO900" s="2"/>
      <c r="AP900" s="2"/>
      <c r="AQ900" s="2"/>
    </row>
    <row r="901" spans="1:43" ht="15" hidden="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320"/>
      <c r="AJ901" s="2"/>
      <c r="AK901" s="2"/>
      <c r="AL901" s="2"/>
      <c r="AM901" s="2"/>
      <c r="AN901" s="2"/>
      <c r="AO901" s="2"/>
      <c r="AP901" s="2"/>
      <c r="AQ901" s="2"/>
    </row>
    <row r="902" spans="1:43" ht="15" hidden="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320"/>
      <c r="AJ902" s="2"/>
      <c r="AK902" s="2"/>
      <c r="AL902" s="2"/>
      <c r="AM902" s="2"/>
      <c r="AN902" s="2"/>
      <c r="AO902" s="2"/>
      <c r="AP902" s="2"/>
      <c r="AQ902" s="2"/>
    </row>
    <row r="903" spans="1:43" ht="15" hidden="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320"/>
      <c r="AJ903" s="2"/>
      <c r="AK903" s="2"/>
      <c r="AL903" s="2"/>
      <c r="AM903" s="2"/>
      <c r="AN903" s="2"/>
      <c r="AO903" s="2"/>
      <c r="AP903" s="2"/>
      <c r="AQ903" s="2"/>
    </row>
    <row r="904" spans="1:43" ht="15" hidden="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320"/>
      <c r="AJ904" s="2"/>
      <c r="AK904" s="2"/>
      <c r="AL904" s="2"/>
      <c r="AM904" s="2"/>
      <c r="AN904" s="2"/>
      <c r="AO904" s="2"/>
      <c r="AP904" s="2"/>
      <c r="AQ904" s="2"/>
    </row>
    <row r="905" spans="1:43" ht="15" hidden="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320"/>
      <c r="AJ905" s="2"/>
      <c r="AK905" s="2"/>
      <c r="AL905" s="2"/>
      <c r="AM905" s="2"/>
      <c r="AN905" s="2"/>
      <c r="AO905" s="2"/>
      <c r="AP905" s="2"/>
      <c r="AQ905" s="2"/>
    </row>
    <row r="906" spans="1:43" ht="15" hidden="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320"/>
      <c r="AJ906" s="2"/>
      <c r="AK906" s="2"/>
      <c r="AL906" s="2"/>
      <c r="AM906" s="2"/>
      <c r="AN906" s="2"/>
      <c r="AO906" s="2"/>
      <c r="AP906" s="2"/>
      <c r="AQ906" s="2"/>
    </row>
    <row r="907" spans="1:43" ht="15" hidden="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320"/>
      <c r="AJ907" s="2"/>
      <c r="AK907" s="2"/>
      <c r="AL907" s="2"/>
      <c r="AM907" s="2"/>
      <c r="AN907" s="2"/>
      <c r="AO907" s="2"/>
      <c r="AP907" s="2"/>
      <c r="AQ907" s="2"/>
    </row>
    <row r="908" spans="1:43" ht="15" hidden="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320"/>
      <c r="AJ908" s="2"/>
      <c r="AK908" s="2"/>
      <c r="AL908" s="2"/>
      <c r="AM908" s="2"/>
      <c r="AN908" s="2"/>
      <c r="AO908" s="2"/>
      <c r="AP908" s="2"/>
      <c r="AQ908" s="2"/>
    </row>
    <row r="909" spans="1:43" ht="15" hidden="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320"/>
      <c r="AJ909" s="2"/>
      <c r="AK909" s="2"/>
      <c r="AL909" s="2"/>
      <c r="AM909" s="2"/>
      <c r="AN909" s="2"/>
      <c r="AO909" s="2"/>
      <c r="AP909" s="2"/>
      <c r="AQ909" s="2"/>
    </row>
    <row r="910" spans="1:43" ht="15" hidden="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320"/>
      <c r="AJ910" s="2"/>
      <c r="AK910" s="2"/>
      <c r="AL910" s="2"/>
      <c r="AM910" s="2"/>
      <c r="AN910" s="2"/>
      <c r="AO910" s="2"/>
      <c r="AP910" s="2"/>
      <c r="AQ910" s="2"/>
    </row>
    <row r="911" spans="1:43" ht="15" hidden="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320"/>
      <c r="AJ911" s="2"/>
      <c r="AK911" s="2"/>
      <c r="AL911" s="2"/>
      <c r="AM911" s="2"/>
      <c r="AN911" s="2"/>
      <c r="AO911" s="2"/>
      <c r="AP911" s="2"/>
      <c r="AQ911" s="2"/>
    </row>
    <row r="912" spans="1:43" ht="15" hidden="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320"/>
      <c r="AJ912" s="2"/>
      <c r="AK912" s="2"/>
      <c r="AL912" s="2"/>
      <c r="AM912" s="2"/>
      <c r="AN912" s="2"/>
      <c r="AO912" s="2"/>
      <c r="AP912" s="2"/>
      <c r="AQ912" s="2"/>
    </row>
    <row r="913" spans="1:43" ht="15" hidden="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320"/>
      <c r="AJ913" s="2"/>
      <c r="AK913" s="2"/>
      <c r="AL913" s="2"/>
      <c r="AM913" s="2"/>
      <c r="AN913" s="2"/>
      <c r="AO913" s="2"/>
      <c r="AP913" s="2"/>
      <c r="AQ913" s="2"/>
    </row>
    <row r="914" spans="1:43" ht="15" hidden="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320"/>
      <c r="AJ914" s="2"/>
      <c r="AK914" s="2"/>
      <c r="AL914" s="2"/>
      <c r="AM914" s="2"/>
      <c r="AN914" s="2"/>
      <c r="AO914" s="2"/>
      <c r="AP914" s="2"/>
      <c r="AQ914" s="2"/>
    </row>
    <row r="915" spans="1:43" ht="15" hidden="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320"/>
      <c r="AJ915" s="2"/>
      <c r="AK915" s="2"/>
      <c r="AL915" s="2"/>
      <c r="AM915" s="2"/>
      <c r="AN915" s="2"/>
      <c r="AO915" s="2"/>
      <c r="AP915" s="2"/>
      <c r="AQ915" s="2"/>
    </row>
    <row r="916" spans="1:43" ht="15" hidden="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320"/>
      <c r="AJ916" s="2"/>
      <c r="AK916" s="2"/>
      <c r="AL916" s="2"/>
      <c r="AM916" s="2"/>
      <c r="AN916" s="2"/>
      <c r="AO916" s="2"/>
      <c r="AP916" s="2"/>
      <c r="AQ916" s="2"/>
    </row>
    <row r="917" spans="1:43" ht="15" hidden="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320"/>
      <c r="AJ917" s="2"/>
      <c r="AK917" s="2"/>
      <c r="AL917" s="2"/>
      <c r="AM917" s="2"/>
      <c r="AN917" s="2"/>
      <c r="AO917" s="2"/>
      <c r="AP917" s="2"/>
      <c r="AQ917" s="2"/>
    </row>
    <row r="918" spans="1:43" ht="15" hidden="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320"/>
      <c r="AJ918" s="2"/>
      <c r="AK918" s="2"/>
      <c r="AL918" s="2"/>
      <c r="AM918" s="2"/>
      <c r="AN918" s="2"/>
      <c r="AO918" s="2"/>
      <c r="AP918" s="2"/>
      <c r="AQ918" s="2"/>
    </row>
    <row r="919" spans="1:43" ht="15" hidden="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320"/>
      <c r="AJ919" s="2"/>
      <c r="AK919" s="2"/>
      <c r="AL919" s="2"/>
      <c r="AM919" s="2"/>
      <c r="AN919" s="2"/>
      <c r="AO919" s="2"/>
      <c r="AP919" s="2"/>
      <c r="AQ919" s="2"/>
    </row>
    <row r="920" spans="1:43" ht="15" hidden="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320"/>
      <c r="AJ920" s="2"/>
      <c r="AK920" s="2"/>
      <c r="AL920" s="2"/>
      <c r="AM920" s="2"/>
      <c r="AN920" s="2"/>
      <c r="AO920" s="2"/>
      <c r="AP920" s="2"/>
      <c r="AQ920" s="2"/>
    </row>
    <row r="921" spans="1:43" ht="15" hidden="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320"/>
      <c r="AJ921" s="2"/>
      <c r="AK921" s="2"/>
      <c r="AL921" s="2"/>
      <c r="AM921" s="2"/>
      <c r="AN921" s="2"/>
      <c r="AO921" s="2"/>
      <c r="AP921" s="2"/>
      <c r="AQ921" s="2"/>
    </row>
    <row r="922" spans="1:43" ht="15" hidden="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320"/>
      <c r="AJ922" s="2"/>
      <c r="AK922" s="2"/>
      <c r="AL922" s="2"/>
      <c r="AM922" s="2"/>
      <c r="AN922" s="2"/>
      <c r="AO922" s="2"/>
      <c r="AP922" s="2"/>
      <c r="AQ922" s="2"/>
    </row>
    <row r="923" spans="1:43" ht="15" hidden="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320"/>
      <c r="AJ923" s="2"/>
      <c r="AK923" s="2"/>
      <c r="AL923" s="2"/>
      <c r="AM923" s="2"/>
      <c r="AN923" s="2"/>
      <c r="AO923" s="2"/>
      <c r="AP923" s="2"/>
      <c r="AQ923" s="2"/>
    </row>
    <row r="924" spans="1:43" ht="15" hidden="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320"/>
      <c r="AJ924" s="2"/>
      <c r="AK924" s="2"/>
      <c r="AL924" s="2"/>
      <c r="AM924" s="2"/>
      <c r="AN924" s="2"/>
      <c r="AO924" s="2"/>
      <c r="AP924" s="2"/>
      <c r="AQ924" s="2"/>
    </row>
    <row r="925" spans="1:43" ht="15" hidden="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320"/>
      <c r="AJ925" s="2"/>
      <c r="AK925" s="2"/>
      <c r="AL925" s="2"/>
      <c r="AM925" s="2"/>
      <c r="AN925" s="2"/>
      <c r="AO925" s="2"/>
      <c r="AP925" s="2"/>
      <c r="AQ925" s="2"/>
    </row>
    <row r="926" spans="1:43" ht="15" hidden="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320"/>
      <c r="AJ926" s="2"/>
      <c r="AK926" s="2"/>
      <c r="AL926" s="2"/>
      <c r="AM926" s="2"/>
      <c r="AN926" s="2"/>
      <c r="AO926" s="2"/>
      <c r="AP926" s="2"/>
      <c r="AQ926" s="2"/>
    </row>
    <row r="927" spans="1:43" ht="15" hidden="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320"/>
      <c r="AJ927" s="2"/>
      <c r="AK927" s="2"/>
      <c r="AL927" s="2"/>
      <c r="AM927" s="2"/>
      <c r="AN927" s="2"/>
      <c r="AO927" s="2"/>
      <c r="AP927" s="2"/>
      <c r="AQ927" s="2"/>
    </row>
    <row r="928" spans="1:43" ht="15" hidden="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320"/>
      <c r="AJ928" s="2"/>
      <c r="AK928" s="2"/>
      <c r="AL928" s="2"/>
      <c r="AM928" s="2"/>
      <c r="AN928" s="2"/>
      <c r="AO928" s="2"/>
      <c r="AP928" s="2"/>
      <c r="AQ928" s="2"/>
    </row>
    <row r="929" spans="1:43" ht="15" hidden="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320"/>
      <c r="AJ929" s="2"/>
      <c r="AK929" s="2"/>
      <c r="AL929" s="2"/>
      <c r="AM929" s="2"/>
      <c r="AN929" s="2"/>
      <c r="AO929" s="2"/>
      <c r="AP929" s="2"/>
      <c r="AQ929" s="2"/>
    </row>
    <row r="930" spans="1:43" ht="15" hidden="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320"/>
      <c r="AJ930" s="2"/>
      <c r="AK930" s="2"/>
      <c r="AL930" s="2"/>
      <c r="AM930" s="2"/>
      <c r="AN930" s="2"/>
      <c r="AO930" s="2"/>
      <c r="AP930" s="2"/>
      <c r="AQ930" s="2"/>
    </row>
    <row r="931" spans="1:43" ht="15" hidden="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320"/>
      <c r="AJ931" s="2"/>
      <c r="AK931" s="2"/>
      <c r="AL931" s="2"/>
      <c r="AM931" s="2"/>
      <c r="AN931" s="2"/>
      <c r="AO931" s="2"/>
      <c r="AP931" s="2"/>
      <c r="AQ931" s="2"/>
    </row>
    <row r="932" spans="1:43" ht="15" hidden="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320"/>
      <c r="AJ932" s="2"/>
      <c r="AK932" s="2"/>
      <c r="AL932" s="2"/>
      <c r="AM932" s="2"/>
      <c r="AN932" s="2"/>
      <c r="AO932" s="2"/>
      <c r="AP932" s="2"/>
      <c r="AQ932" s="2"/>
    </row>
    <row r="933" spans="1:43" ht="15" hidden="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320"/>
      <c r="AJ933" s="2"/>
      <c r="AK933" s="2"/>
      <c r="AL933" s="2"/>
      <c r="AM933" s="2"/>
      <c r="AN933" s="2"/>
      <c r="AO933" s="2"/>
      <c r="AP933" s="2"/>
      <c r="AQ933" s="2"/>
    </row>
    <row r="934" spans="1:43" ht="15" hidden="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320"/>
      <c r="AJ934" s="2"/>
      <c r="AK934" s="2"/>
      <c r="AL934" s="2"/>
      <c r="AM934" s="2"/>
      <c r="AN934" s="2"/>
      <c r="AO934" s="2"/>
      <c r="AP934" s="2"/>
      <c r="AQ934" s="2"/>
    </row>
    <row r="935" spans="1:43" ht="15" hidden="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320"/>
      <c r="AJ935" s="2"/>
      <c r="AK935" s="2"/>
      <c r="AL935" s="2"/>
      <c r="AM935" s="2"/>
      <c r="AN935" s="2"/>
      <c r="AO935" s="2"/>
      <c r="AP935" s="2"/>
      <c r="AQ935" s="2"/>
    </row>
    <row r="936" spans="1:43" ht="15" hidden="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320"/>
      <c r="AJ936" s="2"/>
      <c r="AK936" s="2"/>
      <c r="AL936" s="2"/>
      <c r="AM936" s="2"/>
      <c r="AN936" s="2"/>
      <c r="AO936" s="2"/>
      <c r="AP936" s="2"/>
      <c r="AQ936" s="2"/>
    </row>
    <row r="937" spans="1:43" ht="15" hidden="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320"/>
      <c r="AJ937" s="2"/>
      <c r="AK937" s="2"/>
      <c r="AL937" s="2"/>
      <c r="AM937" s="2"/>
      <c r="AN937" s="2"/>
      <c r="AO937" s="2"/>
      <c r="AP937" s="2"/>
      <c r="AQ937" s="2"/>
    </row>
    <row r="938" spans="1:43" ht="15" hidden="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320"/>
      <c r="AJ938" s="2"/>
      <c r="AK938" s="2"/>
      <c r="AL938" s="2"/>
      <c r="AM938" s="2"/>
      <c r="AN938" s="2"/>
      <c r="AO938" s="2"/>
      <c r="AP938" s="2"/>
      <c r="AQ938" s="2"/>
    </row>
    <row r="939" spans="1:43" ht="15" hidden="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320"/>
      <c r="AJ939" s="2"/>
      <c r="AK939" s="2"/>
      <c r="AL939" s="2"/>
      <c r="AM939" s="2"/>
      <c r="AN939" s="2"/>
      <c r="AO939" s="2"/>
      <c r="AP939" s="2"/>
      <c r="AQ939" s="2"/>
    </row>
    <row r="940" spans="1:43" ht="15" hidden="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320"/>
      <c r="AJ940" s="2"/>
      <c r="AK940" s="2"/>
      <c r="AL940" s="2"/>
      <c r="AM940" s="2"/>
      <c r="AN940" s="2"/>
      <c r="AO940" s="2"/>
      <c r="AP940" s="2"/>
      <c r="AQ940" s="2"/>
    </row>
    <row r="941" spans="1:43" ht="15" hidden="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320"/>
      <c r="AJ941" s="2"/>
      <c r="AK941" s="2"/>
      <c r="AL941" s="2"/>
      <c r="AM941" s="2"/>
      <c r="AN941" s="2"/>
      <c r="AO941" s="2"/>
      <c r="AP941" s="2"/>
      <c r="AQ941" s="2"/>
    </row>
    <row r="942" spans="1:43" ht="15" hidden="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320"/>
      <c r="AJ942" s="2"/>
      <c r="AK942" s="2"/>
      <c r="AL942" s="2"/>
      <c r="AM942" s="2"/>
      <c r="AN942" s="2"/>
      <c r="AO942" s="2"/>
      <c r="AP942" s="2"/>
      <c r="AQ942" s="2"/>
    </row>
    <row r="943" spans="1:43" ht="15" hidden="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320"/>
      <c r="AJ943" s="2"/>
      <c r="AK943" s="2"/>
      <c r="AL943" s="2"/>
      <c r="AM943" s="2"/>
      <c r="AN943" s="2"/>
      <c r="AO943" s="2"/>
      <c r="AP943" s="2"/>
      <c r="AQ943" s="2"/>
    </row>
    <row r="944" spans="1:43" ht="15" hidden="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320"/>
      <c r="AJ944" s="2"/>
      <c r="AK944" s="2"/>
      <c r="AL944" s="2"/>
      <c r="AM944" s="2"/>
      <c r="AN944" s="2"/>
      <c r="AO944" s="2"/>
      <c r="AP944" s="2"/>
      <c r="AQ944" s="2"/>
    </row>
    <row r="945" spans="1:43" ht="15" hidden="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320"/>
      <c r="AJ945" s="2"/>
      <c r="AK945" s="2"/>
      <c r="AL945" s="2"/>
      <c r="AM945" s="2"/>
      <c r="AN945" s="2"/>
      <c r="AO945" s="2"/>
      <c r="AP945" s="2"/>
      <c r="AQ945" s="2"/>
    </row>
    <row r="946" spans="1:43" ht="15" hidden="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320"/>
      <c r="AJ946" s="2"/>
      <c r="AK946" s="2"/>
      <c r="AL946" s="2"/>
      <c r="AM946" s="2"/>
      <c r="AN946" s="2"/>
      <c r="AO946" s="2"/>
      <c r="AP946" s="2"/>
      <c r="AQ946" s="2"/>
    </row>
    <row r="947" spans="1:43" ht="15" hidden="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320"/>
      <c r="AJ947" s="2"/>
      <c r="AK947" s="2"/>
      <c r="AL947" s="2"/>
      <c r="AM947" s="2"/>
      <c r="AN947" s="2"/>
      <c r="AO947" s="2"/>
      <c r="AP947" s="2"/>
      <c r="AQ947" s="2"/>
    </row>
    <row r="948" spans="1:43" ht="15" hidden="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320"/>
      <c r="AJ948" s="2"/>
      <c r="AK948" s="2"/>
      <c r="AL948" s="2"/>
      <c r="AM948" s="2"/>
      <c r="AN948" s="2"/>
      <c r="AO948" s="2"/>
      <c r="AP948" s="2"/>
      <c r="AQ948" s="2"/>
    </row>
    <row r="949" spans="1:43" ht="15" hidden="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320"/>
      <c r="AJ949" s="2"/>
      <c r="AK949" s="2"/>
      <c r="AL949" s="2"/>
      <c r="AM949" s="2"/>
      <c r="AN949" s="2"/>
      <c r="AO949" s="2"/>
      <c r="AP949" s="2"/>
      <c r="AQ949" s="2"/>
    </row>
    <row r="950" spans="1:43" ht="15" hidden="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320"/>
      <c r="AJ950" s="2"/>
      <c r="AK950" s="2"/>
      <c r="AL950" s="2"/>
      <c r="AM950" s="2"/>
      <c r="AN950" s="2"/>
      <c r="AO950" s="2"/>
      <c r="AP950" s="2"/>
      <c r="AQ950" s="2"/>
    </row>
    <row r="951" spans="1:43" ht="15" hidden="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320"/>
      <c r="AJ951" s="2"/>
      <c r="AK951" s="2"/>
      <c r="AL951" s="2"/>
      <c r="AM951" s="2"/>
      <c r="AN951" s="2"/>
      <c r="AO951" s="2"/>
      <c r="AP951" s="2"/>
      <c r="AQ951" s="2"/>
    </row>
    <row r="952" spans="1:43" ht="15" hidden="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320"/>
      <c r="AJ952" s="2"/>
      <c r="AK952" s="2"/>
      <c r="AL952" s="2"/>
      <c r="AM952" s="2"/>
      <c r="AN952" s="2"/>
      <c r="AO952" s="2"/>
      <c r="AP952" s="2"/>
      <c r="AQ952" s="2"/>
    </row>
    <row r="953" spans="1:43" ht="15" hidden="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320"/>
      <c r="AJ953" s="2"/>
      <c r="AK953" s="2"/>
      <c r="AL953" s="2"/>
      <c r="AM953" s="2"/>
      <c r="AN953" s="2"/>
      <c r="AO953" s="2"/>
      <c r="AP953" s="2"/>
      <c r="AQ953" s="2"/>
    </row>
    <row r="954" spans="1:43" ht="15" hidden="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320"/>
      <c r="AJ954" s="2"/>
      <c r="AK954" s="2"/>
      <c r="AL954" s="2"/>
      <c r="AM954" s="2"/>
      <c r="AN954" s="2"/>
      <c r="AO954" s="2"/>
      <c r="AP954" s="2"/>
      <c r="AQ954" s="2"/>
    </row>
    <row r="955" spans="1:43" ht="15" hidden="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320"/>
      <c r="AJ955" s="2"/>
      <c r="AK955" s="2"/>
      <c r="AL955" s="2"/>
      <c r="AM955" s="2"/>
      <c r="AN955" s="2"/>
      <c r="AO955" s="2"/>
      <c r="AP955" s="2"/>
      <c r="AQ955" s="2"/>
    </row>
    <row r="956" spans="1:43" ht="15" hidden="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320"/>
      <c r="AJ956" s="2"/>
      <c r="AK956" s="2"/>
      <c r="AL956" s="2"/>
      <c r="AM956" s="2"/>
      <c r="AN956" s="2"/>
      <c r="AO956" s="2"/>
      <c r="AP956" s="2"/>
      <c r="AQ956" s="2"/>
    </row>
    <row r="957" spans="1:43" ht="15" hidden="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320"/>
      <c r="AJ957" s="2"/>
      <c r="AK957" s="2"/>
      <c r="AL957" s="2"/>
      <c r="AM957" s="2"/>
      <c r="AN957" s="2"/>
      <c r="AO957" s="2"/>
      <c r="AP957" s="2"/>
      <c r="AQ957" s="2"/>
    </row>
    <row r="958" spans="1:43" ht="15" hidden="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320"/>
      <c r="AJ958" s="2"/>
      <c r="AK958" s="2"/>
      <c r="AL958" s="2"/>
      <c r="AM958" s="2"/>
      <c r="AN958" s="2"/>
      <c r="AO958" s="2"/>
      <c r="AP958" s="2"/>
      <c r="AQ958" s="2"/>
    </row>
    <row r="959" spans="1:43" ht="15" hidden="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320"/>
      <c r="AJ959" s="2"/>
      <c r="AK959" s="2"/>
      <c r="AL959" s="2"/>
      <c r="AM959" s="2"/>
      <c r="AN959" s="2"/>
      <c r="AO959" s="2"/>
      <c r="AP959" s="2"/>
      <c r="AQ959" s="2"/>
    </row>
    <row r="960" spans="1:43" ht="15" hidden="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320"/>
      <c r="AJ960" s="2"/>
      <c r="AK960" s="2"/>
      <c r="AL960" s="2"/>
      <c r="AM960" s="2"/>
      <c r="AN960" s="2"/>
      <c r="AO960" s="2"/>
      <c r="AP960" s="2"/>
      <c r="AQ960" s="2"/>
    </row>
    <row r="961" spans="1:43" ht="15" hidden="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320"/>
      <c r="AJ961" s="2"/>
      <c r="AK961" s="2"/>
      <c r="AL961" s="2"/>
      <c r="AM961" s="2"/>
      <c r="AN961" s="2"/>
      <c r="AO961" s="2"/>
      <c r="AP961" s="2"/>
      <c r="AQ961" s="2"/>
    </row>
    <row r="962" spans="1:43" ht="15" hidden="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320"/>
      <c r="AJ962" s="2"/>
      <c r="AK962" s="2"/>
      <c r="AL962" s="2"/>
      <c r="AM962" s="2"/>
      <c r="AN962" s="2"/>
      <c r="AO962" s="2"/>
      <c r="AP962" s="2"/>
      <c r="AQ962" s="2"/>
    </row>
    <row r="963" spans="1:43" ht="15" hidden="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320"/>
      <c r="AJ963" s="2"/>
      <c r="AK963" s="2"/>
      <c r="AL963" s="2"/>
      <c r="AM963" s="2"/>
      <c r="AN963" s="2"/>
      <c r="AO963" s="2"/>
      <c r="AP963" s="2"/>
      <c r="AQ963" s="2"/>
    </row>
    <row r="964" spans="1:43" ht="15" hidden="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320"/>
      <c r="AJ964" s="2"/>
      <c r="AK964" s="2"/>
      <c r="AL964" s="2"/>
      <c r="AM964" s="2"/>
      <c r="AN964" s="2"/>
      <c r="AO964" s="2"/>
      <c r="AP964" s="2"/>
      <c r="AQ964" s="2"/>
    </row>
    <row r="965" spans="1:43" ht="15" hidden="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320"/>
      <c r="AJ965" s="2"/>
      <c r="AK965" s="2"/>
      <c r="AL965" s="2"/>
      <c r="AM965" s="2"/>
      <c r="AN965" s="2"/>
      <c r="AO965" s="2"/>
      <c r="AP965" s="2"/>
      <c r="AQ965" s="2"/>
    </row>
    <row r="966" spans="1:43" ht="15" hidden="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320"/>
      <c r="AJ966" s="2"/>
      <c r="AK966" s="2"/>
      <c r="AL966" s="2"/>
      <c r="AM966" s="2"/>
      <c r="AN966" s="2"/>
      <c r="AO966" s="2"/>
      <c r="AP966" s="2"/>
      <c r="AQ966" s="2"/>
    </row>
    <row r="967" spans="1:43" ht="15" hidden="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320"/>
      <c r="AJ967" s="2"/>
      <c r="AK967" s="2"/>
      <c r="AL967" s="2"/>
      <c r="AM967" s="2"/>
      <c r="AN967" s="2"/>
      <c r="AO967" s="2"/>
      <c r="AP967" s="2"/>
      <c r="AQ967" s="2"/>
    </row>
    <row r="968" spans="1:43" ht="15" hidden="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320"/>
      <c r="AJ968" s="2"/>
      <c r="AK968" s="2"/>
      <c r="AL968" s="2"/>
      <c r="AM968" s="2"/>
      <c r="AN968" s="2"/>
      <c r="AO968" s="2"/>
      <c r="AP968" s="2"/>
      <c r="AQ968" s="2"/>
    </row>
    <row r="969" spans="1:43" ht="15" hidden="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320"/>
      <c r="AJ969" s="2"/>
      <c r="AK969" s="2"/>
      <c r="AL969" s="2"/>
      <c r="AM969" s="2"/>
      <c r="AN969" s="2"/>
      <c r="AO969" s="2"/>
      <c r="AP969" s="2"/>
      <c r="AQ969" s="2"/>
    </row>
    <row r="970" spans="1:43" ht="15" hidden="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320"/>
      <c r="AJ970" s="2"/>
      <c r="AK970" s="2"/>
      <c r="AL970" s="2"/>
      <c r="AM970" s="2"/>
      <c r="AN970" s="2"/>
      <c r="AO970" s="2"/>
      <c r="AP970" s="2"/>
      <c r="AQ970" s="2"/>
    </row>
    <row r="971" spans="1:43" ht="15" hidden="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320"/>
      <c r="AJ971" s="2"/>
      <c r="AK971" s="2"/>
      <c r="AL971" s="2"/>
      <c r="AM971" s="2"/>
      <c r="AN971" s="2"/>
      <c r="AO971" s="2"/>
      <c r="AP971" s="2"/>
      <c r="AQ971" s="2"/>
    </row>
    <row r="972" spans="1:43" ht="15" hidden="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320"/>
      <c r="AJ972" s="2"/>
      <c r="AK972" s="2"/>
      <c r="AL972" s="2"/>
      <c r="AM972" s="2"/>
      <c r="AN972" s="2"/>
      <c r="AO972" s="2"/>
      <c r="AP972" s="2"/>
      <c r="AQ972" s="2"/>
    </row>
    <row r="973" spans="1:43" ht="15" hidden="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320"/>
      <c r="AJ973" s="2"/>
      <c r="AK973" s="2"/>
      <c r="AL973" s="2"/>
      <c r="AM973" s="2"/>
      <c r="AN973" s="2"/>
      <c r="AO973" s="2"/>
      <c r="AP973" s="2"/>
      <c r="AQ973" s="2"/>
    </row>
    <row r="974" spans="1:43" ht="15" hidden="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320"/>
      <c r="AJ974" s="2"/>
      <c r="AK974" s="2"/>
      <c r="AL974" s="2"/>
      <c r="AM974" s="2"/>
      <c r="AN974" s="2"/>
      <c r="AO974" s="2"/>
      <c r="AP974" s="2"/>
      <c r="AQ974" s="2"/>
    </row>
    <row r="975" spans="1:43" ht="15" hidden="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320"/>
      <c r="AJ975" s="2"/>
      <c r="AK975" s="2"/>
      <c r="AL975" s="2"/>
      <c r="AM975" s="2"/>
      <c r="AN975" s="2"/>
      <c r="AO975" s="2"/>
      <c r="AP975" s="2"/>
      <c r="AQ975" s="2"/>
    </row>
    <row r="976" spans="1:43" ht="15" hidden="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320"/>
      <c r="AJ976" s="2"/>
      <c r="AK976" s="2"/>
      <c r="AL976" s="2"/>
      <c r="AM976" s="2"/>
      <c r="AN976" s="2"/>
      <c r="AO976" s="2"/>
      <c r="AP976" s="2"/>
      <c r="AQ976" s="2"/>
    </row>
    <row r="977" spans="1:43" ht="15" hidden="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320"/>
      <c r="AJ977" s="2"/>
      <c r="AK977" s="2"/>
      <c r="AL977" s="2"/>
      <c r="AM977" s="2"/>
      <c r="AN977" s="2"/>
      <c r="AO977" s="2"/>
      <c r="AP977" s="2"/>
      <c r="AQ977" s="2"/>
    </row>
    <row r="978" spans="1:43" ht="15" hidden="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320"/>
      <c r="AJ978" s="2"/>
      <c r="AK978" s="2"/>
      <c r="AL978" s="2"/>
      <c r="AM978" s="2"/>
      <c r="AN978" s="2"/>
      <c r="AO978" s="2"/>
      <c r="AP978" s="2"/>
      <c r="AQ978" s="2"/>
    </row>
    <row r="979" spans="1:43" ht="15" hidden="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320"/>
      <c r="AJ979" s="2"/>
      <c r="AK979" s="2"/>
      <c r="AL979" s="2"/>
      <c r="AM979" s="2"/>
      <c r="AN979" s="2"/>
      <c r="AO979" s="2"/>
      <c r="AP979" s="2"/>
      <c r="AQ979" s="2"/>
    </row>
    <row r="980" spans="1:43" ht="15" hidden="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320"/>
      <c r="AJ980" s="2"/>
      <c r="AK980" s="2"/>
      <c r="AL980" s="2"/>
      <c r="AM980" s="2"/>
      <c r="AN980" s="2"/>
      <c r="AO980" s="2"/>
      <c r="AP980" s="2"/>
      <c r="AQ980" s="2"/>
    </row>
    <row r="981" spans="1:43" ht="15" hidden="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320"/>
      <c r="AJ981" s="2"/>
      <c r="AK981" s="2"/>
      <c r="AL981" s="2"/>
      <c r="AM981" s="2"/>
      <c r="AN981" s="2"/>
      <c r="AO981" s="2"/>
      <c r="AP981" s="2"/>
      <c r="AQ981" s="2"/>
    </row>
    <row r="982" spans="1:43" ht="15" hidden="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320"/>
      <c r="AJ982" s="2"/>
      <c r="AK982" s="2"/>
      <c r="AL982" s="2"/>
      <c r="AM982" s="2"/>
      <c r="AN982" s="2"/>
      <c r="AO982" s="2"/>
      <c r="AP982" s="2"/>
      <c r="AQ982" s="2"/>
    </row>
    <row r="983" spans="1:43" ht="15" hidden="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320"/>
      <c r="AJ983" s="2"/>
      <c r="AK983" s="2"/>
      <c r="AL983" s="2"/>
      <c r="AM983" s="2"/>
      <c r="AN983" s="2"/>
      <c r="AO983" s="2"/>
      <c r="AP983" s="2"/>
      <c r="AQ983" s="2"/>
    </row>
    <row r="984" spans="1:43" ht="15" hidden="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320"/>
      <c r="AJ984" s="2"/>
      <c r="AK984" s="2"/>
      <c r="AL984" s="2"/>
      <c r="AM984" s="2"/>
      <c r="AN984" s="2"/>
      <c r="AO984" s="2"/>
      <c r="AP984" s="2"/>
      <c r="AQ984" s="2"/>
    </row>
    <row r="985" spans="1:43" ht="15" hidden="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320"/>
      <c r="AJ985" s="2"/>
      <c r="AK985" s="2"/>
      <c r="AL985" s="2"/>
      <c r="AM985" s="2"/>
      <c r="AN985" s="2"/>
      <c r="AO985" s="2"/>
      <c r="AP985" s="2"/>
      <c r="AQ985" s="2"/>
    </row>
    <row r="986" spans="1:43" ht="15" hidden="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320"/>
      <c r="AJ986" s="2"/>
      <c r="AK986" s="2"/>
      <c r="AL986" s="2"/>
      <c r="AM986" s="2"/>
      <c r="AN986" s="2"/>
      <c r="AO986" s="2"/>
      <c r="AP986" s="2"/>
      <c r="AQ986" s="2"/>
    </row>
    <row r="987" spans="1:43" ht="15" hidden="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320"/>
      <c r="AJ987" s="2"/>
      <c r="AK987" s="2"/>
      <c r="AL987" s="2"/>
      <c r="AM987" s="2"/>
      <c r="AN987" s="2"/>
      <c r="AO987" s="2"/>
      <c r="AP987" s="2"/>
      <c r="AQ987" s="2"/>
    </row>
    <row r="988" spans="1:43" ht="15" hidden="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320"/>
      <c r="AJ988" s="2"/>
      <c r="AK988" s="2"/>
      <c r="AL988" s="2"/>
      <c r="AM988" s="2"/>
      <c r="AN988" s="2"/>
      <c r="AO988" s="2"/>
      <c r="AP988" s="2"/>
      <c r="AQ988" s="2"/>
    </row>
    <row r="989" spans="1:43" ht="15" hidden="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320"/>
      <c r="AJ989" s="2"/>
      <c r="AK989" s="2"/>
      <c r="AL989" s="2"/>
      <c r="AM989" s="2"/>
      <c r="AN989" s="2"/>
      <c r="AO989" s="2"/>
      <c r="AP989" s="2"/>
      <c r="AQ989" s="2"/>
    </row>
    <row r="990" spans="1:43" ht="15" hidden="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320"/>
      <c r="AJ990" s="2"/>
      <c r="AK990" s="2"/>
      <c r="AL990" s="2"/>
      <c r="AM990" s="2"/>
      <c r="AN990" s="2"/>
      <c r="AO990" s="2"/>
      <c r="AP990" s="2"/>
      <c r="AQ990" s="2"/>
    </row>
    <row r="991" spans="1:43" ht="15" hidden="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320"/>
      <c r="AJ991" s="2"/>
      <c r="AK991" s="2"/>
      <c r="AL991" s="2"/>
      <c r="AM991" s="2"/>
      <c r="AN991" s="2"/>
      <c r="AO991" s="2"/>
      <c r="AP991" s="2"/>
      <c r="AQ991" s="2"/>
    </row>
    <row r="992" spans="1:43" ht="15" hidden="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320"/>
      <c r="AJ992" s="2"/>
      <c r="AK992" s="2"/>
      <c r="AL992" s="2"/>
      <c r="AM992" s="2"/>
      <c r="AN992" s="2"/>
      <c r="AO992" s="2"/>
      <c r="AP992" s="2"/>
      <c r="AQ992" s="2"/>
    </row>
    <row r="993" spans="1:43" ht="15" hidden="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320"/>
      <c r="AJ993" s="2"/>
      <c r="AK993" s="2"/>
      <c r="AL993" s="2"/>
      <c r="AM993" s="2"/>
      <c r="AN993" s="2"/>
      <c r="AO993" s="2"/>
      <c r="AP993" s="2"/>
      <c r="AQ993" s="2"/>
    </row>
    <row r="994" spans="1:43" ht="15" hidden="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320"/>
      <c r="AJ994" s="2"/>
      <c r="AK994" s="2"/>
      <c r="AL994" s="2"/>
      <c r="AM994" s="2"/>
      <c r="AN994" s="2"/>
      <c r="AO994" s="2"/>
      <c r="AP994" s="2"/>
      <c r="AQ994" s="2"/>
    </row>
    <row r="995" spans="1:43" ht="15" hidden="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320"/>
      <c r="AJ995" s="2"/>
      <c r="AK995" s="2"/>
      <c r="AL995" s="2"/>
      <c r="AM995" s="2"/>
      <c r="AN995" s="2"/>
      <c r="AO995" s="2"/>
      <c r="AP995" s="2"/>
      <c r="AQ995" s="2"/>
    </row>
    <row r="996" spans="1:43" ht="15" hidden="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320"/>
      <c r="AJ996" s="2"/>
      <c r="AK996" s="2"/>
      <c r="AL996" s="2"/>
      <c r="AM996" s="2"/>
      <c r="AN996" s="2"/>
      <c r="AO996" s="2"/>
      <c r="AP996" s="2"/>
      <c r="AQ996" s="2"/>
    </row>
    <row r="997" spans="1:43" ht="15" hidden="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320"/>
      <c r="AJ997" s="2"/>
      <c r="AK997" s="2"/>
      <c r="AL997" s="2"/>
      <c r="AM997" s="2"/>
      <c r="AN997" s="2"/>
      <c r="AO997" s="2"/>
      <c r="AP997" s="2"/>
      <c r="AQ997" s="2"/>
    </row>
    <row r="998" spans="1:43" ht="15" hidden="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320"/>
      <c r="AJ998" s="2"/>
      <c r="AK998" s="2"/>
      <c r="AL998" s="2"/>
      <c r="AM998" s="2"/>
      <c r="AN998" s="2"/>
      <c r="AO998" s="2"/>
      <c r="AP998" s="2"/>
      <c r="AQ998" s="2"/>
    </row>
    <row r="999" spans="1:43" ht="15" hidden="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320"/>
      <c r="AJ999" s="2"/>
      <c r="AK999" s="2"/>
      <c r="AL999" s="2"/>
      <c r="AM999" s="2"/>
      <c r="AN999" s="2"/>
      <c r="AO999" s="2"/>
      <c r="AP999" s="2"/>
      <c r="AQ999" s="2"/>
    </row>
    <row r="1000" spans="1:43" ht="15" hidden="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320"/>
      <c r="AJ1000" s="2"/>
      <c r="AK1000" s="2"/>
      <c r="AL1000" s="2"/>
      <c r="AM1000" s="2"/>
      <c r="AN1000" s="2"/>
      <c r="AO1000" s="2"/>
      <c r="AP1000" s="2"/>
      <c r="AQ1000" s="2"/>
    </row>
    <row r="1001" spans="1:43" ht="15" hidden="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320"/>
      <c r="AJ1001" s="2"/>
      <c r="AK1001" s="2"/>
      <c r="AL1001" s="2"/>
      <c r="AM1001" s="2"/>
      <c r="AN1001" s="2"/>
      <c r="AO1001" s="2"/>
      <c r="AP1001" s="2"/>
      <c r="AQ1001" s="2"/>
    </row>
    <row r="1002" spans="1:43" ht="15" hidden="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320"/>
      <c r="AJ1002" s="2"/>
      <c r="AK1002" s="2"/>
      <c r="AL1002" s="2"/>
      <c r="AM1002" s="2"/>
      <c r="AN1002" s="2"/>
      <c r="AO1002" s="2"/>
      <c r="AP1002" s="2"/>
      <c r="AQ1002" s="2"/>
    </row>
    <row r="1003" spans="1:43" ht="15" hidden="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320"/>
      <c r="AJ1003" s="2"/>
      <c r="AK1003" s="2"/>
      <c r="AL1003" s="2"/>
      <c r="AM1003" s="2"/>
      <c r="AN1003" s="2"/>
      <c r="AO1003" s="2"/>
      <c r="AP1003" s="2"/>
      <c r="AQ1003" s="2"/>
    </row>
    <row r="1004" spans="1:43" ht="15" hidden="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320"/>
      <c r="AJ1004" s="2"/>
      <c r="AK1004" s="2"/>
      <c r="AL1004" s="2"/>
      <c r="AM1004" s="2"/>
      <c r="AN1004" s="2"/>
      <c r="AO1004" s="2"/>
      <c r="AP1004" s="2"/>
      <c r="AQ1004" s="2"/>
    </row>
    <row r="1005" spans="1:43" ht="15" hidden="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320"/>
      <c r="AJ1005" s="2"/>
      <c r="AK1005" s="2"/>
      <c r="AL1005" s="2"/>
      <c r="AM1005" s="2"/>
      <c r="AN1005" s="2"/>
      <c r="AO1005" s="2"/>
      <c r="AP1005" s="2"/>
      <c r="AQ1005" s="2"/>
    </row>
    <row r="1006" spans="1:43" ht="15" hidden="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320"/>
      <c r="AJ1006" s="2"/>
      <c r="AK1006" s="2"/>
      <c r="AL1006" s="2"/>
      <c r="AM1006" s="2"/>
      <c r="AN1006" s="2"/>
      <c r="AO1006" s="2"/>
      <c r="AP1006" s="2"/>
      <c r="AQ1006" s="2"/>
    </row>
    <row r="1007" spans="1:43" ht="15" hidden="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320"/>
      <c r="AJ1007" s="2"/>
      <c r="AK1007" s="2"/>
      <c r="AL1007" s="2"/>
      <c r="AM1007" s="2"/>
      <c r="AN1007" s="2"/>
      <c r="AO1007" s="2"/>
      <c r="AP1007" s="2"/>
      <c r="AQ1007" s="2"/>
    </row>
    <row r="1008" spans="1:43" ht="15" hidden="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320"/>
      <c r="AJ1008" s="2"/>
      <c r="AK1008" s="2"/>
      <c r="AL1008" s="2"/>
      <c r="AM1008" s="2"/>
      <c r="AN1008" s="2"/>
      <c r="AO1008" s="2"/>
      <c r="AP1008" s="2"/>
      <c r="AQ1008" s="2"/>
    </row>
    <row r="1009" spans="1:43" ht="15" hidden="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320"/>
      <c r="AJ1009" s="2"/>
      <c r="AK1009" s="2"/>
      <c r="AL1009" s="2"/>
      <c r="AM1009" s="2"/>
      <c r="AN1009" s="2"/>
      <c r="AO1009" s="2"/>
      <c r="AP1009" s="2"/>
      <c r="AQ1009" s="2"/>
    </row>
    <row r="1010" spans="1:43" ht="15" hidden="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320"/>
      <c r="AJ1010" s="2"/>
      <c r="AK1010" s="2"/>
      <c r="AL1010" s="2"/>
      <c r="AM1010" s="2"/>
      <c r="AN1010" s="2"/>
      <c r="AO1010" s="2"/>
      <c r="AP1010" s="2"/>
      <c r="AQ1010" s="2"/>
    </row>
    <row r="1011" spans="1:43" ht="15" hidden="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320"/>
      <c r="AJ1011" s="2"/>
      <c r="AK1011" s="2"/>
      <c r="AL1011" s="2"/>
      <c r="AM1011" s="2"/>
      <c r="AN1011" s="2"/>
      <c r="AO1011" s="2"/>
      <c r="AP1011" s="2"/>
      <c r="AQ1011" s="2"/>
    </row>
    <row r="1012" spans="1:43" ht="15" hidden="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320"/>
      <c r="AJ1012" s="2"/>
      <c r="AK1012" s="2"/>
      <c r="AL1012" s="2"/>
      <c r="AM1012" s="2"/>
      <c r="AN1012" s="2"/>
      <c r="AO1012" s="2"/>
      <c r="AP1012" s="2"/>
      <c r="AQ1012" s="2"/>
    </row>
    <row r="1013" spans="1:43" ht="15" hidden="1">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320"/>
      <c r="AJ1013" s="2"/>
      <c r="AK1013" s="2"/>
      <c r="AL1013" s="2"/>
      <c r="AM1013" s="2"/>
      <c r="AN1013" s="2"/>
      <c r="AO1013" s="2"/>
      <c r="AP1013" s="2"/>
      <c r="AQ1013" s="2"/>
    </row>
    <row r="1014" spans="1:43" ht="15" hidden="1">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320"/>
      <c r="AJ1014" s="2"/>
      <c r="AK1014" s="2"/>
      <c r="AL1014" s="2"/>
      <c r="AM1014" s="2"/>
      <c r="AN1014" s="2"/>
      <c r="AO1014" s="2"/>
      <c r="AP1014" s="2"/>
      <c r="AQ1014" s="2"/>
    </row>
    <row r="1015" spans="1:43" ht="15" hidden="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320"/>
      <c r="AJ1015" s="2"/>
      <c r="AK1015" s="2"/>
      <c r="AL1015" s="2"/>
      <c r="AM1015" s="2"/>
      <c r="AN1015" s="2"/>
      <c r="AO1015" s="2"/>
      <c r="AP1015" s="2"/>
      <c r="AQ1015" s="2"/>
    </row>
    <row r="1016" spans="1:43" ht="15" hidden="1">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320"/>
      <c r="AJ1016" s="2"/>
      <c r="AK1016" s="2"/>
      <c r="AL1016" s="2"/>
      <c r="AM1016" s="2"/>
      <c r="AN1016" s="2"/>
      <c r="AO1016" s="2"/>
      <c r="AP1016" s="2"/>
      <c r="AQ1016" s="2"/>
    </row>
    <row r="1017" spans="1:43" ht="15" hidden="1">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320"/>
      <c r="AJ1017" s="2"/>
      <c r="AK1017" s="2"/>
      <c r="AL1017" s="2"/>
      <c r="AM1017" s="2"/>
      <c r="AN1017" s="2"/>
      <c r="AO1017" s="2"/>
      <c r="AP1017" s="2"/>
      <c r="AQ1017" s="2"/>
    </row>
    <row r="1018" spans="1:43" ht="15" hidden="1">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320"/>
      <c r="AJ1018" s="2"/>
      <c r="AK1018" s="2"/>
      <c r="AL1018" s="2"/>
      <c r="AM1018" s="2"/>
      <c r="AN1018" s="2"/>
      <c r="AO1018" s="2"/>
      <c r="AP1018" s="2"/>
      <c r="AQ1018" s="2"/>
    </row>
    <row r="1019" spans="1:43" ht="15" hidden="1">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320"/>
      <c r="AJ1019" s="2"/>
      <c r="AK1019" s="2"/>
      <c r="AL1019" s="2"/>
      <c r="AM1019" s="2"/>
      <c r="AN1019" s="2"/>
      <c r="AO1019" s="2"/>
      <c r="AP1019" s="2"/>
      <c r="AQ1019" s="2"/>
    </row>
    <row r="1020" spans="1:43" ht="15" hidden="1">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320"/>
      <c r="AJ1020" s="2"/>
      <c r="AK1020" s="2"/>
      <c r="AL1020" s="2"/>
      <c r="AM1020" s="2"/>
      <c r="AN1020" s="2"/>
      <c r="AO1020" s="2"/>
      <c r="AP1020" s="2"/>
      <c r="AQ1020" s="2"/>
    </row>
    <row r="1021" spans="1:43" ht="15" hidden="1">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320"/>
      <c r="AJ1021" s="2"/>
      <c r="AK1021" s="2"/>
      <c r="AL1021" s="2"/>
      <c r="AM1021" s="2"/>
      <c r="AN1021" s="2"/>
      <c r="AO1021" s="2"/>
      <c r="AP1021" s="2"/>
      <c r="AQ1021" s="2"/>
    </row>
    <row r="1022" spans="1:43" ht="15" hidden="1">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320"/>
      <c r="AJ1022" s="2"/>
      <c r="AK1022" s="2"/>
      <c r="AL1022" s="2"/>
      <c r="AM1022" s="2"/>
      <c r="AN1022" s="2"/>
      <c r="AO1022" s="2"/>
      <c r="AP1022" s="2"/>
      <c r="AQ1022" s="2"/>
    </row>
    <row r="1023" spans="1:43" ht="15" hidden="1">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320"/>
      <c r="AJ1023" s="2"/>
      <c r="AK1023" s="2"/>
      <c r="AL1023" s="2"/>
      <c r="AM1023" s="2"/>
      <c r="AN1023" s="2"/>
      <c r="AO1023" s="2"/>
      <c r="AP1023" s="2"/>
      <c r="AQ1023" s="2"/>
    </row>
    <row r="1024" spans="1:43" ht="15" hidden="1">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320"/>
      <c r="AJ1024" s="2"/>
      <c r="AK1024" s="2"/>
      <c r="AL1024" s="2"/>
      <c r="AM1024" s="2"/>
      <c r="AN1024" s="2"/>
      <c r="AO1024" s="2"/>
      <c r="AP1024" s="2"/>
      <c r="AQ1024" s="2"/>
    </row>
    <row r="1025" spans="1:43" ht="15" hidden="1">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320"/>
      <c r="AJ1025" s="2"/>
      <c r="AK1025" s="2"/>
      <c r="AL1025" s="2"/>
      <c r="AM1025" s="2"/>
      <c r="AN1025" s="2"/>
      <c r="AO1025" s="2"/>
      <c r="AP1025" s="2"/>
      <c r="AQ1025" s="2"/>
    </row>
    <row r="1026" spans="1:43" ht="15" hidden="1">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320"/>
      <c r="AJ1026" s="2"/>
      <c r="AK1026" s="2"/>
      <c r="AL1026" s="2"/>
      <c r="AM1026" s="2"/>
      <c r="AN1026" s="2"/>
      <c r="AO1026" s="2"/>
      <c r="AP1026" s="2"/>
      <c r="AQ1026" s="2"/>
    </row>
    <row r="1027" spans="1:43" ht="15" hidden="1">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320"/>
      <c r="AJ1027" s="2"/>
      <c r="AK1027" s="2"/>
      <c r="AL1027" s="2"/>
      <c r="AM1027" s="2"/>
      <c r="AN1027" s="2"/>
      <c r="AO1027" s="2"/>
      <c r="AP1027" s="2"/>
      <c r="AQ1027" s="2"/>
    </row>
    <row r="1028" spans="1:43" ht="15" hidden="1">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320"/>
      <c r="AJ1028" s="2"/>
      <c r="AK1028" s="2"/>
      <c r="AL1028" s="2"/>
      <c r="AM1028" s="2"/>
      <c r="AN1028" s="2"/>
      <c r="AO1028" s="2"/>
      <c r="AP1028" s="2"/>
      <c r="AQ1028" s="2"/>
    </row>
    <row r="1029" spans="1:43" ht="15" hidden="1">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320"/>
      <c r="AJ1029" s="2"/>
      <c r="AK1029" s="2"/>
      <c r="AL1029" s="2"/>
      <c r="AM1029" s="2"/>
      <c r="AN1029" s="2"/>
      <c r="AO1029" s="2"/>
      <c r="AP1029" s="2"/>
      <c r="AQ1029" s="2"/>
    </row>
    <row r="1030" spans="1:43" ht="15" hidden="1">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320"/>
      <c r="AJ1030" s="2"/>
      <c r="AK1030" s="2"/>
      <c r="AL1030" s="2"/>
      <c r="AM1030" s="2"/>
      <c r="AN1030" s="2"/>
      <c r="AO1030" s="2"/>
      <c r="AP1030" s="2"/>
      <c r="AQ1030" s="2"/>
    </row>
    <row r="1031" spans="1:43" ht="15" hidden="1">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320"/>
      <c r="AJ1031" s="2"/>
      <c r="AK1031" s="2"/>
      <c r="AL1031" s="2"/>
      <c r="AM1031" s="2"/>
      <c r="AN1031" s="2"/>
      <c r="AO1031" s="2"/>
      <c r="AP1031" s="2"/>
      <c r="AQ1031" s="2"/>
    </row>
    <row r="1032" spans="1:43" ht="15" hidden="1">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320"/>
      <c r="AJ1032" s="2"/>
      <c r="AK1032" s="2"/>
      <c r="AL1032" s="2"/>
      <c r="AM1032" s="2"/>
      <c r="AN1032" s="2"/>
      <c r="AO1032" s="2"/>
      <c r="AP1032" s="2"/>
      <c r="AQ1032" s="2"/>
    </row>
    <row r="1033" spans="1:43" ht="15" hidden="1">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320"/>
      <c r="AJ1033" s="2"/>
      <c r="AK1033" s="2"/>
      <c r="AL1033" s="2"/>
      <c r="AM1033" s="2"/>
      <c r="AN1033" s="2"/>
      <c r="AO1033" s="2"/>
      <c r="AP1033" s="2"/>
      <c r="AQ1033" s="2"/>
    </row>
    <row r="1034" spans="1:43" ht="15" hidden="1">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320"/>
      <c r="AJ1034" s="2"/>
      <c r="AK1034" s="2"/>
      <c r="AL1034" s="2"/>
      <c r="AM1034" s="2"/>
      <c r="AN1034" s="2"/>
      <c r="AO1034" s="2"/>
      <c r="AP1034" s="2"/>
      <c r="AQ1034" s="2"/>
    </row>
    <row r="1035" spans="1:43" ht="15" hidden="1">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320"/>
      <c r="AJ1035" s="2"/>
      <c r="AK1035" s="2"/>
      <c r="AL1035" s="2"/>
      <c r="AM1035" s="2"/>
      <c r="AN1035" s="2"/>
      <c r="AO1035" s="2"/>
      <c r="AP1035" s="2"/>
      <c r="AQ1035" s="2"/>
    </row>
    <row r="1036" spans="1:43" ht="15" hidden="1">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320"/>
      <c r="AJ1036" s="2"/>
      <c r="AK1036" s="2"/>
      <c r="AL1036" s="2"/>
      <c r="AM1036" s="2"/>
      <c r="AN1036" s="2"/>
      <c r="AO1036" s="2"/>
      <c r="AP1036" s="2"/>
      <c r="AQ1036" s="2"/>
    </row>
    <row r="1037" spans="1:43" ht="15" hidden="1">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320"/>
      <c r="AJ1037" s="2"/>
      <c r="AK1037" s="2"/>
      <c r="AL1037" s="2"/>
      <c r="AM1037" s="2"/>
      <c r="AN1037" s="2"/>
      <c r="AO1037" s="2"/>
      <c r="AP1037" s="2"/>
      <c r="AQ1037" s="2"/>
    </row>
    <row r="1038" spans="1:43" ht="15" hidden="1">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320"/>
      <c r="AJ1038" s="2"/>
      <c r="AK1038" s="2"/>
      <c r="AL1038" s="2"/>
      <c r="AM1038" s="2"/>
      <c r="AN1038" s="2"/>
      <c r="AO1038" s="2"/>
      <c r="AP1038" s="2"/>
      <c r="AQ1038" s="2"/>
    </row>
    <row r="1039" spans="1:43" ht="15" hidden="1">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320"/>
      <c r="AJ1039" s="2"/>
      <c r="AK1039" s="2"/>
      <c r="AL1039" s="2"/>
      <c r="AM1039" s="2"/>
      <c r="AN1039" s="2"/>
      <c r="AO1039" s="2"/>
      <c r="AP1039" s="2"/>
      <c r="AQ1039" s="2"/>
    </row>
    <row r="1040" spans="1:43" ht="15" hidden="1">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320"/>
      <c r="AJ1040" s="2"/>
      <c r="AK1040" s="2"/>
      <c r="AL1040" s="2"/>
      <c r="AM1040" s="2"/>
      <c r="AN1040" s="2"/>
      <c r="AO1040" s="2"/>
      <c r="AP1040" s="2"/>
      <c r="AQ1040" s="2"/>
    </row>
    <row r="1041" spans="1:43" ht="15" hidden="1">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320"/>
      <c r="AJ1041" s="2"/>
      <c r="AK1041" s="2"/>
      <c r="AL1041" s="2"/>
      <c r="AM1041" s="2"/>
      <c r="AN1041" s="2"/>
      <c r="AO1041" s="2"/>
      <c r="AP1041" s="2"/>
      <c r="AQ1041" s="2"/>
    </row>
    <row r="1042" spans="1:43" ht="15" hidden="1">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320"/>
      <c r="AJ1042" s="2"/>
      <c r="AK1042" s="2"/>
      <c r="AL1042" s="2"/>
      <c r="AM1042" s="2"/>
      <c r="AN1042" s="2"/>
      <c r="AO1042" s="2"/>
      <c r="AP1042" s="2"/>
      <c r="AQ1042" s="2"/>
    </row>
    <row r="1043" spans="1:43" ht="15" hidden="1">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320"/>
      <c r="AJ1043" s="2"/>
      <c r="AK1043" s="2"/>
      <c r="AL1043" s="2"/>
      <c r="AM1043" s="2"/>
      <c r="AN1043" s="2"/>
      <c r="AO1043" s="2"/>
      <c r="AP1043" s="2"/>
      <c r="AQ1043" s="2"/>
    </row>
    <row r="1044" spans="1:43" ht="15" hidden="1">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320"/>
      <c r="AJ1044" s="2"/>
      <c r="AK1044" s="2"/>
      <c r="AL1044" s="2"/>
      <c r="AM1044" s="2"/>
      <c r="AN1044" s="2"/>
      <c r="AO1044" s="2"/>
      <c r="AP1044" s="2"/>
      <c r="AQ1044" s="2"/>
    </row>
    <row r="1045" spans="1:43" ht="15" hidden="1">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320"/>
      <c r="AJ1045" s="2"/>
      <c r="AK1045" s="2"/>
      <c r="AL1045" s="2"/>
      <c r="AM1045" s="2"/>
      <c r="AN1045" s="2"/>
      <c r="AO1045" s="2"/>
      <c r="AP1045" s="2"/>
      <c r="AQ1045" s="2"/>
    </row>
    <row r="1046" spans="1:43" ht="15" hidden="1">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320"/>
      <c r="AJ1046" s="2"/>
      <c r="AK1046" s="2"/>
      <c r="AL1046" s="2"/>
      <c r="AM1046" s="2"/>
      <c r="AN1046" s="2"/>
      <c r="AO1046" s="2"/>
      <c r="AP1046" s="2"/>
      <c r="AQ1046" s="2"/>
    </row>
    <row r="1047" spans="1:43" ht="15" hidden="1">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320"/>
      <c r="AJ1047" s="2"/>
      <c r="AK1047" s="2"/>
      <c r="AL1047" s="2"/>
      <c r="AM1047" s="2"/>
      <c r="AN1047" s="2"/>
      <c r="AO1047" s="2"/>
      <c r="AP1047" s="2"/>
      <c r="AQ1047" s="2"/>
    </row>
    <row r="1048" spans="1:43" ht="15" hidden="1">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320"/>
      <c r="AJ1048" s="2"/>
      <c r="AK1048" s="2"/>
      <c r="AL1048" s="2"/>
      <c r="AM1048" s="2"/>
      <c r="AN1048" s="2"/>
      <c r="AO1048" s="2"/>
      <c r="AP1048" s="2"/>
      <c r="AQ1048" s="2"/>
    </row>
    <row r="1049" spans="1:43" ht="15" hidden="1">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320"/>
      <c r="AJ1049" s="2"/>
      <c r="AK1049" s="2"/>
      <c r="AL1049" s="2"/>
      <c r="AM1049" s="2"/>
      <c r="AN1049" s="2"/>
      <c r="AO1049" s="2"/>
      <c r="AP1049" s="2"/>
      <c r="AQ1049" s="2"/>
    </row>
    <row r="1050" spans="1:43" ht="15" hidden="1">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320"/>
      <c r="AJ1050" s="2"/>
      <c r="AK1050" s="2"/>
      <c r="AL1050" s="2"/>
      <c r="AM1050" s="2"/>
      <c r="AN1050" s="2"/>
      <c r="AO1050" s="2"/>
      <c r="AP1050" s="2"/>
      <c r="AQ1050" s="2"/>
    </row>
    <row r="1051" spans="1:43" ht="15" hidden="1">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320"/>
      <c r="AJ1051" s="2"/>
      <c r="AK1051" s="2"/>
      <c r="AL1051" s="2"/>
      <c r="AM1051" s="2"/>
      <c r="AN1051" s="2"/>
      <c r="AO1051" s="2"/>
      <c r="AP1051" s="2"/>
      <c r="AQ1051" s="2"/>
    </row>
  </sheetData>
  <sheetProtection algorithmName="SHA-512" hashValue="y20e8TRxr8ZH7kqsuCw8dS8CwQVTQ4Kensg5CUgsJ3GzpOMcXvYPVXzvhEobYZfV+HPXJIIc+a6TrshNISTxcA==" saltValue="q0UYYWF0SpXGhm5ZfO67HQ==" spinCount="100000" sheet="1" objects="1" scenarios="1" selectLockedCells="1" autoFilter="0"/>
  <autoFilter ref="C12:H114" xr:uid="{00000000-0009-0000-0000-000008000000}"/>
  <mergeCells count="3">
    <mergeCell ref="C118:P118"/>
    <mergeCell ref="C3:P3"/>
    <mergeCell ref="C9:P9"/>
  </mergeCells>
  <conditionalFormatting sqref="C13:H113">
    <cfRule type="expression" dxfId="14" priority="1">
      <formula>AND(C13="",$AH13&lt;&gt;0)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0B2D793B58C00408558BC6B57D9A78E" ma:contentTypeVersion="4" ma:contentTypeDescription="Create a new document." ma:contentTypeScope="" ma:versionID="45ac25a628fa0fb877a92883b1c26356">
  <xsd:schema xmlns:xsd="http://www.w3.org/2001/XMLSchema" xmlns:xs="http://www.w3.org/2001/XMLSchema" xmlns:p="http://schemas.microsoft.com/office/2006/metadata/properties" xmlns:ns2="82f0b43b-70d9-4fbe-9376-4a7d8a77d340" targetNamespace="http://schemas.microsoft.com/office/2006/metadata/properties" ma:root="true" ma:fieldsID="a57fcb312403628283e0d7611f7dc26e" ns2:_="">
    <xsd:import namespace="82f0b43b-70d9-4fbe-9376-4a7d8a77d34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f0b43b-70d9-4fbe-9376-4a7d8a77d34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0023E8-C0C7-40EC-ABC7-FCE0121D7042}"/>
</file>

<file path=customXml/itemProps2.xml><?xml version="1.0" encoding="utf-8"?>
<ds:datastoreItem xmlns:ds="http://schemas.openxmlformats.org/officeDocument/2006/customXml" ds:itemID="{263588CE-3A6C-4BB9-8D64-998E474037BD}"/>
</file>

<file path=customXml/itemProps3.xml><?xml version="1.0" encoding="utf-8"?>
<ds:datastoreItem xmlns:ds="http://schemas.openxmlformats.org/officeDocument/2006/customXml" ds:itemID="{18AFBF7C-1F55-4DB0-B8C1-77724E37B54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Forrest</dc:creator>
  <cp:keywords/>
  <dc:description/>
  <cp:lastModifiedBy>Cordelia Wright</cp:lastModifiedBy>
  <cp:revision/>
  <dcterms:created xsi:type="dcterms:W3CDTF">2017-09-13T10:34:30Z</dcterms:created>
  <dcterms:modified xsi:type="dcterms:W3CDTF">2021-03-03T11:43:00Z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0x01010010B2D793B58C00408558BC6B57D9A78E</vt:lpwstr>
  </property>
</Properties>
</file>